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monicarosaniasandovalaraque/Documents/Documentos - MacBook Air de Mónica/Parques/Contrato 014 - 2023/3. Marzo/1. Documentación/Direccionamiento/"/>
    </mc:Choice>
  </mc:AlternateContent>
  <xr:revisionPtr revIDLastSave="0" documentId="13_ncr:1_{07594B22-B6BF-5D4A-8979-82B7D477BDC9}" xr6:coauthVersionLast="47" xr6:coauthVersionMax="47" xr10:uidLastSave="{00000000-0000-0000-0000-000000000000}"/>
  <bookViews>
    <workbookView xWindow="0" yWindow="500" windowWidth="28800" windowHeight="16260" tabRatio="742" firstSheet="2" activeTab="9" xr2:uid="{00000000-000D-0000-FFFF-FFFF00000000}"/>
  </bookViews>
  <sheets>
    <sheet name="Análisis del Contexto" sheetId="17" r:id="rId1"/>
    <sheet name="ACTIVOS DE INFORMACIÓN" sheetId="22" r:id="rId2"/>
    <sheet name="Riesgos de Gestión - Seg Infor" sheetId="19" r:id="rId3"/>
    <sheet name="Tabla Impacto" sheetId="21" r:id="rId4"/>
    <sheet name="Riesgos corrupción" sheetId="7" r:id="rId5"/>
    <sheet name="Impacto R. Corrupción" sheetId="24" r:id="rId6"/>
    <sheet name="Matriz oportunidades V_3" sheetId="14" r:id="rId7"/>
    <sheet name="DATOS OCULTOS" sheetId="16" state="hidden" r:id="rId8"/>
    <sheet name="Matriz RG-RC-RSD" sheetId="4" r:id="rId9"/>
    <sheet name="Control de Cambios" sheetId="23" r:id="rId10"/>
  </sheets>
  <externalReferences>
    <externalReference r:id="rId11"/>
    <externalReference r:id="rId12"/>
    <externalReference r:id="rId13"/>
  </externalReferences>
  <definedNames>
    <definedName name="_xlnm._FilterDatabase" localSheetId="9" hidden="1">'Control de Cambios'!$A$5:$F$5</definedName>
    <definedName name="_xlnm._FilterDatabase" localSheetId="6" hidden="1">'Matriz oportunidades V_3'!$B$5:$Y$71</definedName>
    <definedName name="_xlnm._FilterDatabase" localSheetId="4" hidden="1">'Riesgos corrupción'!$A$9:$CX$99</definedName>
    <definedName name="Adecuada" localSheetId="0">#REF!</definedName>
    <definedName name="Adecuada" localSheetId="5">#REF!</definedName>
    <definedName name="Adecuada" localSheetId="6">#REF!</definedName>
    <definedName name="Adecuada">#REF!</definedName>
    <definedName name="CAL_CATEGORIA" localSheetId="0">#REF!</definedName>
    <definedName name="CAL_CATEGORIA" localSheetId="5">#REF!</definedName>
    <definedName name="CAL_CATEGORIA" localSheetId="6">#REF!</definedName>
    <definedName name="CAL_CATEGORIA">#REF!</definedName>
    <definedName name="CAL_EFECTIVIDAD" localSheetId="0">#REF!</definedName>
    <definedName name="CAL_EFECTIVIDAD" localSheetId="5">#REF!</definedName>
    <definedName name="CAL_EFECTIVIDAD" localSheetId="6">#REF!</definedName>
    <definedName name="CAL_EFECTIVIDAD">#REF!</definedName>
    <definedName name="CAL_ESTADO" localSheetId="0">#REF!</definedName>
    <definedName name="CAL_ESTADO" localSheetId="5">#REF!</definedName>
    <definedName name="CAL_ESTADO" localSheetId="6">#REF!</definedName>
    <definedName name="CAL_ESTADO">#REF!</definedName>
    <definedName name="CAL_TIPO" localSheetId="0">#REF!</definedName>
    <definedName name="CAL_TIPO" localSheetId="5">#REF!</definedName>
    <definedName name="CAL_TIPO" localSheetId="6">#REF!</definedName>
    <definedName name="CAL_TIPO">#REF!</definedName>
    <definedName name="CALIFICACIÓN" localSheetId="0">#REF!</definedName>
    <definedName name="CALIFICACIÓN" localSheetId="5">#REF!</definedName>
    <definedName name="CALIFICACIÓN" localSheetId="6">#REF!</definedName>
    <definedName name="CALIFICACIÓN">#REF!</definedName>
    <definedName name="CATEGORIA" localSheetId="0">#REF!</definedName>
    <definedName name="CATEGORIA" localSheetId="5">#REF!</definedName>
    <definedName name="CATEGORIA" localSheetId="6">#REF!</definedName>
    <definedName name="CATEGORIA">#REF!</definedName>
    <definedName name="CLASE" localSheetId="0">#REF!</definedName>
    <definedName name="CLASE" localSheetId="5">#REF!</definedName>
    <definedName name="CLASE" localSheetId="6">#REF!</definedName>
    <definedName name="CLASE">#REF!</definedName>
    <definedName name="Clase_Riesgo" localSheetId="0">#REF!</definedName>
    <definedName name="Clase_Riesgo" localSheetId="5">#REF!</definedName>
    <definedName name="Clase_Riesgo" localSheetId="6">#REF!</definedName>
    <definedName name="Clase_Riesgo">#REF!</definedName>
    <definedName name="Clasificacion" localSheetId="5">#REF!</definedName>
    <definedName name="Clasificacion">#REF!</definedName>
    <definedName name="CLASIFICACIÓN_DEL_RIESGO" localSheetId="0">[1]Datos!$A$23:$A$30</definedName>
    <definedName name="CLASIFICACIÓN_DEL_RIESGO" localSheetId="5">#REF!</definedName>
    <definedName name="CLASIFICACIÓN_DEL_RIESGO" localSheetId="6">[2]Datos!$A$23:$A$30</definedName>
    <definedName name="CLASIFICACIÓN_DEL_RIESGO">#REF!</definedName>
    <definedName name="Cuenta_con_herramienta_de_Control?_SI___15_NO___0" localSheetId="0">#REF!</definedName>
    <definedName name="Cuenta_con_herramienta_de_Control?_SI___15_NO___0" localSheetId="5">#REF!</definedName>
    <definedName name="Cuenta_con_herramienta_de_Control?_SI___15_NO___0" localSheetId="6">#REF!</definedName>
    <definedName name="Cuenta_con_herramienta_de_Control?_SI___15_NO___0">#REF!</definedName>
    <definedName name="Documentada" localSheetId="0">#REF!</definedName>
    <definedName name="Documentada" localSheetId="5">#REF!</definedName>
    <definedName name="Documentada" localSheetId="6">#REF!</definedName>
    <definedName name="Documentada">#REF!</definedName>
    <definedName name="Efectiva" localSheetId="0">#REF!</definedName>
    <definedName name="Efectiva" localSheetId="5">#REF!</definedName>
    <definedName name="Efectiva" localSheetId="6">#REF!</definedName>
    <definedName name="Efectiva">#REF!</definedName>
    <definedName name="EFECTIVIDAD" localSheetId="0">#REF!</definedName>
    <definedName name="EFECTIVIDAD" localSheetId="5">#REF!</definedName>
    <definedName name="EFECTIVIDAD" localSheetId="6">#REF!</definedName>
    <definedName name="EFECTIVIDAD">#REF!</definedName>
    <definedName name="ESTADO" localSheetId="0">#REF!</definedName>
    <definedName name="ESTADO" localSheetId="5">#REF!</definedName>
    <definedName name="ESTADO" localSheetId="6">#REF!</definedName>
    <definedName name="ESTADO">#REF!</definedName>
    <definedName name="Herram" localSheetId="0">#REF!</definedName>
    <definedName name="Herram" localSheetId="5">#REF!</definedName>
    <definedName name="Herram" localSheetId="6">#REF!</definedName>
    <definedName name="Herram">#REF!</definedName>
    <definedName name="HerramControl" localSheetId="0">#REF!</definedName>
    <definedName name="HerramControl" localSheetId="5">#REF!</definedName>
    <definedName name="HerramControl" localSheetId="6">#REF!</definedName>
    <definedName name="HerramControl">#REF!</definedName>
    <definedName name="Herramientas" localSheetId="0">#REF!</definedName>
    <definedName name="Herramientas" localSheetId="5">#REF!</definedName>
    <definedName name="Herramientas" localSheetId="6">#REF!</definedName>
    <definedName name="Herramientas">#REF!</definedName>
    <definedName name="Identificación" localSheetId="0">#REF!</definedName>
    <definedName name="Identificación" localSheetId="5">#REF!</definedName>
    <definedName name="Identificación" localSheetId="6">#REF!</definedName>
    <definedName name="Identificación">#REF!</definedName>
    <definedName name="IMPACTO" localSheetId="0">#REF!</definedName>
    <definedName name="IMPACTO" localSheetId="5">#REF!</definedName>
    <definedName name="IMPACTO" localSheetId="6">#REF!</definedName>
    <definedName name="IMPACTO">#REF!</definedName>
    <definedName name="Naturaleza" localSheetId="0">#REF!</definedName>
    <definedName name="Naturaleza" localSheetId="5">#REF!</definedName>
    <definedName name="Naturaleza" localSheetId="6">#REF!</definedName>
    <definedName name="Naturaleza">#REF!</definedName>
    <definedName name="OBJETIVO" localSheetId="5">#REF!</definedName>
    <definedName name="OBJETIVO" localSheetId="6">#REF!</definedName>
    <definedName name="OBJETIVO">#REF!</definedName>
    <definedName name="PROBABILIDAD" localSheetId="0">#REF!</definedName>
    <definedName name="PROBABILIDAD" localSheetId="5">#REF!</definedName>
    <definedName name="PROBABILIDAD" localSheetId="6">#REF!</definedName>
    <definedName name="PROBABILIDAD">#REF!</definedName>
    <definedName name="Proceso" localSheetId="0">#REF!</definedName>
    <definedName name="Proceso" localSheetId="5">#REF!</definedName>
    <definedName name="Proceso" localSheetId="6">#REF!</definedName>
    <definedName name="Proceso">#REF!</definedName>
    <definedName name="PROCESOS" localSheetId="0">[1]Datos!$A$2:$A$14</definedName>
    <definedName name="PROCESOS" localSheetId="5">#REF!</definedName>
    <definedName name="PROCESOS" localSheetId="6">[2]Datos!$A$2:$A$14</definedName>
    <definedName name="PROCESOS">#REF!</definedName>
    <definedName name="Score" localSheetId="0">#REF!</definedName>
    <definedName name="Score" localSheetId="5">#REF!</definedName>
    <definedName name="Score" localSheetId="6">#REF!</definedName>
    <definedName name="Score">#REF!</definedName>
    <definedName name="Seguimiento" localSheetId="0">#REF!</definedName>
    <definedName name="Seguimiento" localSheetId="5">#REF!</definedName>
    <definedName name="Seguimiento" localSheetId="6">#REF!</definedName>
    <definedName name="Seguimiento">#REF!</definedName>
    <definedName name="Sub_proceso" localSheetId="0">#REF!</definedName>
    <definedName name="Sub_proceso" localSheetId="5">#REF!</definedName>
    <definedName name="Sub_proceso" localSheetId="6">#REF!</definedName>
    <definedName name="Sub_proceso">#REF!</definedName>
    <definedName name="TIPO" localSheetId="0">[1]Datos!$A$17:$A$19</definedName>
    <definedName name="TIPO" localSheetId="5">#REF!</definedName>
    <definedName name="TIPO" localSheetId="6">#REF!</definedName>
    <definedName name="TIPO">#REF!</definedName>
  </definedNames>
  <calcPr calcId="191029"/>
  <pivotCaches>
    <pivotCache cacheId="25"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J99" i="7" l="1"/>
  <c r="BJ98" i="7"/>
  <c r="BJ97" i="7"/>
  <c r="BJ96" i="7"/>
  <c r="BJ95" i="7"/>
  <c r="BJ94" i="7"/>
  <c r="BJ93" i="7"/>
  <c r="BJ91" i="7"/>
  <c r="BJ90" i="7"/>
  <c r="BJ89" i="7"/>
  <c r="BJ88" i="7"/>
  <c r="BJ87" i="7"/>
  <c r="BJ86" i="7"/>
  <c r="BJ85" i="7"/>
  <c r="BJ84" i="7"/>
  <c r="BJ83" i="7"/>
  <c r="BJ82" i="7"/>
  <c r="BJ81" i="7"/>
  <c r="BJ80" i="7"/>
  <c r="BJ79" i="7"/>
  <c r="BJ78" i="7"/>
  <c r="BJ77" i="7"/>
  <c r="BJ76" i="7"/>
  <c r="BJ75" i="7"/>
  <c r="BJ74" i="7"/>
  <c r="BJ73" i="7"/>
  <c r="BJ72" i="7"/>
  <c r="BJ71" i="7"/>
  <c r="BJ70" i="7"/>
  <c r="BJ69" i="7"/>
  <c r="BJ68" i="7"/>
  <c r="BJ67" i="7"/>
  <c r="BJ66" i="7"/>
  <c r="BJ65" i="7"/>
  <c r="BJ64" i="7"/>
  <c r="BJ63" i="7"/>
  <c r="BJ62" i="7"/>
  <c r="BJ61" i="7"/>
  <c r="BJ60" i="7"/>
  <c r="BJ59" i="7"/>
  <c r="BJ58" i="7"/>
  <c r="BJ57" i="7"/>
  <c r="BJ56" i="7"/>
  <c r="BJ55" i="7"/>
  <c r="BJ54" i="7"/>
  <c r="BJ53" i="7"/>
  <c r="BJ52" i="7"/>
  <c r="BJ51" i="7"/>
  <c r="BJ50" i="7"/>
  <c r="BJ49" i="7"/>
  <c r="BJ48" i="7"/>
  <c r="BJ47" i="7"/>
  <c r="BJ46" i="7"/>
  <c r="BJ45" i="7"/>
  <c r="BJ44" i="7"/>
  <c r="BJ43" i="7"/>
  <c r="BJ42" i="7"/>
  <c r="BJ41" i="7"/>
  <c r="BJ40" i="7"/>
  <c r="BJ39" i="7"/>
  <c r="BJ38" i="7"/>
  <c r="BJ37" i="7"/>
  <c r="BJ36" i="7"/>
  <c r="BJ35" i="7"/>
  <c r="BJ34" i="7"/>
  <c r="BJ33" i="7"/>
  <c r="BJ32" i="7"/>
  <c r="BJ31" i="7"/>
  <c r="BJ30" i="7"/>
  <c r="BJ29" i="7"/>
  <c r="BJ28" i="7"/>
  <c r="BJ27" i="7"/>
  <c r="BJ26" i="7"/>
  <c r="BJ25" i="7"/>
  <c r="BJ24" i="7"/>
  <c r="BJ23" i="7"/>
  <c r="BJ22" i="7"/>
  <c r="BJ21" i="7"/>
  <c r="BJ20" i="7"/>
  <c r="BJ19" i="7"/>
  <c r="BJ18" i="7"/>
  <c r="BJ17" i="7"/>
  <c r="BJ16" i="7"/>
  <c r="BJ15" i="7"/>
  <c r="BJ14" i="7"/>
  <c r="BJ13" i="7"/>
  <c r="BJ12" i="7"/>
  <c r="BJ11" i="7"/>
  <c r="BJ10" i="7"/>
  <c r="BI10" i="7"/>
  <c r="BI97" i="7" l="1"/>
  <c r="U272" i="19" l="1"/>
  <c r="R272" i="19"/>
  <c r="L272" i="19"/>
  <c r="U271" i="19"/>
  <c r="R271" i="19"/>
  <c r="AC272" i="19" s="1"/>
  <c r="AB272" i="19" s="1"/>
  <c r="L271" i="19"/>
  <c r="U270" i="19"/>
  <c r="R270" i="19"/>
  <c r="L270" i="19"/>
  <c r="U269" i="19"/>
  <c r="R269" i="19"/>
  <c r="L269" i="19"/>
  <c r="U268" i="19"/>
  <c r="R268" i="19"/>
  <c r="L268" i="19"/>
  <c r="U267" i="19"/>
  <c r="R267" i="19"/>
  <c r="M267" i="19"/>
  <c r="N267" i="19" s="1"/>
  <c r="L267" i="19"/>
  <c r="I267" i="19"/>
  <c r="U266" i="19"/>
  <c r="R266" i="19"/>
  <c r="L266" i="19"/>
  <c r="U265" i="19"/>
  <c r="R265" i="19"/>
  <c r="L265" i="19"/>
  <c r="U264" i="19"/>
  <c r="R264" i="19"/>
  <c r="L264" i="19"/>
  <c r="U263" i="19"/>
  <c r="R263" i="19"/>
  <c r="L263" i="19"/>
  <c r="U262" i="19"/>
  <c r="R262" i="19"/>
  <c r="L262" i="19"/>
  <c r="U261" i="19"/>
  <c r="R261" i="19"/>
  <c r="M261" i="19"/>
  <c r="N261" i="19" s="1"/>
  <c r="L261" i="19"/>
  <c r="I261" i="19"/>
  <c r="J261" i="19" s="1"/>
  <c r="U278" i="19"/>
  <c r="R278" i="19"/>
  <c r="L278" i="19"/>
  <c r="U277" i="19"/>
  <c r="R277" i="19"/>
  <c r="L277" i="19"/>
  <c r="U276" i="19"/>
  <c r="R276" i="19"/>
  <c r="L276" i="19"/>
  <c r="U275" i="19"/>
  <c r="R275" i="19"/>
  <c r="L275" i="19"/>
  <c r="U274" i="19"/>
  <c r="R274" i="19"/>
  <c r="L274" i="19"/>
  <c r="U273" i="19"/>
  <c r="R273" i="19"/>
  <c r="M273" i="19"/>
  <c r="N273" i="19" s="1"/>
  <c r="L273" i="19"/>
  <c r="I273" i="19"/>
  <c r="J273" i="19" s="1"/>
  <c r="U260" i="19"/>
  <c r="R260" i="19"/>
  <c r="L260" i="19"/>
  <c r="U259" i="19"/>
  <c r="R259" i="19"/>
  <c r="L259" i="19"/>
  <c r="U258" i="19"/>
  <c r="R258" i="19"/>
  <c r="L258" i="19"/>
  <c r="U257" i="19"/>
  <c r="R257" i="19"/>
  <c r="L257" i="19"/>
  <c r="U256" i="19"/>
  <c r="R256" i="19"/>
  <c r="L256" i="19"/>
  <c r="U255" i="19"/>
  <c r="R255" i="19"/>
  <c r="M255" i="19"/>
  <c r="N255" i="19" s="1"/>
  <c r="L255" i="19"/>
  <c r="I255" i="19"/>
  <c r="J255" i="19" s="1"/>
  <c r="C32" i="24"/>
  <c r="C31" i="24"/>
  <c r="C33" i="24" s="1"/>
  <c r="BI90" i="7"/>
  <c r="BI91" i="7"/>
  <c r="BI92" i="7"/>
  <c r="BJ92" i="7" s="1"/>
  <c r="BI93" i="7"/>
  <c r="BI94" i="7"/>
  <c r="BI95" i="7"/>
  <c r="BI96" i="7"/>
  <c r="BI85" i="7"/>
  <c r="BI81" i="7"/>
  <c r="BI82" i="7"/>
  <c r="BI83" i="7"/>
  <c r="BI84" i="7"/>
  <c r="BI11" i="7"/>
  <c r="BI12" i="7"/>
  <c r="BI13" i="7"/>
  <c r="BI14" i="7"/>
  <c r="BI15" i="7"/>
  <c r="BI16" i="7"/>
  <c r="BI17" i="7"/>
  <c r="BI18" i="7"/>
  <c r="BI19" i="7"/>
  <c r="BI20" i="7"/>
  <c r="BI21" i="7"/>
  <c r="BI22" i="7"/>
  <c r="BI23" i="7"/>
  <c r="BI24" i="7"/>
  <c r="BI25" i="7"/>
  <c r="BI26" i="7"/>
  <c r="BI27" i="7"/>
  <c r="BI28" i="7"/>
  <c r="BI29" i="7"/>
  <c r="BI30" i="7"/>
  <c r="BI31" i="7"/>
  <c r="BI32" i="7"/>
  <c r="BI33" i="7"/>
  <c r="BI34" i="7"/>
  <c r="BI35" i="7"/>
  <c r="BI36" i="7"/>
  <c r="BI37" i="7"/>
  <c r="BI38" i="7"/>
  <c r="BI39" i="7"/>
  <c r="BI40" i="7"/>
  <c r="BI41" i="7"/>
  <c r="BI42" i="7"/>
  <c r="BI43" i="7"/>
  <c r="BI44" i="7"/>
  <c r="BI45" i="7"/>
  <c r="BI46" i="7"/>
  <c r="BI47" i="7"/>
  <c r="BI48" i="7"/>
  <c r="BI49" i="7"/>
  <c r="BI50" i="7"/>
  <c r="BI51" i="7"/>
  <c r="BI52" i="7"/>
  <c r="BI53" i="7"/>
  <c r="BI54" i="7"/>
  <c r="BI55" i="7"/>
  <c r="BI56" i="7"/>
  <c r="BI57" i="7"/>
  <c r="BI58" i="7"/>
  <c r="BI59" i="7"/>
  <c r="BI60" i="7"/>
  <c r="BI61" i="7"/>
  <c r="BI62" i="7"/>
  <c r="BI63" i="7"/>
  <c r="BI64" i="7"/>
  <c r="BI65" i="7"/>
  <c r="BI68" i="7"/>
  <c r="BI69" i="7"/>
  <c r="BI70" i="7"/>
  <c r="BI71" i="7"/>
  <c r="BI72" i="7"/>
  <c r="BI73" i="7"/>
  <c r="BI74" i="7"/>
  <c r="BI75" i="7"/>
  <c r="BI76" i="7"/>
  <c r="BI77" i="7"/>
  <c r="BI78" i="7"/>
  <c r="BI79" i="7"/>
  <c r="BI80" i="7"/>
  <c r="BI67" i="7"/>
  <c r="BI66" i="7"/>
  <c r="U284" i="19"/>
  <c r="R284" i="19"/>
  <c r="L284" i="19"/>
  <c r="U283" i="19"/>
  <c r="R283" i="19"/>
  <c r="L283" i="19"/>
  <c r="U282" i="19"/>
  <c r="R282" i="19"/>
  <c r="L282" i="19"/>
  <c r="U281" i="19"/>
  <c r="R281" i="19"/>
  <c r="L281" i="19"/>
  <c r="U280" i="19"/>
  <c r="R280" i="19"/>
  <c r="L280" i="19"/>
  <c r="U279" i="19"/>
  <c r="R279" i="19"/>
  <c r="M279" i="19"/>
  <c r="N279" i="19" s="1"/>
  <c r="L279" i="19"/>
  <c r="I279" i="19"/>
  <c r="J279" i="19" s="1"/>
  <c r="U254" i="19"/>
  <c r="R254" i="19"/>
  <c r="L254" i="19"/>
  <c r="U253" i="19"/>
  <c r="R253" i="19"/>
  <c r="L253" i="19"/>
  <c r="U252" i="19"/>
  <c r="R252" i="19"/>
  <c r="L252" i="19"/>
  <c r="U251" i="19"/>
  <c r="R251" i="19"/>
  <c r="L251" i="19"/>
  <c r="U250" i="19"/>
  <c r="R250" i="19"/>
  <c r="L250" i="19"/>
  <c r="U249" i="19"/>
  <c r="R249" i="19"/>
  <c r="M249" i="19"/>
  <c r="N249" i="19" s="1"/>
  <c r="L249" i="19"/>
  <c r="I249" i="19"/>
  <c r="J249" i="19" s="1"/>
  <c r="U248" i="19"/>
  <c r="R248" i="19"/>
  <c r="L248" i="19"/>
  <c r="U247" i="19"/>
  <c r="R247" i="19"/>
  <c r="L247" i="19"/>
  <c r="U246" i="19"/>
  <c r="R246" i="19"/>
  <c r="L246" i="19"/>
  <c r="U245" i="19"/>
  <c r="R245" i="19"/>
  <c r="L245" i="19"/>
  <c r="U244" i="19"/>
  <c r="R244" i="19"/>
  <c r="L244" i="19"/>
  <c r="U243" i="19"/>
  <c r="R243" i="19"/>
  <c r="M243" i="19"/>
  <c r="N243" i="19" s="1"/>
  <c r="L243" i="19"/>
  <c r="I243" i="19"/>
  <c r="J243" i="19" s="1"/>
  <c r="U242" i="19"/>
  <c r="R242" i="19"/>
  <c r="L242" i="19"/>
  <c r="U241" i="19"/>
  <c r="R241" i="19"/>
  <c r="L241" i="19"/>
  <c r="U240" i="19"/>
  <c r="R240" i="19"/>
  <c r="L240" i="19"/>
  <c r="U239" i="19"/>
  <c r="R239" i="19"/>
  <c r="L239" i="19"/>
  <c r="U238" i="19"/>
  <c r="R238" i="19"/>
  <c r="L238" i="19"/>
  <c r="U237" i="19"/>
  <c r="R237" i="19"/>
  <c r="M237" i="19"/>
  <c r="N237" i="19" s="1"/>
  <c r="L237" i="19"/>
  <c r="I237" i="19"/>
  <c r="J237" i="19" s="1"/>
  <c r="U236" i="19"/>
  <c r="R236" i="19"/>
  <c r="L236" i="19"/>
  <c r="U235" i="19"/>
  <c r="R235" i="19"/>
  <c r="L235" i="19"/>
  <c r="U234" i="19"/>
  <c r="R234" i="19"/>
  <c r="L234" i="19"/>
  <c r="U233" i="19"/>
  <c r="R233" i="19"/>
  <c r="L233" i="19"/>
  <c r="U232" i="19"/>
  <c r="R232" i="19"/>
  <c r="L232" i="19"/>
  <c r="U231" i="19"/>
  <c r="R231" i="19"/>
  <c r="M231" i="19"/>
  <c r="N231" i="19" s="1"/>
  <c r="L231" i="19"/>
  <c r="I231" i="19"/>
  <c r="J231" i="19" s="1"/>
  <c r="U230" i="19"/>
  <c r="R230" i="19"/>
  <c r="L230" i="19"/>
  <c r="U229" i="19"/>
  <c r="R229" i="19"/>
  <c r="L229" i="19"/>
  <c r="U228" i="19"/>
  <c r="R228" i="19"/>
  <c r="L228" i="19"/>
  <c r="U227" i="19"/>
  <c r="R227" i="19"/>
  <c r="L227" i="19"/>
  <c r="U226" i="19"/>
  <c r="R226" i="19"/>
  <c r="L226" i="19"/>
  <c r="U225" i="19"/>
  <c r="R225" i="19"/>
  <c r="M225" i="19"/>
  <c r="L225" i="19"/>
  <c r="I225" i="19"/>
  <c r="J225" i="19" s="1"/>
  <c r="U224" i="19"/>
  <c r="R224" i="19"/>
  <c r="L224" i="19"/>
  <c r="U223" i="19"/>
  <c r="R223" i="19"/>
  <c r="L223" i="19"/>
  <c r="U222" i="19"/>
  <c r="R222" i="19"/>
  <c r="L222" i="19"/>
  <c r="U221" i="19"/>
  <c r="R221" i="19"/>
  <c r="L221" i="19"/>
  <c r="U220" i="19"/>
  <c r="R220" i="19"/>
  <c r="L220" i="19"/>
  <c r="U219" i="19"/>
  <c r="R219" i="19"/>
  <c r="M219" i="19"/>
  <c r="N219" i="19" s="1"/>
  <c r="L219" i="19"/>
  <c r="I219" i="19"/>
  <c r="J219" i="19" s="1"/>
  <c r="U218" i="19"/>
  <c r="R218" i="19"/>
  <c r="L218" i="19"/>
  <c r="U217" i="19"/>
  <c r="R217" i="19"/>
  <c r="L217" i="19"/>
  <c r="U216" i="19"/>
  <c r="R216" i="19"/>
  <c r="L216" i="19"/>
  <c r="U215" i="19"/>
  <c r="R215" i="19"/>
  <c r="L215" i="19"/>
  <c r="U214" i="19"/>
  <c r="R214" i="19"/>
  <c r="L214" i="19"/>
  <c r="U213" i="19"/>
  <c r="R213" i="19"/>
  <c r="M213" i="19"/>
  <c r="N213" i="19" s="1"/>
  <c r="L213" i="19"/>
  <c r="I213" i="19"/>
  <c r="J213" i="19" s="1"/>
  <c r="U212" i="19"/>
  <c r="R212" i="19"/>
  <c r="L212" i="19"/>
  <c r="U211" i="19"/>
  <c r="R211" i="19"/>
  <c r="L211" i="19"/>
  <c r="U210" i="19"/>
  <c r="R210" i="19"/>
  <c r="L210" i="19"/>
  <c r="U209" i="19"/>
  <c r="R209" i="19"/>
  <c r="L209" i="19"/>
  <c r="U208" i="19"/>
  <c r="R208" i="19"/>
  <c r="L208" i="19"/>
  <c r="U207" i="19"/>
  <c r="R207" i="19"/>
  <c r="M207" i="19"/>
  <c r="N207" i="19" s="1"/>
  <c r="L207" i="19"/>
  <c r="I207" i="19"/>
  <c r="J207" i="19" s="1"/>
  <c r="U206" i="19"/>
  <c r="R206" i="19"/>
  <c r="L206" i="19"/>
  <c r="U205" i="19"/>
  <c r="R205" i="19"/>
  <c r="L205" i="19"/>
  <c r="U204" i="19"/>
  <c r="R204" i="19"/>
  <c r="L204" i="19"/>
  <c r="U203" i="19"/>
  <c r="R203" i="19"/>
  <c r="L203" i="19"/>
  <c r="U202" i="19"/>
  <c r="R202" i="19"/>
  <c r="L202" i="19"/>
  <c r="U201" i="19"/>
  <c r="R201" i="19"/>
  <c r="M201" i="19"/>
  <c r="N201" i="19" s="1"/>
  <c r="L201" i="19"/>
  <c r="I201" i="19"/>
  <c r="U200" i="19"/>
  <c r="R200" i="19"/>
  <c r="L200" i="19"/>
  <c r="U199" i="19"/>
  <c r="R199" i="19"/>
  <c r="L199" i="19"/>
  <c r="U198" i="19"/>
  <c r="R198" i="19"/>
  <c r="L198" i="19"/>
  <c r="U197" i="19"/>
  <c r="R197" i="19"/>
  <c r="L197" i="19"/>
  <c r="U196" i="19"/>
  <c r="R196" i="19"/>
  <c r="L196" i="19"/>
  <c r="U195" i="19"/>
  <c r="R195" i="19"/>
  <c r="M195" i="19"/>
  <c r="N195" i="19" s="1"/>
  <c r="L195" i="19"/>
  <c r="I195" i="19"/>
  <c r="J195" i="19" s="1"/>
  <c r="U194" i="19"/>
  <c r="R194" i="19"/>
  <c r="L194" i="19"/>
  <c r="U193" i="19"/>
  <c r="R193" i="19"/>
  <c r="L193" i="19"/>
  <c r="U192" i="19"/>
  <c r="R192" i="19"/>
  <c r="L192" i="19"/>
  <c r="U191" i="19"/>
  <c r="R191" i="19"/>
  <c r="L191" i="19"/>
  <c r="U190" i="19"/>
  <c r="R190" i="19"/>
  <c r="L190" i="19"/>
  <c r="U189" i="19"/>
  <c r="R189" i="19"/>
  <c r="M189" i="19"/>
  <c r="N189" i="19" s="1"/>
  <c r="L189" i="19"/>
  <c r="I189" i="19"/>
  <c r="J189" i="19" s="1"/>
  <c r="U188" i="19"/>
  <c r="R188" i="19"/>
  <c r="L188" i="19"/>
  <c r="U187" i="19"/>
  <c r="R187" i="19"/>
  <c r="L187" i="19"/>
  <c r="U186" i="19"/>
  <c r="R186" i="19"/>
  <c r="L186" i="19"/>
  <c r="U185" i="19"/>
  <c r="R185" i="19"/>
  <c r="L185" i="19"/>
  <c r="U184" i="19"/>
  <c r="R184" i="19"/>
  <c r="L184" i="19"/>
  <c r="U183" i="19"/>
  <c r="R183" i="19"/>
  <c r="M183" i="19"/>
  <c r="N183" i="19" s="1"/>
  <c r="L183" i="19"/>
  <c r="I183" i="19"/>
  <c r="J183" i="19" s="1"/>
  <c r="U182" i="19"/>
  <c r="R182" i="19"/>
  <c r="L182" i="19"/>
  <c r="U181" i="19"/>
  <c r="R181" i="19"/>
  <c r="L181" i="19"/>
  <c r="U180" i="19"/>
  <c r="R180" i="19"/>
  <c r="L180" i="19"/>
  <c r="U179" i="19"/>
  <c r="R179" i="19"/>
  <c r="L179" i="19"/>
  <c r="U178" i="19"/>
  <c r="R178" i="19"/>
  <c r="L178" i="19"/>
  <c r="U177" i="19"/>
  <c r="R177" i="19"/>
  <c r="M177" i="19"/>
  <c r="N177" i="19" s="1"/>
  <c r="L177" i="19"/>
  <c r="I177" i="19"/>
  <c r="J177" i="19" s="1"/>
  <c r="U176" i="19"/>
  <c r="R176" i="19"/>
  <c r="L176" i="19"/>
  <c r="U175" i="19"/>
  <c r="R175" i="19"/>
  <c r="L175" i="19"/>
  <c r="U174" i="19"/>
  <c r="R174" i="19"/>
  <c r="L174" i="19"/>
  <c r="U173" i="19"/>
  <c r="R173" i="19"/>
  <c r="L173" i="19"/>
  <c r="U172" i="19"/>
  <c r="R172" i="19"/>
  <c r="L172" i="19"/>
  <c r="U171" i="19"/>
  <c r="R171" i="19"/>
  <c r="M171" i="19"/>
  <c r="N171" i="19" s="1"/>
  <c r="L171" i="19"/>
  <c r="I171" i="19"/>
  <c r="J171" i="19" s="1"/>
  <c r="U158" i="19"/>
  <c r="R158" i="19"/>
  <c r="U157" i="19"/>
  <c r="R157" i="19"/>
  <c r="U156" i="19"/>
  <c r="R156" i="19"/>
  <c r="U155" i="19"/>
  <c r="R155" i="19"/>
  <c r="U154" i="19"/>
  <c r="R154" i="19"/>
  <c r="U153" i="19"/>
  <c r="R153" i="19"/>
  <c r="M153" i="19"/>
  <c r="N153" i="19" s="1"/>
  <c r="I153" i="19"/>
  <c r="U152" i="19"/>
  <c r="R152" i="19"/>
  <c r="U151" i="19"/>
  <c r="R151" i="19"/>
  <c r="U150" i="19"/>
  <c r="R150" i="19"/>
  <c r="U149" i="19"/>
  <c r="R149" i="19"/>
  <c r="U148" i="19"/>
  <c r="R148" i="19"/>
  <c r="U147" i="19"/>
  <c r="R147" i="19"/>
  <c r="M147" i="19"/>
  <c r="N147" i="19" s="1"/>
  <c r="I147" i="19"/>
  <c r="U146" i="19"/>
  <c r="R146" i="19"/>
  <c r="U145" i="19"/>
  <c r="R145" i="19"/>
  <c r="U144" i="19"/>
  <c r="R144" i="19"/>
  <c r="U143" i="19"/>
  <c r="R143" i="19"/>
  <c r="U142" i="19"/>
  <c r="R142" i="19"/>
  <c r="U141" i="19"/>
  <c r="R141" i="19"/>
  <c r="M141" i="19"/>
  <c r="N141" i="19" s="1"/>
  <c r="I141" i="19"/>
  <c r="U170" i="19"/>
  <c r="R170" i="19"/>
  <c r="L170" i="19"/>
  <c r="U169" i="19"/>
  <c r="R169" i="19"/>
  <c r="L169" i="19"/>
  <c r="U168" i="19"/>
  <c r="R168" i="19"/>
  <c r="L168" i="19"/>
  <c r="U167" i="19"/>
  <c r="R167" i="19"/>
  <c r="L167" i="19"/>
  <c r="U166" i="19"/>
  <c r="R166" i="19"/>
  <c r="L166" i="19"/>
  <c r="U165" i="19"/>
  <c r="R165" i="19"/>
  <c r="M165" i="19"/>
  <c r="N165" i="19" s="1"/>
  <c r="L165" i="19"/>
  <c r="I165" i="19"/>
  <c r="J165" i="19" s="1"/>
  <c r="U164" i="19"/>
  <c r="R164" i="19"/>
  <c r="L164" i="19"/>
  <c r="U163" i="19"/>
  <c r="R163" i="19"/>
  <c r="L163" i="19"/>
  <c r="U162" i="19"/>
  <c r="R162" i="19"/>
  <c r="L162" i="19"/>
  <c r="U161" i="19"/>
  <c r="R161" i="19"/>
  <c r="L161" i="19"/>
  <c r="U160" i="19"/>
  <c r="R160" i="19"/>
  <c r="L160" i="19"/>
  <c r="U159" i="19"/>
  <c r="R159" i="19"/>
  <c r="M159" i="19"/>
  <c r="N159" i="19" s="1"/>
  <c r="L159" i="19"/>
  <c r="I159" i="19"/>
  <c r="J159" i="19" s="1"/>
  <c r="U140" i="19"/>
  <c r="R140" i="19"/>
  <c r="U139" i="19"/>
  <c r="R139" i="19"/>
  <c r="U138" i="19"/>
  <c r="R138" i="19"/>
  <c r="U137" i="19"/>
  <c r="R137" i="19"/>
  <c r="U136" i="19"/>
  <c r="R136" i="19"/>
  <c r="U135" i="19"/>
  <c r="R135" i="19"/>
  <c r="M135" i="19"/>
  <c r="N135" i="19" s="1"/>
  <c r="I135" i="19"/>
  <c r="U134" i="19"/>
  <c r="R134" i="19"/>
  <c r="U133" i="19"/>
  <c r="R133" i="19"/>
  <c r="U132" i="19"/>
  <c r="R132" i="19"/>
  <c r="U131" i="19"/>
  <c r="R131" i="19"/>
  <c r="U130" i="19"/>
  <c r="R130" i="19"/>
  <c r="U129" i="19"/>
  <c r="R129" i="19"/>
  <c r="M129" i="19"/>
  <c r="N129" i="19" s="1"/>
  <c r="I129" i="19"/>
  <c r="U125" i="19"/>
  <c r="U124" i="19"/>
  <c r="U123" i="19"/>
  <c r="R125" i="19"/>
  <c r="R124" i="19"/>
  <c r="R123" i="19"/>
  <c r="U128" i="19"/>
  <c r="R128" i="19"/>
  <c r="U127" i="19"/>
  <c r="R127" i="19"/>
  <c r="U126" i="19"/>
  <c r="R126" i="19"/>
  <c r="M123" i="19"/>
  <c r="I123" i="19"/>
  <c r="J123" i="19" s="1"/>
  <c r="U122" i="19"/>
  <c r="R122" i="19"/>
  <c r="L122" i="19"/>
  <c r="U121" i="19"/>
  <c r="R121" i="19"/>
  <c r="L121" i="19"/>
  <c r="U120" i="19"/>
  <c r="R120" i="19"/>
  <c r="L120" i="19"/>
  <c r="U119" i="19"/>
  <c r="R119" i="19"/>
  <c r="L119" i="19"/>
  <c r="U118" i="19"/>
  <c r="R118" i="19"/>
  <c r="L118" i="19"/>
  <c r="U117" i="19"/>
  <c r="R117" i="19"/>
  <c r="M117" i="19"/>
  <c r="N117" i="19" s="1"/>
  <c r="L117" i="19"/>
  <c r="I117" i="19"/>
  <c r="J117" i="19" s="1"/>
  <c r="U116" i="19"/>
  <c r="R116" i="19"/>
  <c r="L116" i="19"/>
  <c r="U115" i="19"/>
  <c r="R115" i="19"/>
  <c r="L115" i="19"/>
  <c r="U114" i="19"/>
  <c r="R114" i="19"/>
  <c r="L114" i="19"/>
  <c r="U113" i="19"/>
  <c r="R113" i="19"/>
  <c r="L113" i="19"/>
  <c r="U112" i="19"/>
  <c r="R112" i="19"/>
  <c r="L112" i="19"/>
  <c r="U111" i="19"/>
  <c r="R111" i="19"/>
  <c r="M111" i="19"/>
  <c r="L111" i="19"/>
  <c r="I111" i="19"/>
  <c r="J111" i="19" s="1"/>
  <c r="U110" i="19"/>
  <c r="R110" i="19"/>
  <c r="L110" i="19"/>
  <c r="U109" i="19"/>
  <c r="R109" i="19"/>
  <c r="L109" i="19"/>
  <c r="U108" i="19"/>
  <c r="R108" i="19"/>
  <c r="L108" i="19"/>
  <c r="U107" i="19"/>
  <c r="R107" i="19"/>
  <c r="L107" i="19"/>
  <c r="U106" i="19"/>
  <c r="R106" i="19"/>
  <c r="L106" i="19"/>
  <c r="U105" i="19"/>
  <c r="R105" i="19"/>
  <c r="M105" i="19"/>
  <c r="N105" i="19" s="1"/>
  <c r="L105" i="19"/>
  <c r="I105" i="19"/>
  <c r="J105" i="19" s="1"/>
  <c r="U104" i="19"/>
  <c r="R104" i="19"/>
  <c r="L104" i="19"/>
  <c r="U103" i="19"/>
  <c r="R103" i="19"/>
  <c r="L103" i="19"/>
  <c r="U102" i="19"/>
  <c r="R102" i="19"/>
  <c r="L102" i="19"/>
  <c r="U101" i="19"/>
  <c r="R101" i="19"/>
  <c r="L101" i="19"/>
  <c r="U100" i="19"/>
  <c r="R100" i="19"/>
  <c r="L100" i="19"/>
  <c r="U99" i="19"/>
  <c r="R99" i="19"/>
  <c r="M99" i="19"/>
  <c r="N99" i="19" s="1"/>
  <c r="L99" i="19"/>
  <c r="I99" i="19"/>
  <c r="J99" i="19" s="1"/>
  <c r="U98" i="19"/>
  <c r="R98" i="19"/>
  <c r="L98" i="19"/>
  <c r="U97" i="19"/>
  <c r="R97" i="19"/>
  <c r="L97" i="19"/>
  <c r="U96" i="19"/>
  <c r="R96" i="19"/>
  <c r="L96" i="19"/>
  <c r="U95" i="19"/>
  <c r="R95" i="19"/>
  <c r="L95" i="19"/>
  <c r="U94" i="19"/>
  <c r="R94" i="19"/>
  <c r="L94" i="19"/>
  <c r="U93" i="19"/>
  <c r="R93" i="19"/>
  <c r="M93" i="19"/>
  <c r="N93" i="19" s="1"/>
  <c r="L93" i="19"/>
  <c r="I93" i="19"/>
  <c r="J93" i="19" s="1"/>
  <c r="U92" i="19"/>
  <c r="R92" i="19"/>
  <c r="L92" i="19"/>
  <c r="U91" i="19"/>
  <c r="R91" i="19"/>
  <c r="L91" i="19"/>
  <c r="U90" i="19"/>
  <c r="R90" i="19"/>
  <c r="L90" i="19"/>
  <c r="U89" i="19"/>
  <c r="R89" i="19"/>
  <c r="L89" i="19"/>
  <c r="U88" i="19"/>
  <c r="R88" i="19"/>
  <c r="L88" i="19"/>
  <c r="U87" i="19"/>
  <c r="R87" i="19"/>
  <c r="M87" i="19"/>
  <c r="L87" i="19"/>
  <c r="I87" i="19"/>
  <c r="J87" i="19" s="1"/>
  <c r="AC276" i="19" l="1"/>
  <c r="AB276" i="19" s="1"/>
  <c r="AC270" i="19"/>
  <c r="AB270" i="19" s="1"/>
  <c r="AC266" i="19"/>
  <c r="AB266" i="19" s="1"/>
  <c r="AC278" i="19"/>
  <c r="AB278" i="19" s="1"/>
  <c r="Y266" i="19"/>
  <c r="AA266" i="19" s="1"/>
  <c r="Y269" i="19"/>
  <c r="AA269" i="19" s="1"/>
  <c r="Y270" i="19"/>
  <c r="Z270" i="19" s="1"/>
  <c r="AC259" i="19"/>
  <c r="AB259" i="19" s="1"/>
  <c r="Y261" i="19"/>
  <c r="AA261" i="19" s="1"/>
  <c r="Y262" i="19" s="1"/>
  <c r="AC265" i="19"/>
  <c r="AB265" i="19" s="1"/>
  <c r="AC267" i="19"/>
  <c r="AB267" i="19" s="1"/>
  <c r="Y265" i="19"/>
  <c r="Z265" i="19" s="1"/>
  <c r="AC271" i="19"/>
  <c r="AB271" i="19" s="1"/>
  <c r="Y272" i="19"/>
  <c r="AA272" i="19" s="1"/>
  <c r="AC268" i="19"/>
  <c r="AB268" i="19" s="1"/>
  <c r="Y268" i="19"/>
  <c r="Y264" i="19"/>
  <c r="AA264" i="19" s="1"/>
  <c r="AC261" i="19"/>
  <c r="AB261" i="19" s="1"/>
  <c r="O267" i="19"/>
  <c r="J267" i="19"/>
  <c r="Y267" i="19" s="1"/>
  <c r="Y255" i="19"/>
  <c r="Z255" i="19" s="1"/>
  <c r="Y271" i="19"/>
  <c r="AC269" i="19"/>
  <c r="AB269" i="19" s="1"/>
  <c r="O261" i="19"/>
  <c r="Y187" i="19"/>
  <c r="AA187" i="19" s="1"/>
  <c r="O255" i="19"/>
  <c r="AC260" i="19"/>
  <c r="AB260" i="19" s="1"/>
  <c r="Y274" i="19"/>
  <c r="Z274" i="19" s="1"/>
  <c r="Y275" i="19"/>
  <c r="Z275" i="19" s="1"/>
  <c r="Y276" i="19"/>
  <c r="AA276" i="19" s="1"/>
  <c r="Y277" i="19"/>
  <c r="AA277" i="19" s="1"/>
  <c r="AC273" i="19"/>
  <c r="AB273" i="19" s="1"/>
  <c r="AC277" i="19"/>
  <c r="AB277" i="19" s="1"/>
  <c r="Y259" i="19"/>
  <c r="Y260" i="19"/>
  <c r="AA260" i="19" s="1"/>
  <c r="AA274" i="19"/>
  <c r="O273" i="19"/>
  <c r="AC274" i="19"/>
  <c r="AB274" i="19" s="1"/>
  <c r="Y278" i="19"/>
  <c r="AC275" i="19"/>
  <c r="AB275" i="19" s="1"/>
  <c r="Y273" i="19"/>
  <c r="AA255" i="19"/>
  <c r="Y256" i="19" s="1"/>
  <c r="AC255" i="19"/>
  <c r="AB255" i="19" s="1"/>
  <c r="AC211" i="19"/>
  <c r="AB211" i="19" s="1"/>
  <c r="AC213" i="19"/>
  <c r="AB213" i="19" s="1"/>
  <c r="Y247" i="19"/>
  <c r="Z247" i="19" s="1"/>
  <c r="AC249" i="19"/>
  <c r="AB249" i="19" s="1"/>
  <c r="AC254" i="19"/>
  <c r="AB254" i="19" s="1"/>
  <c r="Y249" i="19"/>
  <c r="AA249" i="19" s="1"/>
  <c r="Y250" i="19" s="1"/>
  <c r="AC248" i="19"/>
  <c r="AB248" i="19" s="1"/>
  <c r="AC252" i="19"/>
  <c r="AB252" i="19" s="1"/>
  <c r="AC183" i="19"/>
  <c r="AB183" i="19" s="1"/>
  <c r="Y176" i="19"/>
  <c r="AA176" i="19" s="1"/>
  <c r="Y218" i="19"/>
  <c r="AA218" i="19" s="1"/>
  <c r="Y205" i="19"/>
  <c r="Z205" i="19" s="1"/>
  <c r="AC241" i="19"/>
  <c r="AB241" i="19" s="1"/>
  <c r="AC198" i="19"/>
  <c r="AB198" i="19" s="1"/>
  <c r="AC182" i="19"/>
  <c r="AB182" i="19" s="1"/>
  <c r="AC204" i="19"/>
  <c r="AB204" i="19" s="1"/>
  <c r="Y240" i="19"/>
  <c r="Z240" i="19" s="1"/>
  <c r="O111" i="19"/>
  <c r="AC115" i="19"/>
  <c r="AB115" i="19" s="1"/>
  <c r="AC146" i="19"/>
  <c r="AB146" i="19" s="1"/>
  <c r="Y181" i="19"/>
  <c r="Z181" i="19" s="1"/>
  <c r="Y242" i="19"/>
  <c r="AA242" i="19" s="1"/>
  <c r="AC168" i="19"/>
  <c r="AB168" i="19" s="1"/>
  <c r="Y222" i="19"/>
  <c r="Z222" i="19" s="1"/>
  <c r="AC234" i="19"/>
  <c r="AB234" i="19" s="1"/>
  <c r="Y121" i="19"/>
  <c r="Z121" i="19" s="1"/>
  <c r="Y161" i="19"/>
  <c r="Z161" i="19" s="1"/>
  <c r="AC212" i="19"/>
  <c r="AB212" i="19" s="1"/>
  <c r="Y223" i="19"/>
  <c r="AA223" i="19" s="1"/>
  <c r="AC181" i="19"/>
  <c r="AB181" i="19" s="1"/>
  <c r="Y183" i="19"/>
  <c r="AA183" i="19" s="1"/>
  <c r="Y184" i="19" s="1"/>
  <c r="AC194" i="19"/>
  <c r="AB194" i="19" s="1"/>
  <c r="Y281" i="19"/>
  <c r="AA281" i="19" s="1"/>
  <c r="AC189" i="19"/>
  <c r="AB189" i="19" s="1"/>
  <c r="Y235" i="19"/>
  <c r="AA235" i="19" s="1"/>
  <c r="AC246" i="19"/>
  <c r="AB246" i="19" s="1"/>
  <c r="AC133" i="19"/>
  <c r="AB133" i="19" s="1"/>
  <c r="AC140" i="19"/>
  <c r="AB140" i="19" s="1"/>
  <c r="AC163" i="19"/>
  <c r="AB163" i="19" s="1"/>
  <c r="AC150" i="19"/>
  <c r="AB150" i="19" s="1"/>
  <c r="AC216" i="19"/>
  <c r="AB216" i="19" s="1"/>
  <c r="Y241" i="19"/>
  <c r="Z241" i="19" s="1"/>
  <c r="Y119" i="19"/>
  <c r="AA119" i="19" s="1"/>
  <c r="AC127" i="19"/>
  <c r="AB127" i="19" s="1"/>
  <c r="Y150" i="19"/>
  <c r="Z150" i="19" s="1"/>
  <c r="AC193" i="19"/>
  <c r="AB193" i="19" s="1"/>
  <c r="AC200" i="19"/>
  <c r="AB200" i="19" s="1"/>
  <c r="Y206" i="19"/>
  <c r="Z206" i="19" s="1"/>
  <c r="Y209" i="19"/>
  <c r="AA209" i="19" s="1"/>
  <c r="AC223" i="19"/>
  <c r="AB223" i="19" s="1"/>
  <c r="AC235" i="19"/>
  <c r="AB235" i="19" s="1"/>
  <c r="Y253" i="19"/>
  <c r="AA253" i="19" s="1"/>
  <c r="Y283" i="19"/>
  <c r="AA283" i="19" s="1"/>
  <c r="AC152" i="19"/>
  <c r="AB152" i="19" s="1"/>
  <c r="Y155" i="19"/>
  <c r="AA155" i="19" s="1"/>
  <c r="Y173" i="19"/>
  <c r="Z173" i="19" s="1"/>
  <c r="AC188" i="19"/>
  <c r="AB188" i="19" s="1"/>
  <c r="Y198" i="19"/>
  <c r="AA198" i="19" s="1"/>
  <c r="AC205" i="19"/>
  <c r="AB205" i="19" s="1"/>
  <c r="Y228" i="19"/>
  <c r="AA228" i="19" s="1"/>
  <c r="Y216" i="19"/>
  <c r="AA216" i="19" s="1"/>
  <c r="Y237" i="19"/>
  <c r="AA237" i="19" s="1"/>
  <c r="AC144" i="19"/>
  <c r="AB144" i="19" s="1"/>
  <c r="Y175" i="19"/>
  <c r="AA175" i="19" s="1"/>
  <c r="AC175" i="19"/>
  <c r="AB175" i="19" s="1"/>
  <c r="Y102" i="19"/>
  <c r="Z102" i="19" s="1"/>
  <c r="Y125" i="19"/>
  <c r="Z125" i="19" s="1"/>
  <c r="Y164" i="19"/>
  <c r="Z164" i="19" s="1"/>
  <c r="Y158" i="19"/>
  <c r="AA158" i="19" s="1"/>
  <c r="AC174" i="19"/>
  <c r="AB174" i="19" s="1"/>
  <c r="Y229" i="19"/>
  <c r="AA229" i="19" s="1"/>
  <c r="Y231" i="19"/>
  <c r="AA231" i="19" s="1"/>
  <c r="Y232" i="19" s="1"/>
  <c r="Y236" i="19"/>
  <c r="AA236" i="19" s="1"/>
  <c r="Y239" i="19"/>
  <c r="AA239" i="19" s="1"/>
  <c r="Y280" i="19"/>
  <c r="Z280" i="19" s="1"/>
  <c r="Y123" i="19"/>
  <c r="Z123" i="19" s="1"/>
  <c r="O123" i="19"/>
  <c r="Y145" i="19"/>
  <c r="AA145" i="19" s="1"/>
  <c r="Y210" i="19"/>
  <c r="Z210" i="19" s="1"/>
  <c r="AC164" i="19"/>
  <c r="AB164" i="19" s="1"/>
  <c r="Y144" i="19"/>
  <c r="AA144" i="19" s="1"/>
  <c r="O153" i="19"/>
  <c r="Y157" i="19"/>
  <c r="AA157" i="19" s="1"/>
  <c r="Y180" i="19"/>
  <c r="Z180" i="19" s="1"/>
  <c r="AC187" i="19"/>
  <c r="AB187" i="19" s="1"/>
  <c r="Y197" i="19"/>
  <c r="Z197" i="19" s="1"/>
  <c r="AC217" i="19"/>
  <c r="AB217" i="19" s="1"/>
  <c r="Y219" i="19"/>
  <c r="AA219" i="19" s="1"/>
  <c r="Y220" i="19" s="1"/>
  <c r="AC224" i="19"/>
  <c r="AB224" i="19" s="1"/>
  <c r="AC236" i="19"/>
  <c r="AB236" i="19" s="1"/>
  <c r="Y282" i="19"/>
  <c r="Z282" i="19" s="1"/>
  <c r="AC283" i="19"/>
  <c r="AB283" i="19" s="1"/>
  <c r="AC253" i="19"/>
  <c r="AB253" i="19" s="1"/>
  <c r="Y252" i="19"/>
  <c r="Z252" i="19" s="1"/>
  <c r="AC170" i="19"/>
  <c r="AB170" i="19" s="1"/>
  <c r="Y140" i="19"/>
  <c r="Z140" i="19" s="1"/>
  <c r="Y143" i="19"/>
  <c r="Z143" i="19" s="1"/>
  <c r="AC180" i="19"/>
  <c r="AB180" i="19" s="1"/>
  <c r="AC218" i="19"/>
  <c r="AB218" i="19" s="1"/>
  <c r="Y225" i="19"/>
  <c r="Z225" i="19" s="1"/>
  <c r="Y248" i="19"/>
  <c r="Z248" i="19" s="1"/>
  <c r="AC282" i="19"/>
  <c r="AB282" i="19" s="1"/>
  <c r="Y113" i="19"/>
  <c r="AA113" i="19" s="1"/>
  <c r="Y128" i="19"/>
  <c r="Z128" i="19" s="1"/>
  <c r="AC169" i="19"/>
  <c r="AB169" i="19" s="1"/>
  <c r="O141" i="19"/>
  <c r="AC145" i="19"/>
  <c r="AB145" i="19" s="1"/>
  <c r="Y146" i="19"/>
  <c r="AA146" i="19" s="1"/>
  <c r="Y149" i="19"/>
  <c r="Z149" i="19" s="1"/>
  <c r="Y156" i="19"/>
  <c r="Z156" i="19" s="1"/>
  <c r="Y188" i="19"/>
  <c r="Z188" i="19" s="1"/>
  <c r="AC230" i="19"/>
  <c r="AB230" i="19" s="1"/>
  <c r="Y233" i="19"/>
  <c r="Z233" i="19" s="1"/>
  <c r="Y234" i="19"/>
  <c r="Z234" i="19" s="1"/>
  <c r="AC242" i="19"/>
  <c r="AB242" i="19" s="1"/>
  <c r="Y246" i="19"/>
  <c r="AA246" i="19" s="1"/>
  <c r="Y151" i="19"/>
  <c r="AA151" i="19" s="1"/>
  <c r="AC119" i="19"/>
  <c r="AB119" i="19" s="1"/>
  <c r="AC122" i="19"/>
  <c r="AB122" i="19" s="1"/>
  <c r="AC132" i="19"/>
  <c r="AB132" i="19" s="1"/>
  <c r="O135" i="19"/>
  <c r="AC139" i="19"/>
  <c r="AB139" i="19" s="1"/>
  <c r="AC162" i="19"/>
  <c r="AB162" i="19" s="1"/>
  <c r="O147" i="19"/>
  <c r="AC151" i="19"/>
  <c r="AB151" i="19" s="1"/>
  <c r="Y152" i="19"/>
  <c r="Z152" i="19" s="1"/>
  <c r="Y174" i="19"/>
  <c r="Z174" i="19" s="1"/>
  <c r="AC176" i="19"/>
  <c r="AB176" i="19" s="1"/>
  <c r="AC206" i="19"/>
  <c r="AB206" i="19" s="1"/>
  <c r="Y211" i="19"/>
  <c r="AA211" i="19" s="1"/>
  <c r="Y217" i="19"/>
  <c r="AA217" i="19" s="1"/>
  <c r="AC229" i="19"/>
  <c r="AB229" i="19" s="1"/>
  <c r="AC240" i="19"/>
  <c r="AB240" i="19" s="1"/>
  <c r="AC247" i="19"/>
  <c r="AB247" i="19" s="1"/>
  <c r="Y284" i="19"/>
  <c r="AA284" i="19" s="1"/>
  <c r="AC284" i="19"/>
  <c r="AB284" i="19" s="1"/>
  <c r="Y238" i="19"/>
  <c r="AC238" i="19"/>
  <c r="AB238" i="19" s="1"/>
  <c r="AC237" i="19"/>
  <c r="AB237" i="19" s="1"/>
  <c r="AC231" i="19"/>
  <c r="AB231" i="19" s="1"/>
  <c r="AC219" i="19"/>
  <c r="AB219" i="19" s="1"/>
  <c r="O225" i="19"/>
  <c r="AC222" i="19"/>
  <c r="AB222" i="19" s="1"/>
  <c r="AC207" i="19"/>
  <c r="AB207" i="19" s="1"/>
  <c r="O213" i="19"/>
  <c r="Y204" i="19"/>
  <c r="AA204" i="19" s="1"/>
  <c r="AC201" i="19"/>
  <c r="AB201" i="19" s="1"/>
  <c r="O201" i="19"/>
  <c r="J201" i="19"/>
  <c r="Y201" i="19" s="1"/>
  <c r="AC279" i="19"/>
  <c r="AB279" i="19" s="1"/>
  <c r="O279" i="19"/>
  <c r="AC280" i="19"/>
  <c r="AB280" i="19" s="1"/>
  <c r="AC281" i="19"/>
  <c r="AB281" i="19" s="1"/>
  <c r="Y279" i="19"/>
  <c r="O249" i="19"/>
  <c r="Y254" i="19"/>
  <c r="AC243" i="19"/>
  <c r="AB243" i="19" s="1"/>
  <c r="O243" i="19"/>
  <c r="Y243" i="19"/>
  <c r="O237" i="19"/>
  <c r="AC239" i="19"/>
  <c r="AB239" i="19" s="1"/>
  <c r="O231" i="19"/>
  <c r="AC232" i="19"/>
  <c r="AB232" i="19" s="1"/>
  <c r="AC233" i="19"/>
  <c r="AB233" i="19" s="1"/>
  <c r="N225" i="19"/>
  <c r="AC225" i="19" s="1"/>
  <c r="AB225" i="19" s="1"/>
  <c r="Y230" i="19"/>
  <c r="O219" i="19"/>
  <c r="Y224" i="19"/>
  <c r="Y213" i="19"/>
  <c r="AC197" i="19"/>
  <c r="AB197" i="19" s="1"/>
  <c r="Y192" i="19"/>
  <c r="AA192" i="19" s="1"/>
  <c r="Y189" i="19"/>
  <c r="Z189" i="19" s="1"/>
  <c r="AC178" i="19"/>
  <c r="AB178" i="19" s="1"/>
  <c r="O177" i="19"/>
  <c r="AC173" i="19"/>
  <c r="AB173" i="19" s="1"/>
  <c r="AC171" i="19"/>
  <c r="AB171" i="19" s="1"/>
  <c r="O171" i="19"/>
  <c r="O207" i="19"/>
  <c r="AC208" i="19"/>
  <c r="AB208" i="19" s="1"/>
  <c r="Y212" i="19"/>
  <c r="AC209" i="19"/>
  <c r="AB209" i="19" s="1"/>
  <c r="AC210" i="19"/>
  <c r="AB210" i="19" s="1"/>
  <c r="Y207" i="19"/>
  <c r="AC195" i="19"/>
  <c r="AB195" i="19" s="1"/>
  <c r="Y199" i="19"/>
  <c r="O195" i="19"/>
  <c r="AC196" i="19"/>
  <c r="AB196" i="19" s="1"/>
  <c r="Y200" i="19"/>
  <c r="AC199" i="19"/>
  <c r="AB199" i="19" s="1"/>
  <c r="Y195" i="19"/>
  <c r="Y193" i="19"/>
  <c r="O189" i="19"/>
  <c r="Y194" i="19"/>
  <c r="O183" i="19"/>
  <c r="AC177" i="19"/>
  <c r="AB177" i="19" s="1"/>
  <c r="Y182" i="19"/>
  <c r="Y177" i="19"/>
  <c r="Z176" i="19"/>
  <c r="Y171" i="19"/>
  <c r="AC161" i="19"/>
  <c r="AB161" i="19" s="1"/>
  <c r="AC153" i="19"/>
  <c r="AB153" i="19" s="1"/>
  <c r="AC156" i="19"/>
  <c r="AB156" i="19" s="1"/>
  <c r="AC157" i="19"/>
  <c r="AB157" i="19" s="1"/>
  <c r="AC158" i="19"/>
  <c r="AB158" i="19" s="1"/>
  <c r="J153" i="19"/>
  <c r="Y153" i="19" s="1"/>
  <c r="J147" i="19"/>
  <c r="Y147" i="19" s="1"/>
  <c r="AC147" i="19"/>
  <c r="AB147" i="19" s="1"/>
  <c r="AC141" i="19"/>
  <c r="AB141" i="19" s="1"/>
  <c r="J141" i="19"/>
  <c r="Y141" i="19" s="1"/>
  <c r="Y168" i="19"/>
  <c r="AC165" i="19"/>
  <c r="AB165" i="19" s="1"/>
  <c r="Y169" i="19"/>
  <c r="O165" i="19"/>
  <c r="Y170" i="19"/>
  <c r="Y165" i="19"/>
  <c r="AC159" i="19"/>
  <c r="AB159" i="19" s="1"/>
  <c r="Y163" i="19"/>
  <c r="Y162" i="19"/>
  <c r="O159" i="19"/>
  <c r="AC160" i="19"/>
  <c r="AB160" i="19" s="1"/>
  <c r="Y159" i="19"/>
  <c r="AC121" i="19"/>
  <c r="AB121" i="19" s="1"/>
  <c r="AC116" i="19"/>
  <c r="AB116" i="19" s="1"/>
  <c r="Y116" i="19"/>
  <c r="O129" i="19"/>
  <c r="Y115" i="19"/>
  <c r="AC120" i="19"/>
  <c r="AB120" i="19" s="1"/>
  <c r="AC134" i="19"/>
  <c r="AB134" i="19" s="1"/>
  <c r="Y139" i="19"/>
  <c r="AA139" i="19" s="1"/>
  <c r="Y120" i="19"/>
  <c r="Z120" i="19" s="1"/>
  <c r="AC103" i="19"/>
  <c r="AB103" i="19" s="1"/>
  <c r="AC138" i="19"/>
  <c r="AB138" i="19" s="1"/>
  <c r="Y137" i="19"/>
  <c r="Y138" i="19"/>
  <c r="AC135" i="19"/>
  <c r="AB135" i="19" s="1"/>
  <c r="J135" i="19"/>
  <c r="Y135" i="19" s="1"/>
  <c r="Y134" i="19"/>
  <c r="Y131" i="19"/>
  <c r="Y132" i="19"/>
  <c r="Y133" i="19"/>
  <c r="J129" i="19"/>
  <c r="Y129" i="19" s="1"/>
  <c r="AC129" i="19"/>
  <c r="AB129" i="19" s="1"/>
  <c r="Y126" i="19"/>
  <c r="Y127" i="19"/>
  <c r="AC126" i="19"/>
  <c r="AB126" i="19" s="1"/>
  <c r="AC128" i="19"/>
  <c r="AB128" i="19" s="1"/>
  <c r="N123" i="19"/>
  <c r="AC123" i="19" s="1"/>
  <c r="AB123" i="19" s="1"/>
  <c r="AC117" i="19"/>
  <c r="AB117" i="19" s="1"/>
  <c r="O117" i="19"/>
  <c r="Y122" i="19"/>
  <c r="Y117" i="19"/>
  <c r="Z117" i="19" s="1"/>
  <c r="Y114" i="19"/>
  <c r="AC113" i="19"/>
  <c r="AB113" i="19" s="1"/>
  <c r="N111" i="19"/>
  <c r="AC111" i="19" s="1"/>
  <c r="AB111" i="19" s="1"/>
  <c r="AC114" i="19"/>
  <c r="AB114" i="19" s="1"/>
  <c r="Y111" i="19"/>
  <c r="Y91" i="19"/>
  <c r="Z91" i="19" s="1"/>
  <c r="AC91" i="19"/>
  <c r="AB91" i="19" s="1"/>
  <c r="Y97" i="19"/>
  <c r="Z97" i="19" s="1"/>
  <c r="Y96" i="19"/>
  <c r="AA96" i="19" s="1"/>
  <c r="AC108" i="19"/>
  <c r="AB108" i="19" s="1"/>
  <c r="Y101" i="19"/>
  <c r="AA101" i="19" s="1"/>
  <c r="Y98" i="19"/>
  <c r="AA98" i="19" s="1"/>
  <c r="AC90" i="19"/>
  <c r="AB90" i="19" s="1"/>
  <c r="AC104" i="19"/>
  <c r="AB104" i="19" s="1"/>
  <c r="AC101" i="19"/>
  <c r="AB101" i="19" s="1"/>
  <c r="Y103" i="19"/>
  <c r="AA103" i="19" s="1"/>
  <c r="AC92" i="19"/>
  <c r="AB92" i="19" s="1"/>
  <c r="AC97" i="19"/>
  <c r="AB97" i="19" s="1"/>
  <c r="AC102" i="19"/>
  <c r="AB102" i="19" s="1"/>
  <c r="Y104" i="19"/>
  <c r="AA104" i="19" s="1"/>
  <c r="Y107" i="19"/>
  <c r="AA107" i="19" s="1"/>
  <c r="Y108" i="19"/>
  <c r="AA108" i="19" s="1"/>
  <c r="AC96" i="19"/>
  <c r="AB96" i="19" s="1"/>
  <c r="AC95" i="19"/>
  <c r="AB95" i="19" s="1"/>
  <c r="AC98" i="19"/>
  <c r="AB98" i="19" s="1"/>
  <c r="Y95" i="19"/>
  <c r="AA95" i="19" s="1"/>
  <c r="AC99" i="19"/>
  <c r="AB99" i="19" s="1"/>
  <c r="AC109" i="19"/>
  <c r="AB109" i="19" s="1"/>
  <c r="AC110" i="19"/>
  <c r="AB110" i="19" s="1"/>
  <c r="Y89" i="19"/>
  <c r="Z89" i="19" s="1"/>
  <c r="Y105" i="19"/>
  <c r="AC105" i="19"/>
  <c r="AB105" i="19" s="1"/>
  <c r="Y109" i="19"/>
  <c r="O105" i="19"/>
  <c r="Y110" i="19"/>
  <c r="AC107" i="19"/>
  <c r="AB107" i="19" s="1"/>
  <c r="O99" i="19"/>
  <c r="Y99" i="19"/>
  <c r="Y93" i="19"/>
  <c r="AC93" i="19"/>
  <c r="AB93" i="19" s="1"/>
  <c r="O93" i="19"/>
  <c r="Y92" i="19"/>
  <c r="AA92" i="19" s="1"/>
  <c r="Y90" i="19"/>
  <c r="AA90" i="19" s="1"/>
  <c r="O87" i="19"/>
  <c r="N87" i="19"/>
  <c r="AC87" i="19" s="1"/>
  <c r="AB87" i="19" s="1"/>
  <c r="AC89" i="19"/>
  <c r="AB89" i="19" s="1"/>
  <c r="Y87" i="19"/>
  <c r="U86" i="19"/>
  <c r="R86" i="19"/>
  <c r="L86" i="19"/>
  <c r="U85" i="19"/>
  <c r="R85" i="19"/>
  <c r="L85" i="19"/>
  <c r="U84" i="19"/>
  <c r="R84" i="19"/>
  <c r="L84" i="19"/>
  <c r="U83" i="19"/>
  <c r="R83" i="19"/>
  <c r="L83" i="19"/>
  <c r="U82" i="19"/>
  <c r="R82" i="19"/>
  <c r="L82" i="19"/>
  <c r="U81" i="19"/>
  <c r="R81" i="19"/>
  <c r="M81" i="19"/>
  <c r="N81" i="19" s="1"/>
  <c r="L81" i="19"/>
  <c r="I81" i="19"/>
  <c r="J81" i="19" s="1"/>
  <c r="U68" i="19"/>
  <c r="R68" i="19"/>
  <c r="L68" i="19"/>
  <c r="U67" i="19"/>
  <c r="R67" i="19"/>
  <c r="L67" i="19"/>
  <c r="U66" i="19"/>
  <c r="R66" i="19"/>
  <c r="L66" i="19"/>
  <c r="U65" i="19"/>
  <c r="R65" i="19"/>
  <c r="L65" i="19"/>
  <c r="U64" i="19"/>
  <c r="R64" i="19"/>
  <c r="L64" i="19"/>
  <c r="U63" i="19"/>
  <c r="R63" i="19"/>
  <c r="M63" i="19"/>
  <c r="N63" i="19" s="1"/>
  <c r="L63" i="19"/>
  <c r="I63" i="19"/>
  <c r="U62" i="19"/>
  <c r="R62" i="19"/>
  <c r="L62" i="19"/>
  <c r="U61" i="19"/>
  <c r="R61" i="19"/>
  <c r="L61" i="19"/>
  <c r="U60" i="19"/>
  <c r="R60" i="19"/>
  <c r="L60" i="19"/>
  <c r="U59" i="19"/>
  <c r="R59" i="19"/>
  <c r="L59" i="19"/>
  <c r="U58" i="19"/>
  <c r="R58" i="19"/>
  <c r="L58" i="19"/>
  <c r="U57" i="19"/>
  <c r="R57" i="19"/>
  <c r="M57" i="19"/>
  <c r="L57" i="19"/>
  <c r="I57" i="19"/>
  <c r="J57" i="19" s="1"/>
  <c r="U80" i="19"/>
  <c r="R80" i="19"/>
  <c r="L80" i="19"/>
  <c r="U79" i="19"/>
  <c r="R79" i="19"/>
  <c r="L79" i="19"/>
  <c r="U78" i="19"/>
  <c r="R78" i="19"/>
  <c r="L78" i="19"/>
  <c r="U77" i="19"/>
  <c r="R77" i="19"/>
  <c r="L77" i="19"/>
  <c r="U76" i="19"/>
  <c r="R76" i="19"/>
  <c r="L76" i="19"/>
  <c r="U75" i="19"/>
  <c r="R75" i="19"/>
  <c r="M75" i="19"/>
  <c r="N75" i="19" s="1"/>
  <c r="L75" i="19"/>
  <c r="I75" i="19"/>
  <c r="J75" i="19" s="1"/>
  <c r="U74" i="19"/>
  <c r="R74" i="19"/>
  <c r="L74" i="19"/>
  <c r="U73" i="19"/>
  <c r="R73" i="19"/>
  <c r="L73" i="19"/>
  <c r="U72" i="19"/>
  <c r="R72" i="19"/>
  <c r="L72" i="19"/>
  <c r="U71" i="19"/>
  <c r="R71" i="19"/>
  <c r="L71" i="19"/>
  <c r="U70" i="19"/>
  <c r="R70" i="19"/>
  <c r="L70" i="19"/>
  <c r="U69" i="19"/>
  <c r="R69" i="19"/>
  <c r="M69" i="19"/>
  <c r="N69" i="19" s="1"/>
  <c r="L69" i="19"/>
  <c r="I69" i="19"/>
  <c r="R40" i="19"/>
  <c r="U9" i="19"/>
  <c r="U10" i="19"/>
  <c r="U11" i="19"/>
  <c r="AD152" i="19" l="1"/>
  <c r="Z229" i="19"/>
  <c r="Z155" i="19"/>
  <c r="AA188" i="19"/>
  <c r="AA265" i="19"/>
  <c r="AA270" i="19"/>
  <c r="AD270" i="19"/>
  <c r="Z119" i="19"/>
  <c r="AA125" i="19"/>
  <c r="AA197" i="19"/>
  <c r="AA205" i="19"/>
  <c r="AA164" i="19"/>
  <c r="Z242" i="19"/>
  <c r="AD242" i="19" s="1"/>
  <c r="Z157" i="19"/>
  <c r="AD157" i="19" s="1"/>
  <c r="AA180" i="19"/>
  <c r="AC251" i="19"/>
  <c r="AB251" i="19" s="1"/>
  <c r="Z187" i="19"/>
  <c r="AD187" i="19" s="1"/>
  <c r="AD123" i="19"/>
  <c r="AD140" i="19"/>
  <c r="AA102" i="19"/>
  <c r="AA123" i="19"/>
  <c r="Y124" i="19" s="1"/>
  <c r="Z158" i="19"/>
  <c r="AD158" i="19" s="1"/>
  <c r="AD229" i="19"/>
  <c r="AC191" i="19"/>
  <c r="AB191" i="19" s="1"/>
  <c r="Z266" i="19"/>
  <c r="AD266" i="19" s="1"/>
  <c r="AA225" i="19"/>
  <c r="Y226" i="19" s="1"/>
  <c r="Z226" i="19" s="1"/>
  <c r="AA161" i="19"/>
  <c r="Z218" i="19"/>
  <c r="AD218" i="19" s="1"/>
  <c r="Z217" i="19"/>
  <c r="AD217" i="19" s="1"/>
  <c r="Z235" i="19"/>
  <c r="AD235" i="19" s="1"/>
  <c r="AC214" i="19"/>
  <c r="AB214" i="19" s="1"/>
  <c r="AD102" i="19"/>
  <c r="AA247" i="19"/>
  <c r="AA280" i="19"/>
  <c r="AC250" i="19"/>
  <c r="AB250" i="19" s="1"/>
  <c r="AA282" i="19"/>
  <c r="AA267" i="19"/>
  <c r="Z267" i="19"/>
  <c r="AD267" i="19" s="1"/>
  <c r="Z269" i="19"/>
  <c r="AD269" i="19" s="1"/>
  <c r="AD265" i="19"/>
  <c r="Z272" i="19"/>
  <c r="AD272" i="19" s="1"/>
  <c r="Z262" i="19"/>
  <c r="AA262" i="19"/>
  <c r="Y263" i="19" s="1"/>
  <c r="AA263" i="19" s="1"/>
  <c r="Z261" i="19"/>
  <c r="AD261" i="19" s="1"/>
  <c r="AC256" i="19"/>
  <c r="AC258" i="19" s="1"/>
  <c r="AB258" i="19" s="1"/>
  <c r="Z268" i="19"/>
  <c r="AD268" i="19" s="1"/>
  <c r="AA268" i="19"/>
  <c r="AC263" i="19"/>
  <c r="AB263" i="19" s="1"/>
  <c r="AC262" i="19"/>
  <c r="AB262" i="19" s="1"/>
  <c r="Z264" i="19"/>
  <c r="AA271" i="19"/>
  <c r="Z271" i="19"/>
  <c r="AD271" i="19" s="1"/>
  <c r="Z260" i="19"/>
  <c r="AD260" i="19" s="1"/>
  <c r="Z276" i="19"/>
  <c r="AD276" i="19" s="1"/>
  <c r="AA275" i="19"/>
  <c r="AA121" i="19"/>
  <c r="Z277" i="19"/>
  <c r="AD277" i="19" s="1"/>
  <c r="AA259" i="19"/>
  <c r="Z259" i="19"/>
  <c r="AD259" i="19" s="1"/>
  <c r="AA273" i="19"/>
  <c r="Z273" i="19"/>
  <c r="AD273" i="19" s="1"/>
  <c r="AD274" i="19"/>
  <c r="AA278" i="19"/>
  <c r="Z278" i="19"/>
  <c r="AD278" i="19" s="1"/>
  <c r="AD275" i="19"/>
  <c r="Z256" i="19"/>
  <c r="AA256" i="19"/>
  <c r="Y257" i="19" s="1"/>
  <c r="AA257" i="19" s="1"/>
  <c r="Y258" i="19" s="1"/>
  <c r="Z258" i="19" s="1"/>
  <c r="AD255" i="19"/>
  <c r="Z198" i="19"/>
  <c r="AD198" i="19" s="1"/>
  <c r="AD282" i="19"/>
  <c r="Z146" i="19"/>
  <c r="AD146" i="19" s="1"/>
  <c r="Z228" i="19"/>
  <c r="AA241" i="19"/>
  <c r="Z246" i="19"/>
  <c r="AD246" i="19" s="1"/>
  <c r="AD205" i="19"/>
  <c r="AA181" i="19"/>
  <c r="AA150" i="19"/>
  <c r="AA174" i="19"/>
  <c r="Z223" i="19"/>
  <c r="AD223" i="19" s="1"/>
  <c r="Z283" i="19"/>
  <c r="AD283" i="19" s="1"/>
  <c r="AD241" i="19"/>
  <c r="AA173" i="19"/>
  <c r="AA210" i="19"/>
  <c r="Z239" i="19"/>
  <c r="AD239" i="19" s="1"/>
  <c r="Z144" i="19"/>
  <c r="AD144" i="19" s="1"/>
  <c r="AC184" i="19"/>
  <c r="AB184" i="19" s="1"/>
  <c r="AA206" i="19"/>
  <c r="Z209" i="19"/>
  <c r="AD209" i="19" s="1"/>
  <c r="AD248" i="19"/>
  <c r="AD181" i="19"/>
  <c r="Z253" i="19"/>
  <c r="AD253" i="19" s="1"/>
  <c r="Z249" i="19"/>
  <c r="AD249" i="19" s="1"/>
  <c r="AD252" i="19"/>
  <c r="AA120" i="19"/>
  <c r="AC190" i="19"/>
  <c r="AB190" i="19" s="1"/>
  <c r="AD173" i="19"/>
  <c r="AD189" i="19"/>
  <c r="Z113" i="19"/>
  <c r="AA149" i="19"/>
  <c r="AD180" i="19"/>
  <c r="AD210" i="19"/>
  <c r="AA140" i="19"/>
  <c r="Z183" i="19"/>
  <c r="AD183" i="19" s="1"/>
  <c r="AD119" i="19"/>
  <c r="Z145" i="19"/>
  <c r="AD145" i="19" s="1"/>
  <c r="Z151" i="19"/>
  <c r="AD151" i="19" s="1"/>
  <c r="Z236" i="19"/>
  <c r="AD236" i="19" s="1"/>
  <c r="AA252" i="19"/>
  <c r="Z281" i="19"/>
  <c r="AD281" i="19" s="1"/>
  <c r="AD240" i="19"/>
  <c r="AA128" i="19"/>
  <c r="AD164" i="19"/>
  <c r="AA143" i="19"/>
  <c r="AA156" i="19"/>
  <c r="AD188" i="19"/>
  <c r="AA222" i="19"/>
  <c r="Z237" i="19"/>
  <c r="AD237" i="19" s="1"/>
  <c r="Z175" i="19"/>
  <c r="AD175" i="19" s="1"/>
  <c r="AA233" i="19"/>
  <c r="Z204" i="19"/>
  <c r="AD204" i="19" s="1"/>
  <c r="AA240" i="19"/>
  <c r="AA152" i="19"/>
  <c r="AD174" i="19"/>
  <c r="AD234" i="19"/>
  <c r="AD156" i="19"/>
  <c r="AA248" i="19"/>
  <c r="AC166" i="19"/>
  <c r="AB166" i="19" s="1"/>
  <c r="AC221" i="19"/>
  <c r="AB221" i="19" s="1"/>
  <c r="AD150" i="19"/>
  <c r="Z211" i="19"/>
  <c r="AD211" i="19" s="1"/>
  <c r="AD225" i="19"/>
  <c r="Z139" i="19"/>
  <c r="AD139" i="19" s="1"/>
  <c r="AD161" i="19"/>
  <c r="AC154" i="19"/>
  <c r="AB154" i="19" s="1"/>
  <c r="Z219" i="19"/>
  <c r="AD219" i="19" s="1"/>
  <c r="AC227" i="19"/>
  <c r="AB227" i="19" s="1"/>
  <c r="Z231" i="19"/>
  <c r="AD231" i="19" s="1"/>
  <c r="AC203" i="19"/>
  <c r="AB203" i="19" s="1"/>
  <c r="AA89" i="19"/>
  <c r="AD91" i="19"/>
  <c r="AC130" i="19"/>
  <c r="AB130" i="19" s="1"/>
  <c r="AA234" i="19"/>
  <c r="Z90" i="19"/>
  <c r="AD90" i="19" s="1"/>
  <c r="AD121" i="19"/>
  <c r="AD206" i="19"/>
  <c r="AC220" i="19"/>
  <c r="AB220" i="19" s="1"/>
  <c r="Z216" i="19"/>
  <c r="AD216" i="19" s="1"/>
  <c r="Z201" i="19"/>
  <c r="AD201" i="19" s="1"/>
  <c r="AA201" i="19"/>
  <c r="Y202" i="19" s="1"/>
  <c r="Z202" i="19" s="1"/>
  <c r="Z284" i="19"/>
  <c r="AD284" i="19" s="1"/>
  <c r="AC142" i="19"/>
  <c r="AC148" i="19"/>
  <c r="AD176" i="19"/>
  <c r="AD247" i="19"/>
  <c r="AC118" i="19"/>
  <c r="AB118" i="19" s="1"/>
  <c r="AD120" i="19"/>
  <c r="AC226" i="19"/>
  <c r="AB226" i="19" s="1"/>
  <c r="AC244" i="19"/>
  <c r="AB244" i="19" s="1"/>
  <c r="AC245" i="19"/>
  <c r="AB245" i="19" s="1"/>
  <c r="Z238" i="19"/>
  <c r="AD238" i="19" s="1"/>
  <c r="AA238" i="19"/>
  <c r="AD233" i="19"/>
  <c r="AD222" i="19"/>
  <c r="AC202" i="19"/>
  <c r="AB202" i="19" s="1"/>
  <c r="AA279" i="19"/>
  <c r="Z279" i="19"/>
  <c r="AD279" i="19" s="1"/>
  <c r="AD280" i="19"/>
  <c r="AA254" i="19"/>
  <c r="Z254" i="19"/>
  <c r="AD254" i="19" s="1"/>
  <c r="Z250" i="19"/>
  <c r="AA250" i="19"/>
  <c r="Y251" i="19" s="1"/>
  <c r="AA243" i="19"/>
  <c r="Y244" i="19" s="1"/>
  <c r="Z243" i="19"/>
  <c r="AD243" i="19" s="1"/>
  <c r="Z232" i="19"/>
  <c r="AD232" i="19" s="1"/>
  <c r="AA232" i="19"/>
  <c r="AA230" i="19"/>
  <c r="Z230" i="19"/>
  <c r="AD230" i="19" s="1"/>
  <c r="Z224" i="19"/>
  <c r="AD224" i="19" s="1"/>
  <c r="AA224" i="19"/>
  <c r="Z220" i="19"/>
  <c r="AA220" i="19"/>
  <c r="Y221" i="19" s="1"/>
  <c r="AA213" i="19"/>
  <c r="Y214" i="19" s="1"/>
  <c r="Z214" i="19" s="1"/>
  <c r="Z213" i="19"/>
  <c r="AD213" i="19" s="1"/>
  <c r="AD197" i="19"/>
  <c r="AC192" i="19"/>
  <c r="AB192" i="19" s="1"/>
  <c r="Z192" i="19"/>
  <c r="AA189" i="19"/>
  <c r="Y190" i="19" s="1"/>
  <c r="AC179" i="19"/>
  <c r="AB179" i="19" s="1"/>
  <c r="AC172" i="19"/>
  <c r="AB172" i="19" s="1"/>
  <c r="AC167" i="19"/>
  <c r="AB167" i="19" s="1"/>
  <c r="AA207" i="19"/>
  <c r="Y208" i="19" s="1"/>
  <c r="Z207" i="19"/>
  <c r="AD207" i="19" s="1"/>
  <c r="AA212" i="19"/>
  <c r="Z212" i="19"/>
  <c r="AD212" i="19" s="1"/>
  <c r="AA199" i="19"/>
  <c r="Z199" i="19"/>
  <c r="AD199" i="19" s="1"/>
  <c r="AA195" i="19"/>
  <c r="Y196" i="19" s="1"/>
  <c r="Z195" i="19"/>
  <c r="AD195" i="19" s="1"/>
  <c r="AA200" i="19"/>
  <c r="Z200" i="19"/>
  <c r="AD200" i="19" s="1"/>
  <c r="AA194" i="19"/>
  <c r="Z194" i="19"/>
  <c r="AD194" i="19" s="1"/>
  <c r="AA193" i="19"/>
  <c r="Z193" i="19"/>
  <c r="AD193" i="19" s="1"/>
  <c r="Z184" i="19"/>
  <c r="AA184" i="19"/>
  <c r="Y185" i="19" s="1"/>
  <c r="AA185" i="19" s="1"/>
  <c r="Y186" i="19" s="1"/>
  <c r="AA177" i="19"/>
  <c r="Y178" i="19" s="1"/>
  <c r="Z177" i="19"/>
  <c r="AD177" i="19" s="1"/>
  <c r="AA182" i="19"/>
  <c r="Z182" i="19"/>
  <c r="AD182" i="19" s="1"/>
  <c r="AA171" i="19"/>
  <c r="Y172" i="19" s="1"/>
  <c r="Z171" i="19"/>
  <c r="AD171" i="19" s="1"/>
  <c r="AA153" i="19"/>
  <c r="Y154" i="19" s="1"/>
  <c r="Z153" i="19"/>
  <c r="AD153" i="19" s="1"/>
  <c r="Z147" i="19"/>
  <c r="AD147" i="19" s="1"/>
  <c r="AA147" i="19"/>
  <c r="Y148" i="19" s="1"/>
  <c r="AA141" i="19"/>
  <c r="Y142" i="19" s="1"/>
  <c r="Z141" i="19"/>
  <c r="AD141" i="19" s="1"/>
  <c r="AA169" i="19"/>
  <c r="Z169" i="19"/>
  <c r="AD169" i="19" s="1"/>
  <c r="AA168" i="19"/>
  <c r="Z168" i="19"/>
  <c r="AD168" i="19" s="1"/>
  <c r="AA165" i="19"/>
  <c r="Y166" i="19" s="1"/>
  <c r="Z165" i="19"/>
  <c r="AD165" i="19" s="1"/>
  <c r="AA170" i="19"/>
  <c r="Z170" i="19"/>
  <c r="AD170" i="19" s="1"/>
  <c r="Z163" i="19"/>
  <c r="AD163" i="19" s="1"/>
  <c r="AA163" i="19"/>
  <c r="AA159" i="19"/>
  <c r="Y160" i="19" s="1"/>
  <c r="Z159" i="19"/>
  <c r="AD159" i="19" s="1"/>
  <c r="AA162" i="19"/>
  <c r="Z162" i="19"/>
  <c r="AD162" i="19" s="1"/>
  <c r="AC136" i="19"/>
  <c r="AA116" i="19"/>
  <c r="Z116" i="19"/>
  <c r="AD116" i="19" s="1"/>
  <c r="AA91" i="19"/>
  <c r="Z96" i="19"/>
  <c r="AD96" i="19" s="1"/>
  <c r="Z107" i="19"/>
  <c r="AD107" i="19" s="1"/>
  <c r="AC124" i="19"/>
  <c r="AA115" i="19"/>
  <c r="Z115" i="19"/>
  <c r="AD115" i="19" s="1"/>
  <c r="AC112" i="19"/>
  <c r="AB112" i="19" s="1"/>
  <c r="AA135" i="19"/>
  <c r="Y136" i="19" s="1"/>
  <c r="Z135" i="19"/>
  <c r="AD135" i="19" s="1"/>
  <c r="Z138" i="19"/>
  <c r="AD138" i="19" s="1"/>
  <c r="AA138" i="19"/>
  <c r="AA137" i="19"/>
  <c r="Z137" i="19"/>
  <c r="AA129" i="19"/>
  <c r="Y130" i="19" s="1"/>
  <c r="Z129" i="19"/>
  <c r="AD129" i="19" s="1"/>
  <c r="AA133" i="19"/>
  <c r="Z133" i="19"/>
  <c r="AD133" i="19" s="1"/>
  <c r="AA131" i="19"/>
  <c r="Z131" i="19"/>
  <c r="AA132" i="19"/>
  <c r="Z132" i="19"/>
  <c r="AD132" i="19" s="1"/>
  <c r="AA134" i="19"/>
  <c r="Z134" i="19"/>
  <c r="AD134" i="19" s="1"/>
  <c r="AA124" i="19"/>
  <c r="Z124" i="19"/>
  <c r="Z127" i="19"/>
  <c r="AD127" i="19" s="1"/>
  <c r="AA127" i="19"/>
  <c r="AA126" i="19"/>
  <c r="Z126" i="19"/>
  <c r="AD126" i="19" s="1"/>
  <c r="AD128" i="19"/>
  <c r="AA122" i="19"/>
  <c r="Z122" i="19"/>
  <c r="AD122" i="19" s="1"/>
  <c r="AA117" i="19"/>
  <c r="Y118" i="19" s="1"/>
  <c r="AD117" i="19"/>
  <c r="AD113" i="19"/>
  <c r="AA111" i="19"/>
  <c r="Y112" i="19" s="1"/>
  <c r="Z111" i="19"/>
  <c r="AD111" i="19" s="1"/>
  <c r="AA114" i="19"/>
  <c r="Z114" i="19"/>
  <c r="AD114" i="19" s="1"/>
  <c r="AA97" i="19"/>
  <c r="Z104" i="19"/>
  <c r="AD104" i="19" s="1"/>
  <c r="Z98" i="19"/>
  <c r="AD98" i="19" s="1"/>
  <c r="Z101" i="19"/>
  <c r="AD101" i="19" s="1"/>
  <c r="Z95" i="19"/>
  <c r="AD95" i="19" s="1"/>
  <c r="Z103" i="19"/>
  <c r="AD103" i="19" s="1"/>
  <c r="AC88" i="19"/>
  <c r="AB88" i="19" s="1"/>
  <c r="Z92" i="19"/>
  <c r="AD92" i="19" s="1"/>
  <c r="AC106" i="19"/>
  <c r="AB106" i="19" s="1"/>
  <c r="AC94" i="19"/>
  <c r="AB94" i="19" s="1"/>
  <c r="AC100" i="19"/>
  <c r="AB100" i="19" s="1"/>
  <c r="Z108" i="19"/>
  <c r="AD108" i="19" s="1"/>
  <c r="AD97" i="19"/>
  <c r="AA109" i="19"/>
  <c r="Z109" i="19"/>
  <c r="AD109" i="19" s="1"/>
  <c r="AA105" i="19"/>
  <c r="Y106" i="19" s="1"/>
  <c r="Z105" i="19"/>
  <c r="AD105" i="19" s="1"/>
  <c r="AA110" i="19"/>
  <c r="Z110" i="19"/>
  <c r="AD110" i="19" s="1"/>
  <c r="AA99" i="19"/>
  <c r="Y100" i="19" s="1"/>
  <c r="Z99" i="19"/>
  <c r="AD99" i="19" s="1"/>
  <c r="AA93" i="19"/>
  <c r="Y94" i="19" s="1"/>
  <c r="Z93" i="19"/>
  <c r="AD93" i="19" s="1"/>
  <c r="AD89" i="19"/>
  <c r="AA87" i="19"/>
  <c r="Y88" i="19" s="1"/>
  <c r="Z87" i="19"/>
  <c r="AD87" i="19" s="1"/>
  <c r="AC60" i="19"/>
  <c r="AB60" i="19" s="1"/>
  <c r="AC84" i="19"/>
  <c r="AB84" i="19" s="1"/>
  <c r="AC66" i="19"/>
  <c r="AB66" i="19" s="1"/>
  <c r="Y67" i="19"/>
  <c r="Z67" i="19" s="1"/>
  <c r="AC68" i="19"/>
  <c r="AB68" i="19" s="1"/>
  <c r="Y66" i="19"/>
  <c r="AA66" i="19" s="1"/>
  <c r="Y81" i="19"/>
  <c r="Z81" i="19" s="1"/>
  <c r="Y84" i="19"/>
  <c r="Z84" i="19" s="1"/>
  <c r="AC81" i="19"/>
  <c r="AB81" i="19" s="1"/>
  <c r="Y85" i="19"/>
  <c r="AA85" i="19" s="1"/>
  <c r="AC85" i="19"/>
  <c r="AB85" i="19" s="1"/>
  <c r="AC62" i="19"/>
  <c r="AB62" i="19" s="1"/>
  <c r="Y79" i="19"/>
  <c r="AA79" i="19" s="1"/>
  <c r="AC67" i="19"/>
  <c r="AB67" i="19" s="1"/>
  <c r="AC86" i="19"/>
  <c r="AB86" i="19" s="1"/>
  <c r="O81" i="19"/>
  <c r="Y86" i="19"/>
  <c r="Y73" i="19"/>
  <c r="Z73" i="19" s="1"/>
  <c r="O57" i="19"/>
  <c r="Y78" i="19"/>
  <c r="AA78" i="19" s="1"/>
  <c r="AC75" i="19"/>
  <c r="AB75" i="19" s="1"/>
  <c r="Y60" i="19"/>
  <c r="AA60" i="19" s="1"/>
  <c r="O63" i="19"/>
  <c r="AC74" i="19"/>
  <c r="AB74" i="19" s="1"/>
  <c r="AC72" i="19"/>
  <c r="AB72" i="19" s="1"/>
  <c r="AC79" i="19"/>
  <c r="AB79" i="19" s="1"/>
  <c r="J63" i="19"/>
  <c r="Y63" i="19" s="1"/>
  <c r="AC63" i="19"/>
  <c r="AC64" i="19" s="1"/>
  <c r="AB64" i="19" s="1"/>
  <c r="Y68" i="19"/>
  <c r="N57" i="19"/>
  <c r="AC57" i="19" s="1"/>
  <c r="AB57" i="19" s="1"/>
  <c r="Y61" i="19"/>
  <c r="Y62" i="19"/>
  <c r="Y57" i="19"/>
  <c r="AC61" i="19"/>
  <c r="AB61" i="19" s="1"/>
  <c r="O75" i="19"/>
  <c r="AC80" i="19"/>
  <c r="AB80" i="19" s="1"/>
  <c r="O69" i="19"/>
  <c r="Y74" i="19"/>
  <c r="Z74" i="19" s="1"/>
  <c r="Y72" i="19"/>
  <c r="AA72" i="19" s="1"/>
  <c r="AC78" i="19"/>
  <c r="AB78" i="19" s="1"/>
  <c r="Y80" i="19"/>
  <c r="AA80" i="19" s="1"/>
  <c r="Y75" i="19"/>
  <c r="AC73" i="19"/>
  <c r="AB73" i="19" s="1"/>
  <c r="AC69" i="19"/>
  <c r="AB69" i="19" s="1"/>
  <c r="J69" i="19"/>
  <c r="Y69" i="19" s="1"/>
  <c r="AC228" i="19" l="1"/>
  <c r="AB228" i="19" s="1"/>
  <c r="AD228" i="19"/>
  <c r="AA226" i="19"/>
  <c r="Y227" i="19" s="1"/>
  <c r="Z227" i="19" s="1"/>
  <c r="AD214" i="19"/>
  <c r="AD184" i="19"/>
  <c r="AC131" i="19"/>
  <c r="AB131" i="19" s="1"/>
  <c r="AD131" i="19" s="1"/>
  <c r="AD250" i="19"/>
  <c r="AC215" i="19"/>
  <c r="AB215" i="19" s="1"/>
  <c r="AC186" i="19"/>
  <c r="AB186" i="19" s="1"/>
  <c r="AC185" i="19"/>
  <c r="AB185" i="19" s="1"/>
  <c r="AD226" i="19"/>
  <c r="Z263" i="19"/>
  <c r="AD263" i="19" s="1"/>
  <c r="AD262" i="19"/>
  <c r="AC264" i="19"/>
  <c r="AB264" i="19" s="1"/>
  <c r="AD264" i="19" s="1"/>
  <c r="AB256" i="19"/>
  <c r="AD256" i="19" s="1"/>
  <c r="AC257" i="19"/>
  <c r="AB257" i="19" s="1"/>
  <c r="AD258" i="19"/>
  <c r="AA258" i="19"/>
  <c r="Z257" i="19"/>
  <c r="AC155" i="19"/>
  <c r="AB155" i="19" s="1"/>
  <c r="AD155" i="19" s="1"/>
  <c r="AD227" i="19"/>
  <c r="AA251" i="19"/>
  <c r="Z251" i="19"/>
  <c r="AD251" i="19" s="1"/>
  <c r="AD220" i="19"/>
  <c r="AD202" i="19"/>
  <c r="AA202" i="19"/>
  <c r="Y203" i="19" s="1"/>
  <c r="Z203" i="19" s="1"/>
  <c r="AD203" i="19" s="1"/>
  <c r="AB148" i="19"/>
  <c r="AC149" i="19"/>
  <c r="AB149" i="19" s="1"/>
  <c r="AD149" i="19" s="1"/>
  <c r="AB142" i="19"/>
  <c r="AC143" i="19"/>
  <c r="AB143" i="19" s="1"/>
  <c r="AD143" i="19" s="1"/>
  <c r="AA244" i="19"/>
  <c r="Y245" i="19" s="1"/>
  <c r="Z244" i="19"/>
  <c r="AD244" i="19" s="1"/>
  <c r="AA221" i="19"/>
  <c r="Z221" i="19"/>
  <c r="AD221" i="19" s="1"/>
  <c r="AA214" i="19"/>
  <c r="Y215" i="19" s="1"/>
  <c r="AA215" i="19" s="1"/>
  <c r="Z208" i="19"/>
  <c r="AD208" i="19" s="1"/>
  <c r="AA208" i="19"/>
  <c r="Z196" i="19"/>
  <c r="AD196" i="19" s="1"/>
  <c r="AA196" i="19"/>
  <c r="Z190" i="19"/>
  <c r="AD190" i="19" s="1"/>
  <c r="AA190" i="19"/>
  <c r="Y191" i="19" s="1"/>
  <c r="AD192" i="19"/>
  <c r="AA186" i="19"/>
  <c r="Z186" i="19"/>
  <c r="Z185" i="19"/>
  <c r="Z178" i="19"/>
  <c r="AD178" i="19" s="1"/>
  <c r="AA178" i="19"/>
  <c r="Y179" i="19" s="1"/>
  <c r="AA172" i="19"/>
  <c r="Z172" i="19"/>
  <c r="AD172" i="19" s="1"/>
  <c r="Z166" i="19"/>
  <c r="AD166" i="19" s="1"/>
  <c r="AA166" i="19"/>
  <c r="Y167" i="19" s="1"/>
  <c r="Z160" i="19"/>
  <c r="AD160" i="19" s="1"/>
  <c r="AA160" i="19"/>
  <c r="AA154" i="19"/>
  <c r="Z154" i="19"/>
  <c r="AD154" i="19" s="1"/>
  <c r="Z148" i="19"/>
  <c r="AA148" i="19"/>
  <c r="AA142" i="19"/>
  <c r="Z142" i="19"/>
  <c r="AB136" i="19"/>
  <c r="AC137" i="19"/>
  <c r="AB137" i="19" s="1"/>
  <c r="AD137" i="19" s="1"/>
  <c r="AB124" i="19"/>
  <c r="AD124" i="19" s="1"/>
  <c r="AC125" i="19"/>
  <c r="AB125" i="19" s="1"/>
  <c r="AD125" i="19" s="1"/>
  <c r="AA136" i="19"/>
  <c r="Z136" i="19"/>
  <c r="AA130" i="19"/>
  <c r="Z130" i="19"/>
  <c r="AD130" i="19" s="1"/>
  <c r="Z118" i="19"/>
  <c r="AD118" i="19" s="1"/>
  <c r="AA118" i="19"/>
  <c r="Z112" i="19"/>
  <c r="AD112" i="19" s="1"/>
  <c r="AA112" i="19"/>
  <c r="Z106" i="19"/>
  <c r="AD106" i="19" s="1"/>
  <c r="AA106" i="19"/>
  <c r="Z100" i="19"/>
  <c r="AD100" i="19" s="1"/>
  <c r="AA100" i="19"/>
  <c r="Z94" i="19"/>
  <c r="AD94" i="19" s="1"/>
  <c r="AA94" i="19"/>
  <c r="AA88" i="19"/>
  <c r="Z88" i="19"/>
  <c r="AD88" i="19" s="1"/>
  <c r="AC83" i="19"/>
  <c r="AB83" i="19" s="1"/>
  <c r="AA67" i="19"/>
  <c r="AD81" i="19"/>
  <c r="Z66" i="19"/>
  <c r="AD66" i="19" s="1"/>
  <c r="AD84" i="19"/>
  <c r="AA74" i="19"/>
  <c r="AD67" i="19"/>
  <c r="AC77" i="19"/>
  <c r="AB77" i="19" s="1"/>
  <c r="AA81" i="19"/>
  <c r="Y82" i="19" s="1"/>
  <c r="AA82" i="19" s="1"/>
  <c r="Y83" i="19" s="1"/>
  <c r="Z79" i="19"/>
  <c r="AD79" i="19" s="1"/>
  <c r="AA84" i="19"/>
  <c r="AD74" i="19"/>
  <c r="Z80" i="19"/>
  <c r="AD80" i="19" s="1"/>
  <c r="Z60" i="19"/>
  <c r="AD60" i="19" s="1"/>
  <c r="AC82" i="19"/>
  <c r="AB82" i="19" s="1"/>
  <c r="AA73" i="19"/>
  <c r="AC58" i="19"/>
  <c r="AB58" i="19" s="1"/>
  <c r="Z85" i="19"/>
  <c r="AD85" i="19" s="1"/>
  <c r="Z86" i="19"/>
  <c r="AD86" i="19" s="1"/>
  <c r="AA86" i="19"/>
  <c r="Z78" i="19"/>
  <c r="AD78" i="19" s="1"/>
  <c r="AC76" i="19"/>
  <c r="AB76" i="19" s="1"/>
  <c r="AC59" i="19"/>
  <c r="AB59" i="19" s="1"/>
  <c r="AA63" i="19"/>
  <c r="Y64" i="19" s="1"/>
  <c r="Z63" i="19"/>
  <c r="AC65" i="19"/>
  <c r="AB65" i="19" s="1"/>
  <c r="AB63" i="19"/>
  <c r="AA68" i="19"/>
  <c r="Z68" i="19"/>
  <c r="AD68" i="19" s="1"/>
  <c r="Z57" i="19"/>
  <c r="AD57" i="19" s="1"/>
  <c r="AA57" i="19"/>
  <c r="Y58" i="19" s="1"/>
  <c r="AA62" i="19"/>
  <c r="Z62" i="19"/>
  <c r="AD62" i="19" s="1"/>
  <c r="AA61" i="19"/>
  <c r="Z61" i="19"/>
  <c r="AD61" i="19" s="1"/>
  <c r="Z72" i="19"/>
  <c r="AD72" i="19" s="1"/>
  <c r="AC71" i="19"/>
  <c r="AB71" i="19" s="1"/>
  <c r="AD73" i="19"/>
  <c r="AC70" i="19"/>
  <c r="AB70" i="19" s="1"/>
  <c r="AA75" i="19"/>
  <c r="Y76" i="19" s="1"/>
  <c r="Z75" i="19"/>
  <c r="AD75" i="19" s="1"/>
  <c r="Z69" i="19"/>
  <c r="AD69" i="19" s="1"/>
  <c r="AA69" i="19"/>
  <c r="Y70" i="19" s="1"/>
  <c r="I39" i="19"/>
  <c r="I33" i="19"/>
  <c r="I27" i="19"/>
  <c r="I21" i="19"/>
  <c r="I15" i="19"/>
  <c r="I9" i="19"/>
  <c r="I51" i="19"/>
  <c r="I45" i="19"/>
  <c r="U27" i="19"/>
  <c r="U34" i="19"/>
  <c r="U33" i="19"/>
  <c r="AD142" i="19" l="1"/>
  <c r="AA227" i="19"/>
  <c r="AD185" i="19"/>
  <c r="AD186" i="19"/>
  <c r="AD257" i="19"/>
  <c r="AA203" i="19"/>
  <c r="AD148" i="19"/>
  <c r="AD136" i="19"/>
  <c r="AA245" i="19"/>
  <c r="Z245" i="19"/>
  <c r="AD245" i="19" s="1"/>
  <c r="Z215" i="19"/>
  <c r="AD215" i="19" s="1"/>
  <c r="Z191" i="19"/>
  <c r="AD191" i="19" s="1"/>
  <c r="AA191" i="19"/>
  <c r="AA179" i="19"/>
  <c r="Z179" i="19"/>
  <c r="AD179" i="19" s="1"/>
  <c r="AA167" i="19"/>
  <c r="Z167" i="19"/>
  <c r="AD167" i="19" s="1"/>
  <c r="Z82" i="19"/>
  <c r="AD82" i="19" s="1"/>
  <c r="AA83" i="19"/>
  <c r="Z83" i="19"/>
  <c r="AD83" i="19" s="1"/>
  <c r="AD63" i="19"/>
  <c r="Z64" i="19"/>
  <c r="AD64" i="19" s="1"/>
  <c r="AA64" i="19"/>
  <c r="Y65" i="19" s="1"/>
  <c r="AA58" i="19"/>
  <c r="Y59" i="19" s="1"/>
  <c r="Z58" i="19"/>
  <c r="AD58" i="19" s="1"/>
  <c r="AA70" i="19"/>
  <c r="Y71" i="19" s="1"/>
  <c r="Z70" i="19"/>
  <c r="AD70" i="19" s="1"/>
  <c r="Z76" i="19"/>
  <c r="AD76" i="19" s="1"/>
  <c r="AA76" i="19"/>
  <c r="Y77" i="19" s="1"/>
  <c r="J9" i="19"/>
  <c r="AA65" i="19" l="1"/>
  <c r="Z65" i="19"/>
  <c r="AD65" i="19" s="1"/>
  <c r="Z59" i="19"/>
  <c r="AD59" i="19" s="1"/>
  <c r="AA59" i="19"/>
  <c r="AA77" i="19"/>
  <c r="Z77" i="19"/>
  <c r="AD77" i="19" s="1"/>
  <c r="AA71" i="19"/>
  <c r="Z71" i="19"/>
  <c r="AD71" i="19" s="1"/>
  <c r="M51" i="19"/>
  <c r="M45" i="19"/>
  <c r="M39" i="19"/>
  <c r="M33" i="19"/>
  <c r="M27" i="19"/>
  <c r="M21" i="19"/>
  <c r="M15" i="19"/>
  <c r="M9" i="19"/>
  <c r="F221" i="21"/>
  <c r="B221" i="21" a="1"/>
  <c r="B223" i="21" s="1"/>
  <c r="F220" i="21"/>
  <c r="F219" i="21"/>
  <c r="F218" i="21"/>
  <c r="F217" i="21"/>
  <c r="F216" i="21"/>
  <c r="F215" i="21"/>
  <c r="F214" i="21"/>
  <c r="F213" i="21"/>
  <c r="F212" i="21"/>
  <c r="F211" i="21"/>
  <c r="F210" i="21"/>
  <c r="B221" i="21" l="1"/>
  <c r="H210" i="21" s="1"/>
  <c r="B222" i="21"/>
  <c r="U56" i="19" l="1"/>
  <c r="R56" i="19"/>
  <c r="U55" i="19"/>
  <c r="R55" i="19"/>
  <c r="U54" i="19"/>
  <c r="R54" i="19"/>
  <c r="U53" i="19"/>
  <c r="R53" i="19"/>
  <c r="U52" i="19"/>
  <c r="R52" i="19"/>
  <c r="U51" i="19"/>
  <c r="R51" i="19"/>
  <c r="U50" i="19"/>
  <c r="R50" i="19"/>
  <c r="U49" i="19"/>
  <c r="R49" i="19"/>
  <c r="U48" i="19"/>
  <c r="R48" i="19"/>
  <c r="U47" i="19"/>
  <c r="R47" i="19"/>
  <c r="U46" i="19"/>
  <c r="R46" i="19"/>
  <c r="U45" i="19"/>
  <c r="R45" i="19"/>
  <c r="U44" i="19"/>
  <c r="R44" i="19"/>
  <c r="U43" i="19"/>
  <c r="R43" i="19"/>
  <c r="U42" i="19"/>
  <c r="R42" i="19"/>
  <c r="U41" i="19"/>
  <c r="R41" i="19"/>
  <c r="U40" i="19"/>
  <c r="U39" i="19"/>
  <c r="R39" i="19"/>
  <c r="U38" i="19"/>
  <c r="R38" i="19"/>
  <c r="U37" i="19"/>
  <c r="R37" i="19"/>
  <c r="U36" i="19"/>
  <c r="R36" i="19"/>
  <c r="U35" i="19"/>
  <c r="R35" i="19"/>
  <c r="R34" i="19"/>
  <c r="R33" i="19"/>
  <c r="U32" i="19"/>
  <c r="R32" i="19"/>
  <c r="U31" i="19"/>
  <c r="R31" i="19"/>
  <c r="U30" i="19"/>
  <c r="R30" i="19"/>
  <c r="U29" i="19"/>
  <c r="R29" i="19"/>
  <c r="U28" i="19"/>
  <c r="R28" i="19"/>
  <c r="R27" i="19"/>
  <c r="U26" i="19"/>
  <c r="R26" i="19"/>
  <c r="U25" i="19"/>
  <c r="R25" i="19"/>
  <c r="U24" i="19"/>
  <c r="R24" i="19"/>
  <c r="U23" i="19"/>
  <c r="R23" i="19"/>
  <c r="U22" i="19"/>
  <c r="R22" i="19"/>
  <c r="U21" i="19"/>
  <c r="R21" i="19"/>
  <c r="U20" i="19"/>
  <c r="R20" i="19"/>
  <c r="U19" i="19"/>
  <c r="R19" i="19"/>
  <c r="U18" i="19"/>
  <c r="R18" i="19"/>
  <c r="U17" i="19"/>
  <c r="R17" i="19"/>
  <c r="U16" i="19"/>
  <c r="R16" i="19"/>
  <c r="U15" i="19"/>
  <c r="R15" i="19"/>
  <c r="R14" i="19"/>
  <c r="R13" i="19"/>
  <c r="R12" i="19"/>
  <c r="R11" i="19"/>
  <c r="R10" i="19"/>
  <c r="R9" i="19"/>
  <c r="Y9" i="19" s="1"/>
  <c r="Z9" i="19" s="1"/>
  <c r="AC13" i="19" l="1"/>
  <c r="AB13" i="19" s="1"/>
  <c r="AC14" i="19"/>
  <c r="AB14" i="19" s="1"/>
  <c r="AC19" i="19"/>
  <c r="AB19" i="19" s="1"/>
  <c r="AC25" i="19"/>
  <c r="AB25" i="19" s="1"/>
  <c r="AC31" i="19"/>
  <c r="AB31" i="19" s="1"/>
  <c r="AC37" i="19"/>
  <c r="AB37" i="19" s="1"/>
  <c r="AC43" i="19"/>
  <c r="AB43" i="19" s="1"/>
  <c r="AC49" i="19"/>
  <c r="AB49" i="19" s="1"/>
  <c r="AC55" i="19"/>
  <c r="AB55" i="19" s="1"/>
  <c r="AC18" i="19"/>
  <c r="AB18" i="19" s="1"/>
  <c r="AC20" i="19"/>
  <c r="AB20" i="19" s="1"/>
  <c r="AC24" i="19"/>
  <c r="AB24" i="19" s="1"/>
  <c r="AC26" i="19"/>
  <c r="AB26" i="19" s="1"/>
  <c r="AC30" i="19"/>
  <c r="AB30" i="19" s="1"/>
  <c r="AC32" i="19"/>
  <c r="AB32" i="19" s="1"/>
  <c r="AC36" i="19"/>
  <c r="AB36" i="19" s="1"/>
  <c r="AC38" i="19"/>
  <c r="AB38" i="19" s="1"/>
  <c r="AC42" i="19"/>
  <c r="AB42" i="19" s="1"/>
  <c r="AC44" i="19"/>
  <c r="AB44" i="19" s="1"/>
  <c r="AC50" i="19"/>
  <c r="AB50" i="19" s="1"/>
  <c r="AC54" i="19"/>
  <c r="AB54" i="19" s="1"/>
  <c r="AC56" i="19"/>
  <c r="AB56" i="19" s="1"/>
  <c r="Y13" i="19"/>
  <c r="AC12" i="19"/>
  <c r="AB12" i="19" s="1"/>
  <c r="Y14" i="19"/>
  <c r="Y12" i="19"/>
  <c r="Y54" i="19"/>
  <c r="Y55" i="19"/>
  <c r="Y56" i="19"/>
  <c r="Y49" i="19"/>
  <c r="Y50" i="19"/>
  <c r="Y42" i="19"/>
  <c r="Y43" i="19"/>
  <c r="Y44" i="19"/>
  <c r="Y36" i="19"/>
  <c r="Y37" i="19"/>
  <c r="Y38" i="19"/>
  <c r="Y30" i="19"/>
  <c r="Y31" i="19"/>
  <c r="Y32" i="19"/>
  <c r="Y24" i="19"/>
  <c r="Y25" i="19"/>
  <c r="Y26" i="19"/>
  <c r="Y18" i="19"/>
  <c r="Y19" i="19"/>
  <c r="Y20" i="19"/>
  <c r="Z55" i="19" l="1"/>
  <c r="AD55" i="19" s="1"/>
  <c r="AA55" i="19"/>
  <c r="Z54" i="19"/>
  <c r="AD54" i="19" s="1"/>
  <c r="AA54" i="19"/>
  <c r="Z56" i="19"/>
  <c r="AD56" i="19" s="1"/>
  <c r="AA56" i="19"/>
  <c r="Z49" i="19"/>
  <c r="AD49" i="19" s="1"/>
  <c r="AA49" i="19"/>
  <c r="Z50" i="19"/>
  <c r="AD50" i="19" s="1"/>
  <c r="AA50" i="19"/>
  <c r="Z43" i="19"/>
  <c r="AD43" i="19" s="1"/>
  <c r="AA43" i="19"/>
  <c r="Z42" i="19"/>
  <c r="AD42" i="19" s="1"/>
  <c r="AA42" i="19"/>
  <c r="Z44" i="19"/>
  <c r="AD44" i="19" s="1"/>
  <c r="AA44" i="19"/>
  <c r="Z36" i="19"/>
  <c r="AD36" i="19" s="1"/>
  <c r="AA36" i="19"/>
  <c r="Z37" i="19"/>
  <c r="AD37" i="19" s="1"/>
  <c r="AA37" i="19"/>
  <c r="Z38" i="19"/>
  <c r="AD38" i="19" s="1"/>
  <c r="AA38" i="19"/>
  <c r="Z32" i="19"/>
  <c r="AD32" i="19" s="1"/>
  <c r="AA32" i="19"/>
  <c r="Z31" i="19"/>
  <c r="AD31" i="19" s="1"/>
  <c r="AA31" i="19"/>
  <c r="Z30" i="19"/>
  <c r="AD30" i="19" s="1"/>
  <c r="AA30" i="19"/>
  <c r="Z25" i="19"/>
  <c r="AD25" i="19" s="1"/>
  <c r="AA25" i="19"/>
  <c r="Z24" i="19"/>
  <c r="AD24" i="19" s="1"/>
  <c r="AA24" i="19"/>
  <c r="Z26" i="19"/>
  <c r="AD26" i="19" s="1"/>
  <c r="AA26" i="19"/>
  <c r="Z19" i="19"/>
  <c r="AD19" i="19" s="1"/>
  <c r="AA19" i="19"/>
  <c r="Z18" i="19"/>
  <c r="AD18" i="19" s="1"/>
  <c r="AA18" i="19"/>
  <c r="Z20" i="19"/>
  <c r="AD20" i="19" s="1"/>
  <c r="AA20" i="19"/>
  <c r="U14" i="19" l="1"/>
  <c r="U13" i="19"/>
  <c r="U12" i="19"/>
  <c r="AA12" i="19" l="1"/>
  <c r="Z12" i="19"/>
  <c r="AD12" i="19" s="1"/>
  <c r="Z13" i="19"/>
  <c r="AD13" i="19" s="1"/>
  <c r="AA13" i="19"/>
  <c r="L56" i="19" l="1"/>
  <c r="L55" i="19"/>
  <c r="L54" i="19"/>
  <c r="L53" i="19"/>
  <c r="L52" i="19"/>
  <c r="L50" i="19"/>
  <c r="L49" i="19"/>
  <c r="L48" i="19"/>
  <c r="L47" i="19"/>
  <c r="L46" i="19"/>
  <c r="L44" i="19"/>
  <c r="L43" i="19"/>
  <c r="L42" i="19"/>
  <c r="L41" i="19"/>
  <c r="L40" i="19"/>
  <c r="L38" i="19"/>
  <c r="L37" i="19"/>
  <c r="L36" i="19"/>
  <c r="L35" i="19"/>
  <c r="L34" i="19"/>
  <c r="J33" i="19"/>
  <c r="Y33" i="19" s="1"/>
  <c r="L32" i="19"/>
  <c r="L31" i="19"/>
  <c r="L30" i="19"/>
  <c r="L29" i="19"/>
  <c r="L28" i="19"/>
  <c r="J27" i="19"/>
  <c r="Y27" i="19" s="1"/>
  <c r="L26" i="19"/>
  <c r="L25" i="19"/>
  <c r="L24" i="19"/>
  <c r="L23" i="19"/>
  <c r="L22" i="19"/>
  <c r="L20" i="19"/>
  <c r="L19" i="19"/>
  <c r="L18" i="19"/>
  <c r="L17" i="19"/>
  <c r="L16" i="19"/>
  <c r="L14" i="19"/>
  <c r="L13" i="19"/>
  <c r="L12" i="19"/>
  <c r="L11" i="19"/>
  <c r="L10" i="19"/>
  <c r="AA33" i="19" l="1"/>
  <c r="Y34" i="19" s="1"/>
  <c r="Z33" i="19"/>
  <c r="Z27" i="19"/>
  <c r="AA27" i="19"/>
  <c r="Y28" i="19" s="1"/>
  <c r="J15" i="19"/>
  <c r="Y15" i="19" s="1"/>
  <c r="J21" i="19"/>
  <c r="Y21" i="19" s="1"/>
  <c r="Z21" i="19" s="1"/>
  <c r="J51" i="19"/>
  <c r="Y51" i="19" s="1"/>
  <c r="J45" i="19"/>
  <c r="Y45" i="19" s="1"/>
  <c r="J39" i="19"/>
  <c r="Y39" i="19" s="1"/>
  <c r="Z51" i="19" l="1"/>
  <c r="AA51" i="19"/>
  <c r="Y52" i="19" s="1"/>
  <c r="Z45" i="19"/>
  <c r="AA45" i="19"/>
  <c r="Y46" i="19" s="1"/>
  <c r="Z39" i="19"/>
  <c r="AA39" i="19"/>
  <c r="Y40" i="19" s="1"/>
  <c r="AA21" i="19"/>
  <c r="Y22" i="19" s="1"/>
  <c r="Z15" i="19"/>
  <c r="AA15" i="19"/>
  <c r="Z34" i="19"/>
  <c r="AA34" i="19"/>
  <c r="Y35" i="19" s="1"/>
  <c r="AA28" i="19"/>
  <c r="Y29" i="19" s="1"/>
  <c r="Z28" i="19"/>
  <c r="Y16" i="19"/>
  <c r="AA14" i="19"/>
  <c r="Z14" i="19"/>
  <c r="AD14" i="19" s="1"/>
  <c r="AA9" i="19"/>
  <c r="L27" i="19"/>
  <c r="L15" i="19"/>
  <c r="L45" i="19"/>
  <c r="L33" i="19"/>
  <c r="L21" i="19"/>
  <c r="L39" i="19"/>
  <c r="L51" i="19"/>
  <c r="L9" i="19"/>
  <c r="Z52" i="19" l="1"/>
  <c r="AA52" i="19"/>
  <c r="Y53" i="19" s="1"/>
  <c r="Z46" i="19"/>
  <c r="AA46" i="19"/>
  <c r="Y47" i="19" s="1"/>
  <c r="Z40" i="19"/>
  <c r="AA40" i="19"/>
  <c r="Y41" i="19" s="1"/>
  <c r="Z22" i="19"/>
  <c r="AA22" i="19"/>
  <c r="Y23" i="19" s="1"/>
  <c r="AA35" i="19"/>
  <c r="Z35" i="19"/>
  <c r="Z29" i="19"/>
  <c r="AA29" i="19"/>
  <c r="Z16" i="19"/>
  <c r="AA16" i="19"/>
  <c r="Y17" i="19" s="1"/>
  <c r="Y10" i="19"/>
  <c r="Z10" i="19" s="1"/>
  <c r="N51" i="19"/>
  <c r="O51" i="19"/>
  <c r="N45" i="19"/>
  <c r="AC45" i="19" s="1"/>
  <c r="O45" i="19"/>
  <c r="N39" i="19"/>
  <c r="O39" i="19"/>
  <c r="N15" i="19"/>
  <c r="O15" i="19"/>
  <c r="N21" i="19"/>
  <c r="O21" i="19"/>
  <c r="O27" i="19"/>
  <c r="N27" i="19"/>
  <c r="AC27" i="19" s="1"/>
  <c r="N9" i="19"/>
  <c r="O9" i="19"/>
  <c r="N33" i="19"/>
  <c r="AC33" i="19" s="1"/>
  <c r="O33" i="19"/>
  <c r="AC51" i="19" l="1"/>
  <c r="AC52" i="19" s="1"/>
  <c r="AB52" i="19" s="1"/>
  <c r="AD52" i="19" s="1"/>
  <c r="Z53" i="19"/>
  <c r="AA53" i="19"/>
  <c r="Z47" i="19"/>
  <c r="AA47" i="19"/>
  <c r="Y48" i="19" s="1"/>
  <c r="AC39" i="19"/>
  <c r="AC40" i="19" s="1"/>
  <c r="AB40" i="19" s="1"/>
  <c r="AD40" i="19" s="1"/>
  <c r="AB27" i="19"/>
  <c r="AD27" i="19" s="1"/>
  <c r="AC28" i="19"/>
  <c r="AB28" i="19" s="1"/>
  <c r="AD28" i="19" s="1"/>
  <c r="AC34" i="19"/>
  <c r="AB34" i="19" s="1"/>
  <c r="AD34" i="19" s="1"/>
  <c r="AC29" i="19"/>
  <c r="AB29" i="19" s="1"/>
  <c r="AD29" i="19" s="1"/>
  <c r="AC15" i="19"/>
  <c r="AB15" i="19" s="1"/>
  <c r="AD15" i="19" s="1"/>
  <c r="AC21" i="19"/>
  <c r="AC9" i="19"/>
  <c r="AB9" i="19" s="1"/>
  <c r="AD9" i="19" s="1"/>
  <c r="Z41" i="19"/>
  <c r="AA41" i="19"/>
  <c r="Z23" i="19"/>
  <c r="AA23" i="19"/>
  <c r="AB45" i="19"/>
  <c r="AD45" i="19" s="1"/>
  <c r="AC46" i="19"/>
  <c r="AB33" i="19"/>
  <c r="AD33" i="19" s="1"/>
  <c r="AA10" i="19"/>
  <c r="Y11" i="19" s="1"/>
  <c r="Z11" i="19" s="1"/>
  <c r="AC17" i="19"/>
  <c r="AB17" i="19" s="1"/>
  <c r="Z17" i="19"/>
  <c r="AA17" i="19"/>
  <c r="B44" i="16"/>
  <c r="B45" i="16"/>
  <c r="B46" i="16"/>
  <c r="B47" i="16"/>
  <c r="B48" i="16"/>
  <c r="B43" i="16"/>
  <c r="AC10" i="19" l="1"/>
  <c r="AB10" i="19" s="1"/>
  <c r="AD10" i="19" s="1"/>
  <c r="AC35" i="19"/>
  <c r="AB35" i="19" s="1"/>
  <c r="AD35" i="19" s="1"/>
  <c r="AB51" i="19"/>
  <c r="AD51" i="19" s="1"/>
  <c r="AC53" i="19"/>
  <c r="AB53" i="19" s="1"/>
  <c r="AD53" i="19" s="1"/>
  <c r="AB39" i="19"/>
  <c r="AD39" i="19" s="1"/>
  <c r="AC41" i="19"/>
  <c r="AB41" i="19" s="1"/>
  <c r="AD41" i="19" s="1"/>
  <c r="AB21" i="19"/>
  <c r="AD21" i="19" s="1"/>
  <c r="AC23" i="19"/>
  <c r="AB23" i="19" s="1"/>
  <c r="AD23" i="19" s="1"/>
  <c r="AC22" i="19"/>
  <c r="AB22" i="19" s="1"/>
  <c r="AD22" i="19" s="1"/>
  <c r="AC16" i="19"/>
  <c r="AB16" i="19" s="1"/>
  <c r="AD16" i="19" s="1"/>
  <c r="AA11" i="19"/>
  <c r="Z48" i="19"/>
  <c r="AA48" i="19"/>
  <c r="AC11" i="19"/>
  <c r="AB11" i="19" s="1"/>
  <c r="AD11" i="19" s="1"/>
  <c r="AB46" i="19"/>
  <c r="AD46" i="19" s="1"/>
  <c r="AC47" i="19"/>
  <c r="AB47" i="19" s="1"/>
  <c r="AD47" i="19" s="1"/>
  <c r="AC48" i="19"/>
  <c r="AB48" i="19" s="1"/>
  <c r="AD17" i="19"/>
  <c r="BI99" i="7"/>
  <c r="BI98" i="7"/>
  <c r="BI89" i="7"/>
  <c r="BI88" i="7"/>
  <c r="BI87" i="7"/>
  <c r="BI86" i="7"/>
  <c r="AD4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9" authorId="0" shapeId="0" xr:uid="{AE584676-4944-EC4B-85C8-F299F29EC6C2}">
      <text>
        <r>
          <rPr>
            <sz val="10"/>
            <color rgb="FF000000"/>
            <rFont val="Arial"/>
            <family val="2"/>
          </rPr>
          <t xml:space="preserve">Diligencie la DT Y AP
</t>
        </r>
        <r>
          <rPr>
            <sz val="10"/>
            <color rgb="FF000000"/>
            <rFont val="Arial"/>
            <family val="2"/>
          </rPr>
          <t xml:space="preserve">	-Nohora Isabel</t>
        </r>
      </text>
    </comment>
    <comment ref="B9" authorId="0" shapeId="0" xr:uid="{D5F7BCAE-DCF4-444E-98AD-C07B6292AD20}">
      <text>
        <r>
          <rPr>
            <sz val="10"/>
            <color rgb="FF000000"/>
            <rFont val="Arial"/>
            <family val="2"/>
          </rPr>
          <t>Diligencia solo para las DT y AP</t>
        </r>
      </text>
    </comment>
    <comment ref="B12" authorId="0" shapeId="0" xr:uid="{3D8F66B7-38F9-A44D-9ED4-EDED0A4E3408}">
      <text>
        <r>
          <rPr>
            <sz val="10"/>
            <color rgb="FF000000"/>
            <rFont val="Arial"/>
            <family val="2"/>
          </rPr>
          <t>Aquellas características propias de PNN, que le facilitan o favorecen el logro de los objetivos del plan Estrategico institucional y de los procesos .(ventajas competitivas)</t>
        </r>
      </text>
    </comment>
    <comment ref="C12" authorId="0" shapeId="0" xr:uid="{58D1546D-BEA7-3C4C-94AD-FDA6AE05DBD9}">
      <text>
        <r>
          <rPr>
            <sz val="10"/>
            <color rgb="FF000000"/>
            <rFont val="Arial"/>
            <family val="2"/>
          </rPr>
          <t>Aquellas características propias de PNN, que constituyen obstáculos internos al logro de los objetivos del plan Estratégico institucional y de los proceso.</t>
        </r>
      </text>
    </comment>
    <comment ref="A13" authorId="0" shapeId="0" xr:uid="{48F5ABA2-1CC9-D548-BAEA-CE26E0999C5B}">
      <text>
        <r>
          <rPr>
            <sz val="10"/>
            <color rgb="FF000000"/>
            <rFont val="Arial"/>
            <family val="2"/>
          </rPr>
          <t>Competencia del personal, disponibilidad del personal, seguridad y salud ocupacional.</t>
        </r>
      </text>
    </comment>
    <comment ref="A14" authorId="0" shapeId="0" xr:uid="{3F7125D4-7E06-F840-9CC3-EAE14D32C80B}">
      <text>
        <r>
          <rPr>
            <sz val="10"/>
            <color rgb="FF000000"/>
            <rFont val="Arial"/>
            <family val="2"/>
          </rPr>
          <t xml:space="preserve">Capacidad, diseño, ejecución, proveedores, entradas, salidas, gestión del conocimiento dentro de la entidad. </t>
        </r>
      </text>
    </comment>
    <comment ref="A15" authorId="0" shapeId="0" xr:uid="{52D70D5E-B082-CC47-BBC6-10BD54057E4A}">
      <text>
        <r>
          <rPr>
            <sz val="10"/>
            <color rgb="FF000000"/>
            <rFont val="Arial"/>
            <family val="2"/>
          </rPr>
          <t>Integridad de datos, disponibilidad de datos y sistemas, desarrollo, producción, mantenimiento de sistemas de información. (Disponibilidad de recursos tecnológicos  ( hardware y software) que permiten el acceso a los diferentes sistemas de información internos y externos, tales como aplicativos internet, intranet, servidores entre otros).</t>
        </r>
      </text>
    </comment>
    <comment ref="A16" authorId="0" shapeId="0" xr:uid="{534B1D85-1904-9A41-9909-C52BCD9FF8F7}">
      <text>
        <r>
          <rPr>
            <sz val="10"/>
            <color rgb="FF000000"/>
            <rFont val="Arial"/>
            <family val="2"/>
          </rPr>
          <t>Lineamientos en cuanto a la planeación estratégica de la entidad, estructura organizacional, seguimiento de las metas y objetivos institucionales, informes de gestión.</t>
        </r>
      </text>
    </comment>
    <comment ref="A17" authorId="0" shapeId="0" xr:uid="{EE55BFB5-A12F-EF4D-8E8D-6D5114CC5FA7}">
      <text>
        <r>
          <rPr>
            <sz val="10"/>
            <color rgb="FF000000"/>
            <rFont val="Arial"/>
            <family val="2"/>
          </rPr>
          <t>Canales utilizados y su efectividad, flujo de información necesaria para el desarrollo de las operaciones.</t>
        </r>
      </text>
    </comment>
    <comment ref="A18" authorId="0" shapeId="0" xr:uid="{77684C9E-A9E9-A440-9E2B-35610F3CAAF1}">
      <text>
        <r>
          <rPr>
            <sz val="10"/>
            <color rgb="FF000000"/>
            <rFont val="Arial"/>
            <family val="2"/>
          </rPr>
          <t xml:space="preserve">Presupuesto de funcionamiento, recursos de inversión, infraestructura, capacidad instalada. </t>
        </r>
      </text>
    </comment>
    <comment ref="A19" authorId="0" shapeId="0" xr:uid="{E6096DFF-E54B-FA40-8343-E840ACC1DD9A}">
      <text>
        <r>
          <rPr>
            <sz val="10"/>
            <color rgb="FF000000"/>
            <rFont val="Arial"/>
            <family val="2"/>
          </rPr>
          <t>Otro Factor interno no identificado en el listado pero que puede estar presente en el contexto.</t>
        </r>
      </text>
    </comment>
    <comment ref="B21" authorId="0" shapeId="0" xr:uid="{E346BE7E-CC44-8D48-9BD4-4E96B1E445EA}">
      <text>
        <r>
          <rPr>
            <sz val="10"/>
            <color rgb="FF000000"/>
            <rFont val="Arial"/>
            <family val="2"/>
          </rPr>
          <t>Aquellas características propias de PNN, que le facilitan o favorecen el logro de los objetivos del plan Estrategico institucional y de los procesos .(ventajas competitivas)</t>
        </r>
      </text>
    </comment>
    <comment ref="C21" authorId="0" shapeId="0" xr:uid="{051F570E-46EC-474C-A90F-8848C8720219}">
      <text>
        <r>
          <rPr>
            <sz val="10"/>
            <color rgb="FF000000"/>
            <rFont val="Arial"/>
            <family val="2"/>
          </rPr>
          <t>Aquellas características propias de PNN, que constituyen obstáculos internos al logro de los objetivos del plan Estratégico institucional y de los proceso.</t>
        </r>
      </text>
    </comment>
    <comment ref="A22" authorId="0" shapeId="0" xr:uid="{C5F73691-A816-B04B-8AF9-D9A7607D8442}">
      <text>
        <r>
          <rPr>
            <sz val="10"/>
            <color rgb="FF000000"/>
            <rFont val="Arial"/>
            <family val="2"/>
          </rPr>
          <t xml:space="preserve">Claridad en la descripción del alcance y objetivo del proceso. 
</t>
        </r>
      </text>
    </comment>
    <comment ref="A23" authorId="0" shapeId="0" xr:uid="{055E57F4-1388-F542-885F-FCA02F15892B}">
      <text>
        <r>
          <rPr>
            <sz val="10"/>
            <color rgb="FF000000"/>
            <rFont val="Arial"/>
            <family val="2"/>
          </rPr>
          <t xml:space="preserve">Relación precisa con otros procesos en cuanto a insumos, proveedores, productos, usuarios o clientes. </t>
        </r>
      </text>
    </comment>
    <comment ref="A24" authorId="0" shapeId="0" xr:uid="{895E4EAE-F2F6-BF4B-A550-0A88AF4F66EE}">
      <text>
        <r>
          <rPr>
            <sz val="10"/>
            <color rgb="FF000000"/>
            <rFont val="Arial"/>
            <family val="2"/>
          </rPr>
          <t xml:space="preserve">Procesos que determinan lineamientos necesarios para el desarrollo de todos los procesos de la entidad. </t>
        </r>
      </text>
    </comment>
    <comment ref="A25" authorId="0" shapeId="0" xr:uid="{BC9663D7-E24E-3448-B52B-CCD9E6553C37}">
      <text>
        <r>
          <rPr>
            <sz val="10"/>
            <color rgb="FF000000"/>
            <rFont val="Arial"/>
            <family val="2"/>
          </rPr>
          <t xml:space="preserve">Pertinencia en los procedimientos que desarrollan los procesos. </t>
        </r>
      </text>
    </comment>
    <comment ref="A26" authorId="0" shapeId="0" xr:uid="{EFDBF043-6E6C-0D49-99F3-2B26A6A6A08D}">
      <text>
        <r>
          <rPr>
            <sz val="10"/>
            <color rgb="FF000000"/>
            <rFont val="Arial"/>
            <family val="2"/>
          </rPr>
          <t xml:space="preserve">Grado de autoridad y responsabilidad de los funcionarios frente al proceso. 
</t>
        </r>
      </text>
    </comment>
    <comment ref="A27" authorId="0" shapeId="0" xr:uid="{43D96E26-55D0-1843-97CE-7A8C5D763000}">
      <text>
        <r>
          <rPr>
            <sz val="10"/>
            <color rgb="FF000000"/>
            <rFont val="Arial"/>
            <family val="2"/>
          </rPr>
          <t xml:space="preserve">Efectividad en los flujos de información determinados en la interacción de los procesos. </t>
        </r>
      </text>
    </comment>
    <comment ref="A28" authorId="1" shapeId="0" xr:uid="{E2F88B94-2542-A549-985D-6F5FDEB99264}">
      <text>
        <r>
          <rPr>
            <sz val="10"/>
            <color rgb="FF000000"/>
            <rFont val="Arial"/>
            <family val="2"/>
          </rPr>
          <t>Información, aplicaciones, hardware entre otros, que se deben proteger para garantizar el funcionamiento interno de cada proceso, como de cara al ciudadano. Ver conceptos básicos relacionados con el riesgo de seguridad digital en el Instructivo vigente de administración de riesgos.</t>
        </r>
      </text>
    </comment>
    <comment ref="A29" authorId="0" shapeId="0" xr:uid="{28D93FC3-1910-4F48-BA4F-FC27129B248B}">
      <text>
        <r>
          <rPr>
            <sz val="10"/>
            <color rgb="FF000000"/>
            <rFont val="Arial"/>
            <family val="2"/>
          </rPr>
          <t>Otro Factor interno no identificado en el listado pero que puede estar presente en el contexto.</t>
        </r>
      </text>
    </comment>
    <comment ref="B31" authorId="0" shapeId="0" xr:uid="{07A0F8A6-6834-7640-941E-36930E500129}">
      <text>
        <r>
          <rPr>
            <sz val="10"/>
            <color rgb="FF000000"/>
            <rFont val="Arial"/>
            <family val="2"/>
          </rPr>
          <t>Son aquellas situaciones que se presentan en el entorno de PNN y que podrían favorecer el logro de los objetivos del Plan Estratégico Institucional y de los procesos.</t>
        </r>
      </text>
    </comment>
    <comment ref="C31" authorId="0" shapeId="0" xr:uid="{0859FCF1-BA49-284D-8C90-63C8FEC48A89}">
      <text>
        <r>
          <rPr>
            <sz val="10"/>
            <color rgb="FF000000"/>
            <rFont val="Arial"/>
            <family val="2"/>
          </rPr>
          <t>Aquellas situaciones que se presentan en el entorno de PNN y que podrían afectar negativamente, las posibilidades de logro de los objetivos del Plan Estratégico Institucional y de los procesos</t>
        </r>
      </text>
    </comment>
    <comment ref="A32" authorId="0" shapeId="0" xr:uid="{F38881DC-1709-984F-9014-80842E761411}">
      <text>
        <r>
          <rPr>
            <sz val="10"/>
            <color rgb="FF000000"/>
            <rFont val="Arial"/>
            <family val="2"/>
          </rPr>
          <t xml:space="preserve">Disminución del presupuesto por prioridades del gobierno, austeridad del gastos, disponibilidad de capital, liquidez, mercados financieros, desempleo, competencia. </t>
        </r>
      </text>
    </comment>
    <comment ref="A33" authorId="0" shapeId="0" xr:uid="{711C0479-B942-114E-A0CA-259EAB49B78A}">
      <text>
        <r>
          <rPr>
            <sz val="10"/>
            <color rgb="FF000000"/>
            <rFont val="Arial"/>
            <family val="2"/>
          </rPr>
          <t>Cambio de gobierno, legislación, políticas públicas, regulación, falta de continuidad de los programas establecidos.</t>
        </r>
      </text>
    </comment>
    <comment ref="A34" authorId="0" shapeId="0" xr:uid="{9FC7ACE9-14E8-514D-BF06-A5AFC5BABDC8}">
      <text>
        <r>
          <rPr>
            <sz val="10"/>
            <color rgb="FF000000"/>
            <rFont val="Arial"/>
            <family val="2"/>
          </rPr>
          <t xml:space="preserve">Normatividad externa (leyes, decretos, ordenanzas y acuerdos), cambios legales y normativos que pueden afectar la misión y visión de la entidad. </t>
        </r>
      </text>
    </comment>
    <comment ref="A35" authorId="0" shapeId="0" xr:uid="{B90CB17C-165E-7C4C-AB54-076C69FA18D3}">
      <text>
        <r>
          <rPr>
            <sz val="10"/>
            <color rgb="FF000000"/>
            <rFont val="Arial"/>
            <family val="2"/>
          </rPr>
          <t>Relacionamiento de la entidad con las partes interesadas: CARs, comunidades, entidades departamentales, municipales, ONGs, instituciones y grupos al margen de la demografía, responsabilidad social, orden público, también hace parte el orden público.</t>
        </r>
      </text>
    </comment>
    <comment ref="A36" authorId="0" shapeId="0" xr:uid="{9CEB88D1-6AAE-B749-83E5-5C044CF62241}">
      <text>
        <r>
          <rPr>
            <sz val="10"/>
            <color rgb="FF000000"/>
            <rFont val="Arial"/>
            <family val="2"/>
          </rPr>
          <t xml:space="preserve">Avances en tecnología, acceso a sistemas de información externos, gobierno en línea. </t>
        </r>
      </text>
    </comment>
    <comment ref="A37" authorId="0" shapeId="0" xr:uid="{6464A83A-FD05-A64F-9722-A8DFFDD0B54F}">
      <text>
        <r>
          <rPr>
            <sz val="10"/>
            <color rgb="FF000000"/>
            <rFont val="Arial"/>
            <family val="2"/>
          </rPr>
          <t>Emisiones y residuos, energía, catástrofes naturales, desarrollo sostenible.</t>
        </r>
      </text>
    </comment>
    <comment ref="A38" authorId="0" shapeId="0" xr:uid="{C6FDE661-658F-4740-88BA-C5109DEB1923}">
      <text>
        <r>
          <rPr>
            <sz val="10"/>
            <color rgb="FF000000"/>
            <rFont val="Arial"/>
            <family val="2"/>
          </rPr>
          <t>Otro Factor interno no identificado en el listado pero que puede estar presente en el contexto.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author>
    <author>Microsoft Office User</author>
    <author>LENOVO</author>
  </authors>
  <commentList>
    <comment ref="H6" authorId="0" shapeId="0" xr:uid="{A97B1C7D-243F-514F-B1A8-12896965B978}">
      <text>
        <r>
          <rPr>
            <sz val="9"/>
            <color rgb="FF000000"/>
            <rFont val="Arial Narrow"/>
            <family val="2"/>
          </rPr>
          <t xml:space="preserve">Número de veces que se ejecuta la actividad durante el año, es decir la </t>
        </r>
        <r>
          <rPr>
            <b/>
            <sz val="9"/>
            <color rgb="FF000000"/>
            <rFont val="Arial Narrow"/>
            <family val="2"/>
          </rPr>
          <t>exposición al riesgo</t>
        </r>
        <r>
          <rPr>
            <sz val="9"/>
            <color rgb="FF000000"/>
            <rFont val="Arial Narrow"/>
            <family val="2"/>
          </rPr>
          <t xml:space="preserve"> o número de veces que pasa por el punto del riesgo en el periodo de 1 año.</t>
        </r>
      </text>
    </comment>
    <comment ref="I6" authorId="1" shapeId="0" xr:uid="{033E4EAE-D562-7742-93E6-0D2F7D3FA07F}">
      <text>
        <r>
          <rPr>
            <b/>
            <sz val="10"/>
            <color rgb="FF000000"/>
            <rFont val="Tahoma"/>
            <family val="2"/>
          </rPr>
          <t xml:space="preserve">Indicar teniendo en cuenta la frecuecia de actividad el nombre del criterio
</t>
        </r>
        <r>
          <rPr>
            <b/>
            <sz val="10"/>
            <color rgb="FF000000"/>
            <rFont val="Tahoma"/>
            <family val="2"/>
          </rPr>
          <t xml:space="preserve">Muy Baja: </t>
        </r>
        <r>
          <rPr>
            <sz val="10"/>
            <color rgb="FF000000"/>
            <rFont val="Tahoma"/>
            <family val="2"/>
          </rPr>
          <t xml:space="preserve">Actividad máximo 2 veces por año: probabilidad 20%
</t>
        </r>
        <r>
          <rPr>
            <b/>
            <sz val="10"/>
            <color rgb="FF000000"/>
            <rFont val="Tahoma"/>
            <family val="2"/>
          </rPr>
          <t>Baja</t>
        </r>
        <r>
          <rPr>
            <sz val="10"/>
            <color rgb="FF000000"/>
            <rFont val="Tahoma"/>
            <family val="2"/>
          </rPr>
          <t xml:space="preserve">: La actividad que conlleva el riesgo se ejecuta de 3 a 24 veces por año: probabilidad 40%
</t>
        </r>
        <r>
          <rPr>
            <b/>
            <sz val="10"/>
            <color rgb="FF000000"/>
            <rFont val="Tahoma"/>
            <family val="2"/>
          </rPr>
          <t xml:space="preserve">Media: </t>
        </r>
        <r>
          <rPr>
            <sz val="10"/>
            <color rgb="FF000000"/>
            <rFont val="Arial"/>
            <family val="2"/>
          </rPr>
          <t xml:space="preserve">La actividad que conlleva el riesgo se ejecuta de 24 a 500 veces por año: probabilidad 60%
</t>
        </r>
        <r>
          <rPr>
            <b/>
            <sz val="10"/>
            <color rgb="FF000000"/>
            <rFont val="Tahoma"/>
            <family val="2"/>
          </rPr>
          <t xml:space="preserve">Alta: </t>
        </r>
        <r>
          <rPr>
            <sz val="10"/>
            <color rgb="FF000000"/>
            <rFont val="Arial"/>
            <family val="2"/>
          </rPr>
          <t xml:space="preserve">La actividad que conlleva el riesgo se ejecuta mínimo 500 veces y máximo 5000 veces por año: probabilidad 80%
</t>
        </r>
        <r>
          <rPr>
            <b/>
            <sz val="10"/>
            <color rgb="FF000000"/>
            <rFont val="Tahoma"/>
            <family val="2"/>
          </rPr>
          <t xml:space="preserve">Muy alta: </t>
        </r>
        <r>
          <rPr>
            <sz val="10"/>
            <color rgb="FF000000"/>
            <rFont val="Arial"/>
            <family val="2"/>
          </rPr>
          <t>La actividad que conlleva el riesgo se ejecuta más de 5000 veces por año: probabilidad 100%</t>
        </r>
      </text>
    </comment>
    <comment ref="K6" authorId="1" shapeId="0" xr:uid="{0B31D38F-C66F-5542-9394-D212E4709C81}">
      <text>
        <r>
          <rPr>
            <b/>
            <sz val="10"/>
            <color rgb="FF000000"/>
            <rFont val="Tahoma"/>
            <family val="2"/>
          </rPr>
          <t>Afectación Económica o reputacional que puede generar el riesgo</t>
        </r>
        <r>
          <rPr>
            <sz val="10"/>
            <color rgb="FF000000"/>
            <rFont val="Tahoma"/>
            <family val="2"/>
          </rPr>
          <t xml:space="preserve">
</t>
        </r>
        <r>
          <rPr>
            <sz val="10"/>
            <color rgb="FF000000"/>
            <rFont val="Tahoma"/>
            <family val="2"/>
          </rPr>
          <t>Seleccinar de lista desplegable según aplique en caso de presentarse dos niveles se debe tomar el de mál alto nivel</t>
        </r>
      </text>
    </comment>
    <comment ref="AH7" authorId="2" shapeId="0" xr:uid="{64954953-BE4F-874D-87A6-70511BCB07C7}">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S7" authorId="2" shapeId="0" xr:uid="{0ABF54BF-1285-2A46-87AB-AFD32B21486E}">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BD7" authorId="2" shapeId="0" xr:uid="{903D216A-E1C0-2B40-91E6-5B9F872ADC06}">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D8" authorId="0" shapeId="0" xr:uid="{9542E56C-9C66-9D48-8D36-33E6DD9D32EC}">
      <text>
        <r>
          <rPr>
            <sz val="9"/>
            <color rgb="FF000000"/>
            <rFont val="Arial Narrow"/>
            <family val="2"/>
          </rPr>
          <t xml:space="preserve">Circunstancias o situaciones más evidentes sobre las cuales se presenta el riesgo, es la situación más evidente frente al riesgo, pero no corresponde la causa principal o base para que se presente el riesgo.
</t>
        </r>
        <r>
          <rPr>
            <sz val="9"/>
            <color rgb="FF000000"/>
            <rFont val="Arial Narrow"/>
            <family val="2"/>
          </rPr>
          <t xml:space="preserve">Ejemplo: por multa y sanción del ente regulador 
</t>
        </r>
      </text>
    </comment>
    <comment ref="E8" authorId="0" shapeId="0" xr:uid="{C7062210-C536-B24A-AA19-DCC318C8B57F}">
      <text>
        <r>
          <rPr>
            <sz val="9"/>
            <color rgb="FF000000"/>
            <rFont val="Arial Narrow"/>
            <family val="2"/>
          </rPr>
          <t xml:space="preserve">Causa  principal o básica, corresponde a las razones por la cuales se puede presentar el riesgo, son la base para la definición de controles.
</t>
        </r>
        <r>
          <rPr>
            <sz val="9"/>
            <color rgb="FF000000"/>
            <rFont val="Arial Narrow"/>
            <family val="2"/>
          </rPr>
          <t xml:space="preserve">Para un riesgo puede existir más de una causa
</t>
        </r>
        <r>
          <rPr>
            <sz val="9"/>
            <color rgb="FF000000"/>
            <rFont val="Arial Narrow"/>
            <family val="2"/>
          </rPr>
          <t>Ejemplo: debido a adquisición de bienes y servicios fuera de los requerimientos normativos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s>
  <commentList>
    <comment ref="K8" authorId="0" shapeId="0" xr:uid="{00000000-0006-0000-0400-000001000000}">
      <text>
        <r>
          <rPr>
            <b/>
            <sz val="10"/>
            <color rgb="FF000000"/>
            <rFont val="Tahoma"/>
            <family val="2"/>
          </rPr>
          <t xml:space="preserve">Seleccionar teniendo en cuenta que la numeración correpsonde a: 
</t>
        </r>
        <r>
          <rPr>
            <b/>
            <sz val="10"/>
            <color rgb="FF000000"/>
            <rFont val="Arial"/>
            <family val="2"/>
          </rPr>
          <t xml:space="preserve">5 </t>
        </r>
        <r>
          <rPr>
            <sz val="10"/>
            <color rgb="FF000000"/>
            <rFont val="Arial"/>
            <family val="2"/>
          </rPr>
          <t xml:space="preserve">Casi seguro  
</t>
        </r>
        <r>
          <rPr>
            <b/>
            <sz val="10"/>
            <color rgb="FF000000"/>
            <rFont val="Arial"/>
            <family val="2"/>
          </rPr>
          <t xml:space="preserve">4 </t>
        </r>
        <r>
          <rPr>
            <sz val="10"/>
            <color rgb="FF000000"/>
            <rFont val="Arial"/>
            <family val="2"/>
          </rPr>
          <t>Probable</t>
        </r>
        <r>
          <rPr>
            <b/>
            <sz val="10"/>
            <color rgb="FF000000"/>
            <rFont val="Arial"/>
            <family val="2"/>
          </rPr>
          <t xml:space="preserve"> 
</t>
        </r>
        <r>
          <rPr>
            <b/>
            <sz val="10"/>
            <color rgb="FF000000"/>
            <rFont val="Arial"/>
            <family val="2"/>
          </rPr>
          <t xml:space="preserve">3 </t>
        </r>
        <r>
          <rPr>
            <sz val="10"/>
            <color rgb="FF000000"/>
            <rFont val="Arial"/>
            <family val="2"/>
          </rPr>
          <t>Posible</t>
        </r>
        <r>
          <rPr>
            <b/>
            <sz val="10"/>
            <color rgb="FF000000"/>
            <rFont val="Arial"/>
            <family val="2"/>
          </rPr>
          <t xml:space="preserve"> 
</t>
        </r>
        <r>
          <rPr>
            <b/>
            <sz val="10"/>
            <color rgb="FF000000"/>
            <rFont val="Arial"/>
            <family val="2"/>
          </rPr>
          <t xml:space="preserve">2 </t>
        </r>
        <r>
          <rPr>
            <sz val="10"/>
            <color rgb="FF000000"/>
            <rFont val="Arial"/>
            <family val="2"/>
          </rPr>
          <t xml:space="preserve">Improbable 
</t>
        </r>
        <r>
          <rPr>
            <b/>
            <sz val="10"/>
            <color rgb="FF000000"/>
            <rFont val="Arial"/>
            <family val="2"/>
          </rPr>
          <t xml:space="preserve">1 </t>
        </r>
        <r>
          <rPr>
            <sz val="10"/>
            <color rgb="FF000000"/>
            <rFont val="Arial"/>
            <family val="2"/>
          </rPr>
          <t xml:space="preserve">Rara vez </t>
        </r>
        <r>
          <rPr>
            <sz val="10"/>
            <color rgb="FF000000"/>
            <rFont val="Tahoma"/>
            <family val="2"/>
          </rPr>
          <t xml:space="preserve">
</t>
        </r>
      </text>
    </comment>
    <comment ref="L8" authorId="0" shapeId="0" xr:uid="{00000000-0006-0000-0400-000002000000}">
      <text>
        <r>
          <rPr>
            <sz val="10"/>
            <color rgb="FF000000"/>
            <rFont val="Tahoma"/>
            <family val="2"/>
          </rPr>
          <t>Ejecutar la tabla de "impacto R. Corrupción" en la siguiente hoja del Excel y reportar la calificación obtenida.</t>
        </r>
      </text>
    </comment>
    <comment ref="Q8" authorId="1" shapeId="0" xr:uid="{923903D9-9256-4A91-8A79-32D22425A5F8}">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B8" authorId="1" shapeId="0" xr:uid="{41F2033C-59BB-F94C-872E-C691494B267E}">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M8" authorId="1" shapeId="0" xr:uid="{E0EAC217-E07B-0943-84EB-FC1D9B572173}">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BE8" authorId="0" shapeId="0" xr:uid="{00000000-0006-0000-0400-000003000000}">
      <text>
        <r>
          <rPr>
            <b/>
            <sz val="10"/>
            <color rgb="FF000000"/>
            <rFont val="Tahoma"/>
            <family val="2"/>
          </rPr>
          <t xml:space="preserve">Teniendo en cuenta la clasificación obtenida en la columna AC, seleccionar según los siguientes rangos:
</t>
        </r>
        <r>
          <rPr>
            <b/>
            <sz val="10"/>
            <color rgb="FF000000"/>
            <rFont val="Tahoma"/>
            <family val="2"/>
          </rPr>
          <t xml:space="preserve">Fuerte: </t>
        </r>
        <r>
          <rPr>
            <sz val="10"/>
            <color rgb="FF000000"/>
            <rFont val="Tahoma"/>
            <family val="2"/>
          </rPr>
          <t xml:space="preserve">entre 96 y 100
</t>
        </r>
        <r>
          <rPr>
            <b/>
            <sz val="10"/>
            <color rgb="FF000000"/>
            <rFont val="Tahoma"/>
            <family val="2"/>
          </rPr>
          <t xml:space="preserve">Moderado: </t>
        </r>
        <r>
          <rPr>
            <sz val="10"/>
            <color rgb="FF000000"/>
            <rFont val="Tahoma"/>
            <family val="2"/>
          </rPr>
          <t xml:space="preserve">entre 86 y 95
</t>
        </r>
        <r>
          <rPr>
            <b/>
            <sz val="10"/>
            <color rgb="FF000000"/>
            <rFont val="Tahoma"/>
            <family val="2"/>
          </rPr>
          <t xml:space="preserve">Débil: entre </t>
        </r>
        <r>
          <rPr>
            <sz val="10"/>
            <color rgb="FF000000"/>
            <rFont val="Tahoma"/>
            <family val="2"/>
          </rPr>
          <t>0 y 85</t>
        </r>
      </text>
    </comment>
    <comment ref="BF8" authorId="0" shapeId="0" xr:uid="{00000000-0006-0000-0400-000004000000}">
      <text>
        <r>
          <rPr>
            <b/>
            <sz val="10"/>
            <color rgb="FF000000"/>
            <rFont val="Tahoma"/>
            <family val="2"/>
          </rPr>
          <t xml:space="preserve">Seleccionar teniendo en cuenta: 
</t>
        </r>
        <r>
          <rPr>
            <b/>
            <sz val="10"/>
            <color rgb="FF000000"/>
            <rFont val="Arial"/>
            <family val="2"/>
          </rPr>
          <t xml:space="preserve">Fuerte </t>
        </r>
        <r>
          <rPr>
            <sz val="10"/>
            <color rgb="FF000000"/>
            <rFont val="Arial"/>
            <family val="2"/>
          </rPr>
          <t xml:space="preserve">
</t>
        </r>
        <r>
          <rPr>
            <sz val="10"/>
            <color rgb="FF000000"/>
            <rFont val="Arial"/>
            <family val="2"/>
          </rPr>
          <t xml:space="preserve">El control se ejecuta de manera consistente por parte del responsable. 
</t>
        </r>
        <r>
          <rPr>
            <b/>
            <sz val="10"/>
            <color rgb="FF000000"/>
            <rFont val="Arial"/>
            <family val="2"/>
          </rPr>
          <t xml:space="preserve">Moderado </t>
        </r>
        <r>
          <rPr>
            <sz val="10"/>
            <color rgb="FF000000"/>
            <rFont val="Arial"/>
            <family val="2"/>
          </rPr>
          <t xml:space="preserve">
</t>
        </r>
        <r>
          <rPr>
            <sz val="10"/>
            <color rgb="FF000000"/>
            <rFont val="Arial"/>
            <family val="2"/>
          </rPr>
          <t xml:space="preserve">El control se ejecuta algunas veces por parte del responsable. 
</t>
        </r>
        <r>
          <rPr>
            <b/>
            <sz val="10"/>
            <color rgb="FF000000"/>
            <rFont val="Arial"/>
            <family val="2"/>
          </rPr>
          <t xml:space="preserve">Débil </t>
        </r>
        <r>
          <rPr>
            <sz val="10"/>
            <color rgb="FF000000"/>
            <rFont val="Arial"/>
            <family val="2"/>
          </rPr>
          <t xml:space="preserve">
</t>
        </r>
        <r>
          <rPr>
            <sz val="10"/>
            <color rgb="FF000000"/>
            <rFont val="Arial"/>
            <family val="2"/>
          </rPr>
          <t xml:space="preserve">El control no se ejecuta por parte del responsable. </t>
        </r>
      </text>
    </comment>
    <comment ref="BG8" authorId="0" shapeId="0" xr:uid="{00000000-0006-0000-0400-000005000000}">
      <text>
        <r>
          <rPr>
            <sz val="10"/>
            <color rgb="FF000000"/>
            <rFont val="Tahoma"/>
            <family val="2"/>
          </rPr>
          <t xml:space="preserve">Corresponde a la suma del rando calificación del diseño  (columna AD) con la calificación de la ejecución (Columna AE), según sea el caso:
</t>
        </r>
        <r>
          <rPr>
            <b/>
            <sz val="10"/>
            <color rgb="FF000000"/>
            <rFont val="Tahoma"/>
            <family val="2"/>
          </rPr>
          <t>Fuerte + Fuerte:</t>
        </r>
        <r>
          <rPr>
            <sz val="10"/>
            <color rgb="FF000000"/>
            <rFont val="Tahoma"/>
            <family val="2"/>
          </rPr>
          <t xml:space="preserve"> </t>
        </r>
        <r>
          <rPr>
            <b/>
            <sz val="10"/>
            <color rgb="FF000000"/>
            <rFont val="Tahoma"/>
            <family val="2"/>
          </rPr>
          <t>Fuerte</t>
        </r>
        <r>
          <rPr>
            <sz val="10"/>
            <color rgb="FF000000"/>
            <rFont val="Tahoma"/>
            <family val="2"/>
          </rPr>
          <t xml:space="preserve">
</t>
        </r>
        <r>
          <rPr>
            <b/>
            <sz val="10"/>
            <color rgb="FF000000"/>
            <rFont val="Tahoma"/>
            <family val="2"/>
          </rPr>
          <t xml:space="preserve">Fuerte </t>
        </r>
        <r>
          <rPr>
            <b/>
            <sz val="10"/>
            <color rgb="FF000000"/>
            <rFont val="Arial"/>
            <family val="2"/>
          </rPr>
          <t xml:space="preserve">+ </t>
        </r>
        <r>
          <rPr>
            <b/>
            <sz val="10"/>
            <color rgb="FF000000"/>
            <rFont val="Tahoma"/>
            <family val="2"/>
          </rPr>
          <t xml:space="preserve">Moderado: Moderado
</t>
        </r>
        <r>
          <rPr>
            <b/>
            <sz val="10"/>
            <color rgb="FF000000"/>
            <rFont val="Tahoma"/>
            <family val="2"/>
          </rPr>
          <t xml:space="preserve">Moderado </t>
        </r>
        <r>
          <rPr>
            <b/>
            <sz val="10"/>
            <color rgb="FF000000"/>
            <rFont val="Arial"/>
            <family val="2"/>
          </rPr>
          <t>+</t>
        </r>
        <r>
          <rPr>
            <b/>
            <sz val="10"/>
            <color rgb="FF000000"/>
            <rFont val="Tahoma"/>
            <family val="2"/>
          </rPr>
          <t xml:space="preserve"> Débil: Débil
</t>
        </r>
        <r>
          <rPr>
            <b/>
            <sz val="10"/>
            <color rgb="FF000000"/>
            <rFont val="Tahoma"/>
            <family val="2"/>
          </rPr>
          <t xml:space="preserve">Fuerte </t>
        </r>
        <r>
          <rPr>
            <b/>
            <sz val="10"/>
            <color rgb="FF000000"/>
            <rFont val="Arial"/>
            <family val="2"/>
          </rPr>
          <t xml:space="preserve">+ </t>
        </r>
        <r>
          <rPr>
            <b/>
            <sz val="10"/>
            <color rgb="FF000000"/>
            <rFont val="Tahoma"/>
            <family val="2"/>
          </rPr>
          <t xml:space="preserve"> Débil: Débil</t>
        </r>
      </text>
    </comment>
    <comment ref="BH8" authorId="0" shapeId="0" xr:uid="{00000000-0006-0000-0400-000006000000}">
      <text>
        <r>
          <rPr>
            <sz val="10"/>
            <color rgb="FF000000"/>
            <rFont val="Tahoma"/>
            <family val="2"/>
          </rPr>
          <t xml:space="preserve">Seleccionar teniendo en cuenta el resultado obtenido en la columna AF el número correspondiente:
</t>
        </r>
        <r>
          <rPr>
            <b/>
            <sz val="10"/>
            <color rgb="FF000000"/>
            <rFont val="Tahoma"/>
            <family val="2"/>
          </rPr>
          <t xml:space="preserve">Fuerte: 100
</t>
        </r>
        <r>
          <rPr>
            <b/>
            <sz val="10"/>
            <color rgb="FF000000"/>
            <rFont val="Tahoma"/>
            <family val="2"/>
          </rPr>
          <t xml:space="preserve">Moderado: 50
</t>
        </r>
        <r>
          <rPr>
            <b/>
            <sz val="10"/>
            <color rgb="FF000000"/>
            <rFont val="Tahoma"/>
            <family val="2"/>
          </rPr>
          <t>Débil: 0</t>
        </r>
      </text>
    </comment>
    <comment ref="BJ8" authorId="0" shapeId="0" xr:uid="{00000000-0006-0000-0400-000007000000}">
      <text>
        <r>
          <rPr>
            <sz val="10"/>
            <color rgb="FF000000"/>
            <rFont val="Tahoma"/>
            <family val="2"/>
          </rPr>
          <t xml:space="preserve">Corresponde al valor de los promedios de todos los controles en un riesgo, es decir el promedio de la columna anterior (AH) obtenido para un solo riesgo. Por ejemplo si se tiene dos controles para un riesgo, donde el primer promedio es 100 y el segundo es 57,5 esta columna corresponde al promedio de los dos , es decir el resultados es: 78,75.
</t>
        </r>
        <r>
          <rPr>
            <b/>
            <sz val="10"/>
            <color rgb="FF000000"/>
            <rFont val="Tahoma"/>
            <family val="2"/>
          </rPr>
          <t>Nota</t>
        </r>
        <r>
          <rPr>
            <sz val="10"/>
            <color rgb="FF000000"/>
            <rFont val="Tahoma"/>
            <family val="2"/>
          </rPr>
          <t>: Se recomienda emplear la Fórmula: =PROMEDIO(Seleccionada las filas de la columna AH).</t>
        </r>
      </text>
    </comment>
    <comment ref="BK8" authorId="0" shapeId="0" xr:uid="{00000000-0006-0000-0400-000008000000}">
      <text>
        <r>
          <rPr>
            <sz val="10"/>
            <color rgb="FF000000"/>
            <rFont val="Arial"/>
            <family val="2"/>
          </rPr>
          <t xml:space="preserve">Seleccione de la lista desplegable teniendo en cuenta el resultado de la columna anterior (AJ) en los siguientes rangos:
</t>
        </r>
        <r>
          <rPr>
            <b/>
            <sz val="10"/>
            <color rgb="FF000000"/>
            <rFont val="Arial"/>
            <family val="2"/>
          </rPr>
          <t xml:space="preserve">Fuerte: 100
</t>
        </r>
        <r>
          <rPr>
            <b/>
            <sz val="10"/>
            <color rgb="FF000000"/>
            <rFont val="Arial"/>
            <family val="2"/>
          </rPr>
          <t xml:space="preserve">Moderado: Entre 99 y 50
</t>
        </r>
        <r>
          <rPr>
            <b/>
            <sz val="10"/>
            <color rgb="FF000000"/>
            <rFont val="Arial"/>
            <family val="2"/>
          </rPr>
          <t>Débil: entre 49 a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33" authorId="0" shapeId="0" xr:uid="{9C26B6C4-A97B-EB43-B9C3-BA2D8A4897ED}">
      <text>
        <r>
          <rPr>
            <sz val="10"/>
            <color rgb="FF000000"/>
            <rFont val="Calibri"/>
            <family val="2"/>
          </rPr>
          <t xml:space="preserve">======
</t>
        </r>
        <r>
          <rPr>
            <sz val="10"/>
            <color rgb="FF000000"/>
            <rFont val="Calibri"/>
            <family val="2"/>
          </rPr>
          <t xml:space="preserve">ID#AAAAWbwqqoM
</t>
        </r>
        <r>
          <rPr>
            <sz val="10"/>
            <color rgb="FF000000"/>
            <rFont val="Calibri"/>
            <family val="2"/>
          </rPr>
          <t xml:space="preserve">Microsoft Office User    (2022-03-02 22:40:22)
</t>
        </r>
        <r>
          <rPr>
            <sz val="10"/>
            <color rgb="FF000000"/>
            <rFont val="Calibri"/>
            <family val="2"/>
          </rPr>
          <t>Por favor escribir el Nivel del riesgo en letras (Moderado, mayor, catastrófico) según el resultado de respuestas afirmativas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5" authorId="0" shapeId="0" xr:uid="{CB98F920-ADA8-B348-BDEA-471D8EB601C6}">
      <text>
        <r>
          <rPr>
            <sz val="14"/>
            <color rgb="FF000000"/>
            <rFont val="Arial"/>
            <family val="2"/>
          </rPr>
          <t>Fecha (dd/mm/aaaa) en la cual se recibio por ORFEO de aprobación, o correo electrónico resultado de la consulta pública.</t>
        </r>
      </text>
    </comment>
  </commentList>
</comments>
</file>

<file path=xl/sharedStrings.xml><?xml version="1.0" encoding="utf-8"?>
<sst xmlns="http://schemas.openxmlformats.org/spreadsheetml/2006/main" count="808" uniqueCount="452">
  <si>
    <t>Insignificante</t>
  </si>
  <si>
    <t>Menor</t>
  </si>
  <si>
    <t>Moderado</t>
  </si>
  <si>
    <t>Mayor</t>
  </si>
  <si>
    <t>Rara vez</t>
  </si>
  <si>
    <t>Improbable</t>
  </si>
  <si>
    <t>Posible</t>
  </si>
  <si>
    <t>Probable</t>
  </si>
  <si>
    <t>Probabilidad</t>
  </si>
  <si>
    <t>Impacto</t>
  </si>
  <si>
    <t>Tecnología</t>
  </si>
  <si>
    <t>PROCESO</t>
  </si>
  <si>
    <t>OBJETIVO</t>
  </si>
  <si>
    <t>Sostenibilidad Financiera</t>
  </si>
  <si>
    <t>Generar recursos  para la administración de las áreas del SPNN y la coordinación del SINAP, a través de la gestión,  formulación e implementación de proyectos, alianzas e instrumentos económicos y financieros que contribuyan a la disminución de la brecha.</t>
  </si>
  <si>
    <t xml:space="preserve">Direccionamiento Estratégico </t>
  </si>
  <si>
    <t>Formular e implementar  lineamientos, metodologías y estrategias de planeación,  seguimiento y evaluación dirigidos al cumplimiento  de la misión y objetivos  institucionales.</t>
  </si>
  <si>
    <t xml:space="preserve">Gestión de Comunicaciones </t>
  </si>
  <si>
    <t>Promover la valoración social de las áreas protegidas del Sistema de Parques Nacionales Naturales de Colombia por parte de los nacionales y extranjeros mediante la implementación de la estrategia de comunicación y educación para la conservación para que tomen acciones desde su cotidiano, encaminadas a contribuir con la conservación.</t>
  </si>
  <si>
    <t xml:space="preserve">Evaluación a los sistemas de gestión </t>
  </si>
  <si>
    <t>Determinar el cumplimiento de los procesos, procedimientos, operaciones y la gestión de la Entidad,  mediante la asesoría y acompañamiento, verificación y evaluación independiente, objetiva, sistemática y permanente de los Sistemas de Gestión y monitoreo a los riesgos, para generar oportunidades de mejora y fortalecimiento de la cultura de autocontrol que contribuyan al logro de los objetivos y metas de la Entidad, en armonía con los entes externos</t>
  </si>
  <si>
    <t xml:space="preserve">Administración y manejo del SPNN </t>
  </si>
  <si>
    <t xml:space="preserve">Planificar e implementar estrategias de manejo  que permitan tener un sistema de Parques efectivamente gestionado. </t>
  </si>
  <si>
    <t>Coordinación del SINAP</t>
  </si>
  <si>
    <t xml:space="preserve">Direccionar estratégicamente las acciones que permitan coordinar el desarrollo de un Sistema Nacional de Áreas Protegidas, a través de la orientación y facilitación de sus procesos en el nivel nacional, regional y local,  de tal forma que  contribuyan a la consolidación y al cumplimiento de los objetivos de conservación del país y a los compromisos nacionales e internacionales suscritos. </t>
  </si>
  <si>
    <t>Gestión de recursos financieros</t>
  </si>
  <si>
    <t>Gestionar y  administrar los recursos financieros asignados a la Entidad para contribuir al control de los mismos y contar con información financiera veraz y oportuna para la toma de decisiones</t>
  </si>
  <si>
    <t>Gestión de recursos físicos</t>
  </si>
  <si>
    <t>Administrar los recursos físicos de Parques Nacionales Naturales mediante la identificación,  valoración y mantenimiento de los bienes muebles e inmuebles, para garantizar la disponibilidad de los mismos.</t>
  </si>
  <si>
    <t>Gestión del talento humano</t>
  </si>
  <si>
    <t>Identificar las necesidades de personal y proporcionar a la Entidad recurso humano calificado, mediante el desarrollo de actividades de selección, capacitación, bienestar e incentivos y seguridad y salud en el trabajo de tal manera que se contribuya al logro de la misión y objetivos institucionales</t>
  </si>
  <si>
    <t>Adquisición de bienes y servicios</t>
  </si>
  <si>
    <t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t>
  </si>
  <si>
    <t xml:space="preserve">Gestión y administración de la información </t>
  </si>
  <si>
    <t>Gestionar y administrar la documentación e información producida y recibida en Parques y aquella que conforma su capital intelectual, mediante la generación de lineamientos, políticas y la aplicación de metodologías ajustadas a las necesidades de la entidad,  asegurando la confidencialidad, integridad y disponibilidad oportuna de la información, para evidenciar el cumplimiento de las funciones bajo el principio de transparencia y poder contribuir con la construcción de la memoria institucional.</t>
  </si>
  <si>
    <t xml:space="preserve">Proceso </t>
  </si>
  <si>
    <t>Gestión jurídica</t>
  </si>
  <si>
    <t xml:space="preserve">Asistir jurídicamente a Parques Nacionales Naturales en los asuntos relacionados con el cumplimiento de sus funciones, mediante la interpretación y aplicación de la normatividad vigente, para la defensa de sus intereses, garantizando la legalidad de sus actuaciones. </t>
  </si>
  <si>
    <t xml:space="preserve">Atención al usuario </t>
  </si>
  <si>
    <t xml:space="preserve">Atender los requerimientos de los usuarios, mediante el suministro de la información, gestión oportuna de peticiones, recepción de trámites y servicios y evaluación a la satisfacción del usuario y la adecuada interacción con las partes interesadas. 
</t>
  </si>
  <si>
    <t>Zona de riesgo - Riesgos de Gestión y Seguridad digital</t>
  </si>
  <si>
    <t>Zona de riesgo - Riesgos de corrupción</t>
  </si>
  <si>
    <t xml:space="preserve">Casi seguro </t>
  </si>
  <si>
    <t xml:space="preserve">Procesos </t>
  </si>
  <si>
    <t xml:space="preserve">Político </t>
  </si>
  <si>
    <t>Catastrófico</t>
  </si>
  <si>
    <t xml:space="preserve">IMPACTO </t>
  </si>
  <si>
    <t xml:space="preserve">PROCESO </t>
  </si>
  <si>
    <t>DIRECCIÓN TERRITORIAL/AP</t>
  </si>
  <si>
    <t>Factor</t>
  </si>
  <si>
    <t>Fortalezas</t>
  </si>
  <si>
    <t>Debilidades</t>
  </si>
  <si>
    <t>Personal</t>
  </si>
  <si>
    <t xml:space="preserve">Comunicación interna </t>
  </si>
  <si>
    <t xml:space="preserve">Oportunidades </t>
  </si>
  <si>
    <t xml:space="preserve">Amenazas </t>
  </si>
  <si>
    <t>Código: DE_FO_02</t>
  </si>
  <si>
    <t xml:space="preserve">IDENTIFICACIÓN DEL RIESGO </t>
  </si>
  <si>
    <t>VALORACIÓN DEL RIESGO</t>
  </si>
  <si>
    <t xml:space="preserve">MONITOREO Y REVISIÓN </t>
  </si>
  <si>
    <t xml:space="preserve">ANÁLISIS DEL RIESGO </t>
  </si>
  <si>
    <t xml:space="preserve">EVALUACIÓN DEL RIESGO </t>
  </si>
  <si>
    <t xml:space="preserve">Corte 30 de abril </t>
  </si>
  <si>
    <t xml:space="preserve">Corte 30 de Agosto </t>
  </si>
  <si>
    <t>Corte 30 de agosto</t>
  </si>
  <si>
    <t xml:space="preserve">Corte 30 de diciembre </t>
  </si>
  <si>
    <t>Corte 30 de diciembre</t>
  </si>
  <si>
    <t xml:space="preserve">PESO O PARTICIPACIÓN DE CADA VARIABLE EN EL DISEÑO DEL CONTROL PARA LA MITIGACIÓN DEL RIESGOS </t>
  </si>
  <si>
    <t xml:space="preserve">CALIFICACIÓN DE LA SOLIDEZ DEL CONJUNTO DE CONTROLES </t>
  </si>
  <si>
    <t>Riesgo</t>
  </si>
  <si>
    <t xml:space="preserve">Nivel de Gestión </t>
  </si>
  <si>
    <t>Zona del Riesgo</t>
  </si>
  <si>
    <t xml:space="preserve">1.2. Segregación y autoridad del responsable </t>
  </si>
  <si>
    <t xml:space="preserve">2. Periodicidad </t>
  </si>
  <si>
    <t xml:space="preserve">3. Propósito </t>
  </si>
  <si>
    <t xml:space="preserve">4. Cómo se realiza la actividad de control </t>
  </si>
  <si>
    <t xml:space="preserve">5. Qué pasa con las observaciones o desviaciones </t>
  </si>
  <si>
    <t xml:space="preserve">6. Evidencia de la ejecución del control </t>
  </si>
  <si>
    <t>Responsable</t>
  </si>
  <si>
    <t xml:space="preserve">Fecha de finalización </t>
  </si>
  <si>
    <t>Fecha</t>
  </si>
  <si>
    <t>Descripción Monitoreo</t>
  </si>
  <si>
    <t>Adecuado</t>
  </si>
  <si>
    <t xml:space="preserve">Inadecuado </t>
  </si>
  <si>
    <t xml:space="preserve">Oportuna </t>
  </si>
  <si>
    <t xml:space="preserve">Inoportuna </t>
  </si>
  <si>
    <t>Prevenir</t>
  </si>
  <si>
    <t>Detectar</t>
  </si>
  <si>
    <t xml:space="preserve">No es un control </t>
  </si>
  <si>
    <t xml:space="preserve">Confiable </t>
  </si>
  <si>
    <t xml:space="preserve">No confiable </t>
  </si>
  <si>
    <t>Se investigan y resuelven oportunamente</t>
  </si>
  <si>
    <t>No se investigan y resuelven oportunamente</t>
  </si>
  <si>
    <t xml:space="preserve">Completa </t>
  </si>
  <si>
    <t>Incompleta</t>
  </si>
  <si>
    <t xml:space="preserve">No existe </t>
  </si>
  <si>
    <t xml:space="preserve">Fuerte </t>
  </si>
  <si>
    <t xml:space="preserve">Moderado </t>
  </si>
  <si>
    <t xml:space="preserve">Débil </t>
  </si>
  <si>
    <t>Estratégicos</t>
  </si>
  <si>
    <t>Preventivo</t>
  </si>
  <si>
    <t>Financieros</t>
  </si>
  <si>
    <t>No.</t>
  </si>
  <si>
    <t>Si el riesgo de corrupción se materializa podría…</t>
  </si>
  <si>
    <t xml:space="preserve">SI </t>
  </si>
  <si>
    <t>NO</t>
  </si>
  <si>
    <t xml:space="preserve">¿Afectar al grupo de funcionarios del proceso? </t>
  </si>
  <si>
    <t>¿Afectar el cumplimiento de metas y objetivos de la dependencia?</t>
  </si>
  <si>
    <t>¿Afectar el cumplimiento de la misión del sector al que pertenece la Entidad?</t>
  </si>
  <si>
    <t>¿Afectar el cumplimiento de misión de la Entidad?</t>
  </si>
  <si>
    <t>¿Generar pérdida de confianza de la Entidad, afectando su reputación?</t>
  </si>
  <si>
    <t>¿Generar pérdida de recursos económicos?</t>
  </si>
  <si>
    <t>¿Afectar la generación de los productos o la prestación de servicios?</t>
  </si>
  <si>
    <t xml:space="preserve"> </t>
  </si>
  <si>
    <t>¿Dar lugar a procesos sancionatorios?</t>
  </si>
  <si>
    <t>¿Dar lugar al detrimento de calidad de vida de la comunidad por la pérdida del bien o servicios o los recursos públicos?</t>
  </si>
  <si>
    <t>¿Dar lugar a procesos disciplinarios?</t>
  </si>
  <si>
    <t>¿Dar lugar a procesos fiscales?</t>
  </si>
  <si>
    <t xml:space="preserve">¿Generar pérdida de información de la Entidad? </t>
  </si>
  <si>
    <t>¿Dar lugar a procesos penales?</t>
  </si>
  <si>
    <t>Tecnológicos</t>
  </si>
  <si>
    <t>¿Generar pérdida de credibilidad del sector?</t>
  </si>
  <si>
    <t>¿Afectar la imagen regional?</t>
  </si>
  <si>
    <t>¿Afectar la imagen nacional?</t>
  </si>
  <si>
    <t>¿Ocasionar lesiones físicas o pérdida de vidas humanas?</t>
  </si>
  <si>
    <t>¿Generar daño ambiental?</t>
  </si>
  <si>
    <t xml:space="preserve">NIVEL DEL RIESGO </t>
  </si>
  <si>
    <t>Código: DE_FO_11</t>
  </si>
  <si>
    <t xml:space="preserve">Oportunidad </t>
  </si>
  <si>
    <t>Beneficios a obtener a partir de la implementación de la Oportunidad</t>
  </si>
  <si>
    <t xml:space="preserve">Acciones para abordar las oportunidades </t>
  </si>
  <si>
    <t xml:space="preserve">Peso porcentual </t>
  </si>
  <si>
    <t>Registro/evidencia</t>
  </si>
  <si>
    <t xml:space="preserve">Fecha
 de inicio </t>
  </si>
  <si>
    <t xml:space="preserve">Fecha de
 finalización </t>
  </si>
  <si>
    <t xml:space="preserve">Monitoreo y revisión
30 abril  </t>
  </si>
  <si>
    <t xml:space="preserve">Seguimiento GCI
30 abril  </t>
  </si>
  <si>
    <t xml:space="preserve">Monitoreo y revisión
30 agosto </t>
  </si>
  <si>
    <t xml:space="preserve">Seguimiento GCI
30 agosto  </t>
  </si>
  <si>
    <t xml:space="preserve">Monitoreo y revisión
30 diciembre </t>
  </si>
  <si>
    <t xml:space="preserve">Seguimiento GCI
30 diciembre  </t>
  </si>
  <si>
    <t xml:space="preserve">Fecha </t>
  </si>
  <si>
    <t xml:space="preserve">Descripción
 del monitoreo </t>
  </si>
  <si>
    <t>Nivel Central</t>
  </si>
  <si>
    <t>Detectivo</t>
  </si>
  <si>
    <t>CAMBIOS</t>
  </si>
  <si>
    <t xml:space="preserve">PROCESOS </t>
  </si>
  <si>
    <t>COOPERACIÓN NACIONAL NO OFICIAL E INTERNACIONAL</t>
  </si>
  <si>
    <t>GESTIÓN DEL TALENTO HUMANO</t>
  </si>
  <si>
    <t>GESTIÓN DE COMUNICACIONES</t>
  </si>
  <si>
    <t>AUTORIDAD AMBIENTAL</t>
  </si>
  <si>
    <t>DIRECCIONAMIENTO ESTRATÉGICO</t>
  </si>
  <si>
    <t>ADMINISTRACIÓN Y MANEJO DEL SISTEMA DE PARQUES NACIONALES NATURALES</t>
  </si>
  <si>
    <t>CONTROL DISCIPLINARIO</t>
  </si>
  <si>
    <t>COORDINACIÓN DEL SINAP</t>
  </si>
  <si>
    <t>GESTIÓN DEL CONOCIMIENTO Y LA INNOVACIÓN</t>
  </si>
  <si>
    <t>GESTION JURÍDICA</t>
  </si>
  <si>
    <t>GESTIÓN DE RECURSOS FINANCIEROS</t>
  </si>
  <si>
    <t xml:space="preserve">GESTION DE RECURSOS FÍSICOS </t>
  </si>
  <si>
    <t>GESTIÓN DOCUMENTAL</t>
  </si>
  <si>
    <t>SOSTENIBILIDAD FINANCIERA Y NEGOCIOS AMBIENTALES</t>
  </si>
  <si>
    <t>GESTIÓN CONTRACTUAL</t>
  </si>
  <si>
    <t>SERVICIO AL CIUDADANO</t>
  </si>
  <si>
    <t>PARTICIPACIÓN SOCIAL</t>
  </si>
  <si>
    <t>GESTIÓN DE TECNOLOGÍAS Y SEGURIDAD DE LA INFORMACIÓN</t>
  </si>
  <si>
    <t>N.</t>
  </si>
  <si>
    <t>NC</t>
  </si>
  <si>
    <t>NC-DT</t>
  </si>
  <si>
    <t>NC-DT-AP</t>
  </si>
  <si>
    <t>DT</t>
  </si>
  <si>
    <t>DT-AP</t>
  </si>
  <si>
    <t>AP</t>
  </si>
  <si>
    <t>Nivel Central- Dirección Territorial</t>
  </si>
  <si>
    <t>Nivel Central- Dirección Territorial-Área protegida</t>
  </si>
  <si>
    <t>Área protegida</t>
  </si>
  <si>
    <t>Dirección Territorial</t>
  </si>
  <si>
    <t>Dirección Territorial-Área protegida</t>
  </si>
  <si>
    <t xml:space="preserve">Descripción del riesgo 
</t>
  </si>
  <si>
    <t xml:space="preserve">Efecto / Consecuencias 
</t>
  </si>
  <si>
    <t>Controles existentes</t>
  </si>
  <si>
    <t xml:space="preserve">ASIGNADO </t>
  </si>
  <si>
    <t>NO ASIGNADO</t>
  </si>
  <si>
    <t>1.1.¿Existe un responsable asignado de la ejecución?</t>
  </si>
  <si>
    <t xml:space="preserve">RANGO DE CALIFICACIÓN DE LA EJECUCIÓN </t>
  </si>
  <si>
    <t>RANGO DE CALIFICACIÓN DE LA EJECUCIÓN</t>
  </si>
  <si>
    <t>Total Solidez Individual</t>
  </si>
  <si>
    <t>Total Diseño de Control</t>
  </si>
  <si>
    <r>
      <rPr>
        <b/>
        <sz val="11"/>
        <color theme="1"/>
        <rFont val="Arial Narrow"/>
        <family val="2"/>
      </rPr>
      <t>Número del Riesgo</t>
    </r>
    <r>
      <rPr>
        <b/>
        <strike/>
        <sz val="11"/>
        <color theme="0"/>
        <rFont val="Arial Narrow"/>
        <family val="2"/>
      </rPr>
      <t xml:space="preserve">
</t>
    </r>
  </si>
  <si>
    <t>EVALUACIÓN INDEPENDIENTE</t>
  </si>
  <si>
    <t>BAJO</t>
  </si>
  <si>
    <t>MODERADO</t>
  </si>
  <si>
    <t>ALTO</t>
  </si>
  <si>
    <t>EXTREMO</t>
  </si>
  <si>
    <t xml:space="preserve">Control existente </t>
  </si>
  <si>
    <t>1.1. Asignación del responsable 
¿Existe un responsable asignado de la ejecución?</t>
  </si>
  <si>
    <t>5. ¿Qué pasa con las observaciones o desviaciones ?</t>
  </si>
  <si>
    <t>Solidez individual de cada control</t>
  </si>
  <si>
    <t>¿Los controles ayuda de disminuir?</t>
  </si>
  <si>
    <t>PROBABILIDAD</t>
  </si>
  <si>
    <t>IMPACTO</t>
  </si>
  <si>
    <t>PROBABILIDAD - IMPACTO</t>
  </si>
  <si>
    <t>Calificación de la solidez del conjunto de controles</t>
  </si>
  <si>
    <t>Zona del riesgo Residual</t>
  </si>
  <si>
    <t>Opciones de tratamiento</t>
  </si>
  <si>
    <t>Rango de calificación del diseño del control</t>
  </si>
  <si>
    <t>solidez indiviual del control</t>
  </si>
  <si>
    <t xml:space="preserve">EVALUACIÓN DEL DISEÑO Y EJECUCIÓN DEL CONTROL </t>
  </si>
  <si>
    <t>TRATAMIENTO DEL RIESGO</t>
  </si>
  <si>
    <t>ACEPTAR EL RIESGO</t>
  </si>
  <si>
    <t>EVITAR EL RIESGO</t>
  </si>
  <si>
    <t>COMPARTIR EL RIESGO</t>
  </si>
  <si>
    <t xml:space="preserve">CONTEXTO INTERNO </t>
  </si>
  <si>
    <t>Otro</t>
  </si>
  <si>
    <t>CONTEXTO DEL PROCESO</t>
  </si>
  <si>
    <t>Diseño del proceso</t>
  </si>
  <si>
    <t>Interacción con otros procesos</t>
  </si>
  <si>
    <t>Transversalidad</t>
  </si>
  <si>
    <t>Procesos Asociados</t>
  </si>
  <si>
    <t>Responsables del proceso</t>
  </si>
  <si>
    <t>Comunicación entre los procesos</t>
  </si>
  <si>
    <t>Activos de seguridad digital del proceso</t>
  </si>
  <si>
    <t xml:space="preserve">CONTEXTO EXTERNO </t>
  </si>
  <si>
    <t>Económicos y Financieros</t>
  </si>
  <si>
    <t>Legal y Reglamentarios</t>
  </si>
  <si>
    <t>Social y culturales</t>
  </si>
  <si>
    <t xml:space="preserve">Ambientales </t>
  </si>
  <si>
    <t xml:space="preserve">Determinar el impacto de los riesgos de corrupción </t>
  </si>
  <si>
    <t>PROCESO:</t>
  </si>
  <si>
    <t>N.A.</t>
  </si>
  <si>
    <t>REDUCIR EL RIESGO</t>
  </si>
  <si>
    <r>
      <t xml:space="preserve">Promedio del </t>
    </r>
    <r>
      <rPr>
        <b/>
        <u/>
        <sz val="11"/>
        <rFont val="Arial Narrow"/>
        <family val="2"/>
      </rPr>
      <t>conjunto de controles  de  Riesgos</t>
    </r>
  </si>
  <si>
    <r>
      <t>Promedio Total  para la calificación de la solidez del</t>
    </r>
    <r>
      <rPr>
        <b/>
        <u/>
        <sz val="11"/>
        <rFont val="Arial Narrow"/>
        <family val="2"/>
      </rPr>
      <t xml:space="preserve"> conjunto de controles</t>
    </r>
  </si>
  <si>
    <r>
      <t>¿</t>
    </r>
    <r>
      <rPr>
        <b/>
        <u/>
        <sz val="11"/>
        <rFont val="Arial Narrow"/>
        <family val="2"/>
      </rPr>
      <t xml:space="preserve">El conjunto </t>
    </r>
    <r>
      <rPr>
        <b/>
        <sz val="11"/>
        <rFont val="Arial Narrow"/>
        <family val="2"/>
      </rPr>
      <t>de los controles ayuda a disminuir?</t>
    </r>
  </si>
  <si>
    <t>Dirección Territorial  Pacífico</t>
  </si>
  <si>
    <t>Dirección Territorial  Andes Nororientales</t>
  </si>
  <si>
    <t>Dirección Territorial  Caribe</t>
  </si>
  <si>
    <t xml:space="preserve">Dirección Territorial  Amazonía </t>
  </si>
  <si>
    <t>Dirección Territorial  Orinoquía</t>
  </si>
  <si>
    <t>Dirección Territorial  Andes Occidentales</t>
  </si>
  <si>
    <t xml:space="preserve">Fecha de inicio </t>
  </si>
  <si>
    <t>Nivel de Gestión dónde se puede materializar el riesgo</t>
  </si>
  <si>
    <t>Causa(s)</t>
  </si>
  <si>
    <t xml:space="preserve">Tipología de riesgo </t>
  </si>
  <si>
    <t>Clasificación del control</t>
  </si>
  <si>
    <t>Meta de la acción de control</t>
  </si>
  <si>
    <r>
      <t>Impacto</t>
    </r>
    <r>
      <rPr>
        <b/>
        <sz val="11"/>
        <color theme="1" tint="0.249977111117893"/>
        <rFont val="Arial Narrow"/>
        <family val="2"/>
      </rPr>
      <t xml:space="preserve">
(Leer comentario)</t>
    </r>
  </si>
  <si>
    <t xml:space="preserve">PROBABILIDAD DE OCURRENCIA </t>
  </si>
  <si>
    <t xml:space="preserve">IMPACTO SEGÚN LA CLASIFICACIÓN RESULTADO DE LA TABLA </t>
  </si>
  <si>
    <t>Preguntas para calificar el impacto de los Riesgos de Corrupción Por favor calificar con 1 donde corresponda la Respuesta.</t>
  </si>
  <si>
    <t xml:space="preserve">TOTAL AFIRMATIVAS </t>
  </si>
  <si>
    <t xml:space="preserve">TOTAL NEGATIVAS </t>
  </si>
  <si>
    <t>ANÁLISIS DEL RIESGO INHERENTE</t>
  </si>
  <si>
    <t>EVALUACIÓN DEL RIESGO - VALORACIÓN DE LOS CONTROLES</t>
  </si>
  <si>
    <t>EVALUACIÓN DEL RIESGO - NIVEL DEL RIESGO RESIDUAL</t>
  </si>
  <si>
    <t xml:space="preserve">RIESGO </t>
  </si>
  <si>
    <t>PROBABILIDAD INHERENTE</t>
  </si>
  <si>
    <t>%</t>
  </si>
  <si>
    <t>Observación de criterio</t>
  </si>
  <si>
    <t>ZONA DE RIESGO INHERENTE</t>
  </si>
  <si>
    <t>No. Control</t>
  </si>
  <si>
    <t>Afectación</t>
  </si>
  <si>
    <t>Atributos</t>
  </si>
  <si>
    <t>Probabilidad Residual</t>
  </si>
  <si>
    <t>Probabilidad Residual Final</t>
  </si>
  <si>
    <t>Impacto Residual Final</t>
  </si>
  <si>
    <t>Zona de Riesgo Final</t>
  </si>
  <si>
    <t>Tratamiento</t>
  </si>
  <si>
    <t>Tipo</t>
  </si>
  <si>
    <t>Implementación</t>
  </si>
  <si>
    <t>Calificación</t>
  </si>
  <si>
    <t>Documentación</t>
  </si>
  <si>
    <t>Frecuencia</t>
  </si>
  <si>
    <t>Evidencia</t>
  </si>
  <si>
    <t xml:space="preserve">Causa Inmediata
¿Cómo? </t>
  </si>
  <si>
    <t>Causa Raíz
¿Por qué?</t>
  </si>
  <si>
    <t>ÁREAS DE IMPACTO PARA LA ENTIDAD</t>
  </si>
  <si>
    <t>Económica</t>
  </si>
  <si>
    <t>Económica y Reputacional</t>
  </si>
  <si>
    <t>DESCRIPCIÓN DEL RIESGO</t>
  </si>
  <si>
    <t>Áreas de Impacto en la Entidad</t>
  </si>
  <si>
    <t>Clasificación del Riesgo</t>
  </si>
  <si>
    <t>CLASIFICACIÓN DEL RIESGOS</t>
  </si>
  <si>
    <t>Ejecución y administración de procesos</t>
  </si>
  <si>
    <t>Fraude Externo</t>
  </si>
  <si>
    <t>Fraude Interno</t>
  </si>
  <si>
    <t>Fallas Tecnológicas</t>
  </si>
  <si>
    <t>Relaciones Laborales</t>
  </si>
  <si>
    <t>Usuarios, productos y prácticas</t>
  </si>
  <si>
    <t>Daños a activos fijos / Eventos externos</t>
  </si>
  <si>
    <t>Ambiental</t>
  </si>
  <si>
    <t>Frecuencia con la que se realiza la actividad</t>
  </si>
  <si>
    <t>PROBABILIDAD Inherente</t>
  </si>
  <si>
    <t>Muy baja</t>
  </si>
  <si>
    <t>Alta</t>
  </si>
  <si>
    <t>Muy Alta</t>
  </si>
  <si>
    <t>Baja</t>
  </si>
  <si>
    <t>Media</t>
  </si>
  <si>
    <t>Criterios de Impacto</t>
  </si>
  <si>
    <t>Afectación Económica o presupuestal</t>
  </si>
  <si>
    <t xml:space="preserve">     Afectación menor a 10 SMLMV .</t>
  </si>
  <si>
    <t xml:space="preserve">     Entre 10 y 50 SMLMV </t>
  </si>
  <si>
    <t xml:space="preserve">     Entre 50 y 100 SMLMV </t>
  </si>
  <si>
    <t xml:space="preserve">     Entre 100 y 500 SMLMV </t>
  </si>
  <si>
    <t xml:space="preserve">     Mayor a 500 SMLMV </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</si>
  <si>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</si>
  <si>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</si>
  <si>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</si>
  <si>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</si>
  <si>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</si>
  <si>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</si>
  <si>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IMPACTO 
Inherente</t>
  </si>
  <si>
    <t xml:space="preserve">Descripción del Control </t>
  </si>
  <si>
    <t>Manual</t>
  </si>
  <si>
    <t>Documentado</t>
  </si>
  <si>
    <t>Continua</t>
  </si>
  <si>
    <t>Con Registro</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</si>
  <si>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</si>
  <si>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</si>
  <si>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</si>
  <si>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</si>
  <si>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</si>
  <si>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</si>
  <si>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</si>
  <si>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</si>
  <si>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</si>
  <si>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</si>
  <si>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</si>
  <si>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</si>
  <si>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</si>
  <si>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</si>
  <si>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</si>
  <si>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</si>
  <si>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</si>
  <si>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</si>
  <si>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</si>
  <si>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</si>
  <si>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</si>
  <si>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</si>
  <si>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t>Aceptar</t>
  </si>
  <si>
    <t>Evitar</t>
  </si>
  <si>
    <t>Reducir (compartir)</t>
  </si>
  <si>
    <t>Reducir (mitigar)</t>
  </si>
  <si>
    <t>TRATAMIENTO</t>
  </si>
  <si>
    <t xml:space="preserve">CRITERIOS PARA DEFINIER EL NIVEL DE IMPACTO </t>
  </si>
  <si>
    <t>PLAN DE ACCIÓN</t>
  </si>
  <si>
    <t xml:space="preserve">Acción </t>
  </si>
  <si>
    <t xml:space="preserve">Responsable </t>
  </si>
  <si>
    <t>Peso porcentual de la acción</t>
  </si>
  <si>
    <t>Producto / evidencia de la acción</t>
  </si>
  <si>
    <t>Muy Baja</t>
  </si>
  <si>
    <t>Leve</t>
  </si>
  <si>
    <t>FECHA DE ACTUALIZACIÓN DEL CONTEXTO (dd/mm/aaaa)</t>
  </si>
  <si>
    <t xml:space="preserve">CALIFICACIÓN DE LA SOLIDEZ DE LOS CONTROLES </t>
  </si>
  <si>
    <t xml:space="preserve">NIVEL DE RIESGO RESIDUAL </t>
  </si>
  <si>
    <t>TIPOLOGIA RIESGOS DE CORRUPCIÓN</t>
  </si>
  <si>
    <t>Gerenciales</t>
  </si>
  <si>
    <t>Operativos</t>
  </si>
  <si>
    <t>Cumplimiento</t>
  </si>
  <si>
    <t>Ambientales</t>
  </si>
  <si>
    <t>Corrupción</t>
  </si>
  <si>
    <t>Seguridad Digital</t>
  </si>
  <si>
    <t>Reputacional</t>
  </si>
  <si>
    <r>
      <rPr>
        <b/>
        <sz val="11"/>
        <color theme="9" tint="-0.249977111117893"/>
        <rFont val="Arial Narrow"/>
        <family val="2"/>
      </rPr>
      <t>*</t>
    </r>
    <r>
      <rPr>
        <b/>
        <sz val="11"/>
        <rFont val="Arial Narrow"/>
        <family val="2"/>
      </rPr>
      <t>Atributos de</t>
    </r>
    <r>
      <rPr>
        <b/>
        <sz val="11"/>
        <color theme="9" tint="-0.249977111117893"/>
        <rFont val="Arial Narrow"/>
        <family val="2"/>
      </rPr>
      <t xml:space="preserve"> </t>
    </r>
    <r>
      <rPr>
        <b/>
        <sz val="11"/>
        <color rgb="FF000000"/>
        <rFont val="Arial Narrow"/>
        <family val="2"/>
      </rPr>
      <t>Formalización</t>
    </r>
  </si>
  <si>
    <r>
      <rPr>
        <b/>
        <sz val="11"/>
        <color theme="9" tint="-0.249977111117893"/>
        <rFont val="Arial Narrow"/>
        <family val="2"/>
      </rPr>
      <t>*Nota 1:</t>
    </r>
    <r>
      <rPr>
        <sz val="11"/>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</si>
  <si>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Objetivo del Proceso</t>
  </si>
  <si>
    <r>
      <t xml:space="preserve">Fecha de Incio
</t>
    </r>
    <r>
      <rPr>
        <b/>
        <sz val="11"/>
        <color theme="1" tint="0.34998626667073579"/>
        <rFont val="Arial Narrow"/>
        <family val="2"/>
      </rPr>
      <t xml:space="preserve">(dd/mm/aaaa) </t>
    </r>
  </si>
  <si>
    <r>
      <t xml:space="preserve">Fecha de Finalización
</t>
    </r>
    <r>
      <rPr>
        <b/>
        <sz val="11"/>
        <color theme="1" tint="0.34998626667073579"/>
        <rFont val="Arial Narrow"/>
        <family val="2"/>
      </rPr>
      <t>(dd/mm/aaaa)</t>
    </r>
  </si>
  <si>
    <r>
      <t xml:space="preserve">% Avance 
</t>
    </r>
    <r>
      <rPr>
        <b/>
        <sz val="11"/>
        <color theme="1" tint="0.34998626667073579"/>
        <rFont val="Arial Narrow"/>
        <family val="2"/>
      </rPr>
      <t>(de acuerdo al peso porcentual de la acción)</t>
    </r>
  </si>
  <si>
    <t>% Avance
(de acuerdo al peso porcentual de la acción)</t>
  </si>
  <si>
    <t>% avance
(de acuerdo al peso porcentual de la acción)</t>
  </si>
  <si>
    <t>% avance 
(de acuerdo al peso porcentual de la acción)</t>
  </si>
  <si>
    <t>Número de Oportunidad</t>
  </si>
  <si>
    <t>MAPA DE RIESGOS DE GESTIÓN, CORRUPCIÓN Y SEGURIDAD DE LA INFORMACIÓN</t>
  </si>
  <si>
    <t>MATRIZ DE OPORTUNIDADES</t>
  </si>
  <si>
    <t>Tabla Criterios para definir el nivel de impacto</t>
  </si>
  <si>
    <t>Afectación Económica (o presupuestal)</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</si>
  <si>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</si>
  <si>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</si>
  <si>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</si>
  <si>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</si>
  <si>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</si>
  <si>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</si>
  <si>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</si>
  <si>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</si>
  <si>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</si>
  <si>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 80%</t>
  </si>
  <si>
    <t xml:space="preserve">Entre 100 y 500 SMLMV </t>
  </si>
  <si>
    <t>El riesgo afecta la imagen de de la entidad con efecto publicitario sostenido a nivel de sector administrativo, nivel departamental o municipal</t>
  </si>
  <si>
    <t>Catastrófico 100%</t>
  </si>
  <si>
    <t xml:space="preserve">Mayor a 500 SMLMV </t>
  </si>
  <si>
    <t>El riesgo afecta la imagen de la entidad a nivel nacional, con efecto publicitarios sostenible a nivel país</t>
  </si>
  <si>
    <t>Afectación_Económica_o_presupuestal</t>
  </si>
  <si>
    <t>Pérdida_Reputacional</t>
  </si>
  <si>
    <t>Criterios</t>
  </si>
  <si>
    <t>Subcriterios</t>
  </si>
  <si>
    <t>Afectación menor a 10 SMLMV .</t>
  </si>
  <si>
    <t>❌</t>
  </si>
  <si>
    <t>✔</t>
  </si>
  <si>
    <t>RIESGOS</t>
  </si>
  <si>
    <t>ACTIVO</t>
  </si>
  <si>
    <t>DESCRIPCIÓN</t>
  </si>
  <si>
    <t>DUEÑO DEL ACTIVO</t>
  </si>
  <si>
    <t>TIPO DE ACTIVO</t>
  </si>
  <si>
    <t>AMENAZAS</t>
  </si>
  <si>
    <t>VULNERABILIDADES</t>
  </si>
  <si>
    <t>LEY 1712 DE 2014</t>
  </si>
  <si>
    <t>LEY 1581 DE 2021</t>
  </si>
  <si>
    <t>CRITICIDAD RESPECTO A SU CONFIDENCIALIDAD</t>
  </si>
  <si>
    <t>COMPLETITUD O CRITICIDAD RESPECTO A SU CONFIDENCIALIDAD</t>
  </si>
  <si>
    <t>COMPLETITUD O CRITICIDAD RESPECTO A SU DISPONIBILIDAD</t>
  </si>
  <si>
    <t>NIVEL DE CRITICIDAD</t>
  </si>
  <si>
    <t xml:space="preserve">MAPA DE RIESGOS DE GESTIÓN, CORRUPCIÓN Y SEGURIDAD DE LA INFORMACIÓN
CONTEXTO </t>
  </si>
  <si>
    <t>MAPA DE RIESGOS DE GESTIÓN, CORRUPCIÓN Y SEGURIDAD DE LA INFORMACIÓN
INVENTARIO ACTIVOS DE INFORMACIÓN - RIESGOS SEGURIDAD DE LA INFORMACIÓN</t>
  </si>
  <si>
    <t>MAPA DE RIESGOS DE GESTIÓN, CORRUPCIÓN Y SEGURIDAD DE LA INFORMACIÓN
IMPACTO - RIESGOS DE CORRUPCIÓN</t>
  </si>
  <si>
    <t>GESTIÓN</t>
  </si>
  <si>
    <t>CORRUPCIÓN</t>
  </si>
  <si>
    <t>SEGURIDAD DE LA INFORMACIÓN</t>
  </si>
  <si>
    <t>OPORTUNIDAD</t>
  </si>
  <si>
    <t>Acción</t>
  </si>
  <si>
    <t>Registro/ evidencia (Acción)</t>
  </si>
  <si>
    <t>Meta de la Acción</t>
  </si>
  <si>
    <t>Fecha de solicitud</t>
  </si>
  <si>
    <t>Riesgo / oportunidad</t>
  </si>
  <si>
    <t>Número</t>
  </si>
  <si>
    <t>RADICADO DE SOLICITUD
(Diligenciado por la OAP) o indicar si es correo de consulta pública.</t>
  </si>
  <si>
    <t>Fecha vigencia: 13/10/2022</t>
  </si>
  <si>
    <t>Versión: 4</t>
  </si>
  <si>
    <t>MAPA DE RIESGOS DE GESTIÓN, CORRUPCIÓN Y SEGURIDAD DE LA INFORMACIÓN
CONTROL DE CAMBIOS MAPA DE RIESGOS (GESTIÓN, CORRPUCIÓN Y SEGURIDAD DIGITAL) -MATRIZ DE OPORTUNIDADES</t>
  </si>
  <si>
    <t>Descripción Monitoreo del Control</t>
  </si>
  <si>
    <t>Versión: 19</t>
  </si>
  <si>
    <t>¿Generar intervención de los órganos de control, de la Fiscalía u otro entre?</t>
  </si>
  <si>
    <r>
      <rPr>
        <sz val="11"/>
        <color indexed="8"/>
        <rFont val="Arial Narrow"/>
        <family val="2"/>
      </rPr>
      <t xml:space="preserve">• Responder afirmativamente de </t>
    </r>
    <r>
      <rPr>
        <b/>
        <sz val="11"/>
        <color indexed="8"/>
        <rFont val="Arial Narrow"/>
        <family val="2"/>
      </rPr>
      <t xml:space="preserve">UNA </t>
    </r>
    <r>
      <rPr>
        <sz val="11"/>
        <color indexed="8"/>
        <rFont val="Arial Narrow"/>
        <family val="2"/>
      </rPr>
      <t xml:space="preserve">a </t>
    </r>
    <r>
      <rPr>
        <b/>
        <sz val="11"/>
        <color indexed="8"/>
        <rFont val="Arial Narrow"/>
        <family val="2"/>
      </rPr>
      <t>CINCO</t>
    </r>
    <r>
      <rPr>
        <sz val="11"/>
        <color indexed="8"/>
        <rFont val="Arial Narrow"/>
        <family val="2"/>
      </rPr>
      <t xml:space="preserve"> pregunta (s) genera un impacto </t>
    </r>
    <r>
      <rPr>
        <b/>
        <sz val="11"/>
        <color indexed="8"/>
        <rFont val="Arial Narrow"/>
        <family val="2"/>
      </rPr>
      <t xml:space="preserve">MODERADO. </t>
    </r>
  </si>
  <si>
    <r>
      <rPr>
        <sz val="11"/>
        <color indexed="8"/>
        <rFont val="Arial Narrow"/>
        <family val="2"/>
      </rPr>
      <t xml:space="preserve"> •  Responder afirmativamente de </t>
    </r>
    <r>
      <rPr>
        <b/>
        <sz val="11"/>
        <color indexed="8"/>
        <rFont val="Arial Narrow"/>
        <family val="2"/>
      </rPr>
      <t xml:space="preserve">SEIS a ONCE </t>
    </r>
    <r>
      <rPr>
        <sz val="11"/>
        <color indexed="8"/>
        <rFont val="Arial Narrow"/>
        <family val="2"/>
      </rPr>
      <t xml:space="preserve">genera un impacto </t>
    </r>
    <r>
      <rPr>
        <b/>
        <sz val="11"/>
        <color indexed="8"/>
        <rFont val="Arial Narrow"/>
        <family val="2"/>
      </rPr>
      <t>MAYOR.</t>
    </r>
    <r>
      <rPr>
        <sz val="11"/>
        <color indexed="8"/>
        <rFont val="Arial Narrow"/>
        <family val="2"/>
      </rPr>
      <t xml:space="preserve"> </t>
    </r>
  </si>
  <si>
    <r>
      <rPr>
        <sz val="11"/>
        <color indexed="8"/>
        <rFont val="Arial Narrow"/>
        <family val="2"/>
      </rPr>
      <t xml:space="preserve">•  Responder afirmativamente de </t>
    </r>
    <r>
      <rPr>
        <b/>
        <sz val="11"/>
        <color indexed="8"/>
        <rFont val="Arial Narrow"/>
        <family val="2"/>
      </rPr>
      <t xml:space="preserve">DOCE </t>
    </r>
    <r>
      <rPr>
        <sz val="11"/>
        <color indexed="8"/>
        <rFont val="Arial Narrow"/>
        <family val="2"/>
      </rPr>
      <t xml:space="preserve">a </t>
    </r>
    <r>
      <rPr>
        <b/>
        <sz val="11"/>
        <color indexed="8"/>
        <rFont val="Arial Narrow"/>
        <family val="2"/>
      </rPr>
      <t xml:space="preserve">DIECINUEVE </t>
    </r>
    <r>
      <rPr>
        <sz val="11"/>
        <color indexed="8"/>
        <rFont val="Arial Narrow"/>
        <family val="2"/>
      </rPr>
      <t xml:space="preserve">genera un impacto </t>
    </r>
    <r>
      <rPr>
        <b/>
        <sz val="11"/>
        <color indexed="8"/>
        <rFont val="Arial Narrow"/>
        <family val="2"/>
      </rPr>
      <t xml:space="preserve">CATASTRÓFICO. </t>
    </r>
  </si>
  <si>
    <t xml:space="preserve">CONTEXTO </t>
  </si>
  <si>
    <t>Descripción Monitoreo del Control por el proceso</t>
  </si>
  <si>
    <t>MONITOREO OAP</t>
  </si>
  <si>
    <t>¿Se ejecutan controles de acuerdo con lo planificado?</t>
  </si>
  <si>
    <t>SÍ</t>
  </si>
  <si>
    <t>JUSTIFICACIÓN</t>
  </si>
  <si>
    <t>Corte 30 de Agosto</t>
  </si>
  <si>
    <t>Corte 30 de Diciembre</t>
  </si>
  <si>
    <t>Corte 30 de abril</t>
  </si>
  <si>
    <t>¿Se viene ejecutando el tratamiento asociado al riesgo?</t>
  </si>
  <si>
    <t>¿El responsable reporto el seguimiento de manera oportuna?</t>
  </si>
  <si>
    <t>¿Mediante el monitoreo de la primera línea de defensa se generó o requiere generar un alerta?</t>
  </si>
  <si>
    <t>¿Se ha materializado el riesgo en el período reportado?</t>
  </si>
  <si>
    <t>&lt;&lt;</t>
  </si>
  <si>
    <t>Peso  porcentual de la acción</t>
  </si>
  <si>
    <r>
      <rPr>
        <b/>
        <sz val="12"/>
        <color theme="1"/>
        <rFont val="Arial Narrow"/>
        <family val="2"/>
      </rPr>
      <t>NOTA</t>
    </r>
    <r>
      <rPr>
        <sz val="12"/>
        <color theme="1"/>
        <rFont val="Arial Narrow"/>
        <family val="2"/>
      </rPr>
      <t>. En caso de requerir información adicional sobre los cambios ejecutados, se recomienda remitir un correo electrónico a alguno de los profesionales de la OAP en tema del SGI, indicado el Número de riesgo, el proceso, con una breve justficación de la causa del requerimiento.</t>
    </r>
  </si>
  <si>
    <t>Fecha vigencia: 02/03/2023</t>
  </si>
  <si>
    <t>Fecha Vigencia: 02/03/2023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</si>
</sst>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quot;$&quot;\ * #,##0.00_-;_-&quot;$&quot;\ * &quot;-&quot;??_-;_-@_-"/>
    <numFmt numFmtId="165" formatCode="dd/mm/yyyy;@"/>
    <numFmt numFmtId="166" formatCode="0.0%"/>
    <numFmt numFmtId="167" formatCode="d/m/yyyy"/>
    <numFmt numFmtId="168" formatCode="d/mm/yyyy;@"/>
    <numFmt numFmtId="169" formatCode="dd/mm/yyyy"/>
  </numFmts>
  <fonts count="7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Narrow"/>
      <family val="2"/>
    </font>
    <font>
      <b/>
      <sz val="13"/>
      <color theme="1"/>
      <name val="Arial Narrow"/>
      <family val="2"/>
    </font>
    <font>
      <b/>
      <sz val="16"/>
      <color rgb="FFF47710"/>
      <name val="Arial Narrow"/>
      <family val="2"/>
    </font>
    <font>
      <b/>
      <sz val="14"/>
      <color theme="1"/>
      <name val="Arial Narrow"/>
      <family val="2"/>
    </font>
    <font>
      <b/>
      <sz val="12"/>
      <color theme="1"/>
      <name val="Arial Narrow"/>
      <family val="2"/>
    </font>
    <font>
      <sz val="12"/>
      <color theme="1"/>
      <name val="Arial Narrow"/>
      <family val="2"/>
    </font>
    <font>
      <sz val="11"/>
      <color theme="1"/>
      <name val="Arial Narrow"/>
      <family val="2"/>
    </font>
    <font>
      <b/>
      <sz val="11"/>
      <color theme="1"/>
      <name val="Arial Narrow"/>
      <family val="2"/>
    </font>
    <font>
      <b/>
      <sz val="11"/>
      <color theme="0"/>
      <name val="Arial Narrow"/>
      <family val="2"/>
    </font>
    <font>
      <b/>
      <sz val="12"/>
      <color theme="0"/>
      <name val="Arial Narrow"/>
      <family val="2"/>
    </font>
    <font>
      <sz val="11"/>
      <color rgb="FF000000"/>
      <name val="Arial Narrow"/>
      <family val="2"/>
    </font>
    <font>
      <sz val="11"/>
      <name val="Arial Narrow"/>
      <family val="2"/>
    </font>
    <font>
      <sz val="10"/>
      <name val="Arial"/>
      <family val="2"/>
    </font>
    <font>
      <sz val="10"/>
      <color rgb="FF000000"/>
      <name val="Arial"/>
      <family val="2"/>
    </font>
    <font>
      <b/>
      <sz val="11"/>
      <name val="Arial Narrow"/>
      <family val="2"/>
    </font>
    <font>
      <b/>
      <sz val="10"/>
      <color rgb="FF000000"/>
      <name val="Arial"/>
      <family val="2"/>
    </font>
    <font>
      <b/>
      <sz val="12"/>
      <color rgb="FF000000"/>
      <name val="Arial Narrow"/>
      <family val="2"/>
    </font>
    <font>
      <sz val="11"/>
      <color theme="0"/>
      <name val="Arial Narrow"/>
      <family val="2"/>
    </font>
    <font>
      <b/>
      <strike/>
      <sz val="11"/>
      <color theme="0"/>
      <name val="Arial Narrow"/>
      <family val="2"/>
    </font>
    <font>
      <b/>
      <sz val="11"/>
      <color theme="1" tint="0.249977111117893"/>
      <name val="Arial Narrow"/>
      <family val="2"/>
    </font>
    <font>
      <sz val="10"/>
      <color rgb="FF000000"/>
      <name val="Tahoma"/>
      <family val="2"/>
    </font>
    <font>
      <b/>
      <sz val="10"/>
      <color rgb="FF000000"/>
      <name val="Tahoma"/>
      <family val="2"/>
    </font>
    <font>
      <sz val="10"/>
      <color rgb="FF000000"/>
      <name val="Arial"/>
      <family val="2"/>
    </font>
    <font>
      <b/>
      <u/>
      <sz val="11"/>
      <name val="Arial Narrow"/>
      <family val="2"/>
    </font>
    <font>
      <b/>
      <sz val="11"/>
      <color rgb="FF000000"/>
      <name val="Arial Narrow"/>
      <family val="2"/>
    </font>
    <font>
      <sz val="10"/>
      <color rgb="FF000000"/>
      <name val="Arial Narrow"/>
      <family val="2"/>
    </font>
    <font>
      <b/>
      <sz val="10"/>
      <color rgb="FF000000"/>
      <name val="Arial Narrow"/>
      <family val="2"/>
    </font>
    <font>
      <sz val="14"/>
      <name val="Arial"/>
      <family val="2"/>
    </font>
    <font>
      <sz val="14"/>
      <color theme="1"/>
      <name val="Arial Narrow"/>
      <family val="2"/>
    </font>
    <font>
      <b/>
      <sz val="10"/>
      <color theme="1"/>
      <name val="Arial Narrow"/>
      <family val="2"/>
    </font>
    <font>
      <sz val="10"/>
      <name val="Arial Narrow"/>
      <family val="2"/>
    </font>
    <font>
      <b/>
      <sz val="12"/>
      <name val="Arial Narrow"/>
      <family val="2"/>
    </font>
    <font>
      <u/>
      <sz val="10"/>
      <color indexed="12"/>
      <name val="Arial"/>
      <family val="2"/>
    </font>
    <font>
      <sz val="16"/>
      <name val="Arial Narrow"/>
      <family val="2"/>
    </font>
    <font>
      <sz val="14"/>
      <name val="Arial Narrow"/>
      <family val="2"/>
    </font>
    <font>
      <b/>
      <sz val="10"/>
      <color theme="0"/>
      <name val="Arial Narrow"/>
      <family val="2"/>
    </font>
    <font>
      <b/>
      <sz val="10"/>
      <name val="Arial Narrow"/>
      <family val="2"/>
    </font>
    <font>
      <sz val="9"/>
      <color rgb="FF000000"/>
      <name val="Arial Narrow"/>
      <family val="2"/>
    </font>
    <font>
      <b/>
      <sz val="9"/>
      <color rgb="FF000000"/>
      <name val="Arial Narrow"/>
      <family val="2"/>
    </font>
    <font>
      <b/>
      <sz val="16"/>
      <name val="Arial Narrow"/>
      <family val="2"/>
    </font>
    <font>
      <b/>
      <sz val="11"/>
      <color theme="9" tint="-0.249977111117893"/>
      <name val="Arial Narrow"/>
      <family val="2"/>
    </font>
    <font>
      <sz val="11"/>
      <color theme="3" tint="0.249977111117893"/>
      <name val="Arial Narrow"/>
      <family val="2"/>
    </font>
    <font>
      <b/>
      <sz val="11"/>
      <color theme="1" tint="0.34998626667073579"/>
      <name val="Arial Narrow"/>
      <family val="2"/>
    </font>
    <font>
      <b/>
      <sz val="26"/>
      <color theme="1"/>
      <name val="Arial Narrow"/>
      <family val="2"/>
    </font>
    <font>
      <sz val="24"/>
      <name val="Arial"/>
      <family val="2"/>
    </font>
    <font>
      <b/>
      <sz val="24"/>
      <color rgb="FF000000"/>
      <name val="Arial Narrow"/>
      <family val="2"/>
    </font>
    <font>
      <sz val="11"/>
      <color theme="0"/>
      <name val="Calibri"/>
      <family val="2"/>
      <scheme val="minor"/>
    </font>
    <font>
      <sz val="26"/>
      <color rgb="FF000000"/>
      <name val="Arial Narrow"/>
      <family val="2"/>
    </font>
    <font>
      <sz val="26"/>
      <color rgb="FFFFFFFF"/>
      <name val="Arial Narrow"/>
      <family val="2"/>
    </font>
    <font>
      <sz val="16"/>
      <color rgb="FF000000"/>
      <name val="Arial Narrow"/>
      <family val="2"/>
    </font>
    <font>
      <sz val="11"/>
      <name val="Calibri"/>
      <family val="2"/>
      <scheme val="minor"/>
    </font>
    <font>
      <sz val="16"/>
      <color rgb="FFFF0000"/>
      <name val="Arial Narrow"/>
      <family val="2"/>
    </font>
    <font>
      <sz val="16"/>
      <color rgb="FFFF0000"/>
      <name val="Calibri"/>
      <family val="2"/>
      <scheme val="minor"/>
    </font>
    <font>
      <sz val="11"/>
      <color rgb="FFFF0000"/>
      <name val="Calibri"/>
      <family val="2"/>
      <scheme val="minor"/>
    </font>
    <font>
      <sz val="11"/>
      <color rgb="FF030303"/>
      <name val="Arial"/>
      <family val="2"/>
    </font>
    <font>
      <sz val="10"/>
      <color theme="1"/>
      <name val="Arial"/>
      <family val="2"/>
    </font>
    <font>
      <sz val="10"/>
      <color rgb="FF000000"/>
      <name val="Arial"/>
      <family val="2"/>
    </font>
    <font>
      <sz val="12"/>
      <color rgb="FF000000"/>
      <name val="Arial Narrow"/>
      <family val="2"/>
    </font>
    <font>
      <sz val="14"/>
      <color rgb="FF000000"/>
      <name val="Arial"/>
      <family val="2"/>
    </font>
    <font>
      <sz val="10"/>
      <name val="Calibri"/>
      <family val="2"/>
    </font>
    <font>
      <sz val="10"/>
      <color rgb="FF000000"/>
      <name val="Calibri"/>
      <family val="2"/>
    </font>
    <font>
      <sz val="10"/>
      <color rgb="FF000000"/>
      <name val="Calibri"/>
      <family val="2"/>
      <scheme val="minor"/>
    </font>
    <font>
      <sz val="12"/>
      <name val="Arial Narrow"/>
      <family val="2"/>
    </font>
    <font>
      <strike/>
      <sz val="10"/>
      <name val="Arial Narrow"/>
      <family val="2"/>
    </font>
    <font>
      <sz val="11"/>
      <color indexed="8"/>
      <name val="Arial Narrow"/>
      <family val="2"/>
    </font>
    <font>
      <b/>
      <sz val="11"/>
      <color indexed="8"/>
      <name val="Arial Narrow"/>
      <family val="2"/>
    </font>
    <font>
      <b/>
      <sz val="9"/>
      <color rgb="FF000000"/>
      <name val="Tahoma"/>
      <family val="2"/>
    </font>
    <font>
      <sz val="9"/>
      <color rgb="FF000000"/>
      <name val="Tahoma"/>
      <family val="2"/>
    </font>
  </fonts>
  <fills count="4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EAF1DD"/>
        <bgColor rgb="FFEAF1DD"/>
      </patternFill>
    </fill>
    <fill>
      <patternFill patternType="solid">
        <fgColor rgb="FFEF720B"/>
        <bgColor rgb="FFEF720B"/>
      </patternFill>
    </fill>
    <fill>
      <patternFill patternType="solid">
        <fgColor rgb="FFFF0000"/>
        <bgColor rgb="FFFF0000"/>
      </patternFill>
    </fill>
    <fill>
      <patternFill patternType="solid">
        <fgColor rgb="FF00B050"/>
        <bgColor rgb="FF00B050"/>
      </patternFill>
    </fill>
    <fill>
      <patternFill patternType="solid">
        <fgColor rgb="FFF2F2F2"/>
        <bgColor rgb="FFF2F2F2"/>
      </patternFill>
    </fill>
    <fill>
      <patternFill patternType="solid">
        <fgColor rgb="FF31859B"/>
        <bgColor rgb="FF31859B"/>
      </patternFill>
    </fill>
    <fill>
      <patternFill patternType="solid">
        <fgColor rgb="FF205867"/>
        <bgColor rgb="FF205867"/>
      </patternFill>
    </fill>
    <fill>
      <patternFill patternType="solid">
        <fgColor rgb="FF76923C"/>
        <bgColor rgb="FF76923C"/>
      </patternFill>
    </fill>
    <fill>
      <patternFill patternType="solid">
        <fgColor rgb="FFB8CCE4"/>
        <bgColor rgb="FFB8CCE4"/>
      </patternFill>
    </fill>
    <fill>
      <patternFill patternType="solid">
        <fgColor rgb="FFC2D69B"/>
        <bgColor rgb="FFC2D69B"/>
      </patternFill>
    </fill>
    <fill>
      <patternFill patternType="solid">
        <fgColor theme="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2" tint="-0.14999847407452621"/>
        <bgColor indexed="64"/>
      </patternFill>
    </fill>
    <fill>
      <patternFill patternType="solid">
        <fgColor theme="2"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rgb="FF205867"/>
      </patternFill>
    </fill>
    <fill>
      <patternFill patternType="solid">
        <fgColor rgb="FFFF0000"/>
        <bgColor indexed="64"/>
      </patternFill>
    </fill>
    <fill>
      <patternFill patternType="solid">
        <fgColor theme="9" tint="-0.249977111117893"/>
        <bgColor indexed="64"/>
      </patternFill>
    </fill>
    <fill>
      <patternFill patternType="solid">
        <fgColor theme="8" tint="0.59999389629810485"/>
        <bgColor rgb="FFD8D8D8"/>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88D4DD"/>
        <bgColor indexed="64"/>
      </patternFill>
    </fill>
    <fill>
      <patternFill patternType="solid">
        <fgColor rgb="FFAFD7AC"/>
        <bgColor rgb="FF76923C"/>
      </patternFill>
    </fill>
    <fill>
      <patternFill patternType="solid">
        <fgColor rgb="FFAFD7AC"/>
        <bgColor indexed="64"/>
      </patternFill>
    </fill>
    <fill>
      <patternFill patternType="solid">
        <fgColor rgb="FF88D4DD"/>
        <bgColor rgb="FFEAF1DD"/>
      </patternFill>
    </fill>
    <fill>
      <patternFill patternType="solid">
        <fgColor theme="6"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39997558519241921"/>
        <bgColor theme="0"/>
      </patternFill>
    </fill>
    <fill>
      <patternFill patternType="solid">
        <fgColor rgb="FFAA82E2"/>
        <bgColor indexed="64"/>
      </patternFill>
    </fill>
    <fill>
      <patternFill patternType="solid">
        <fgColor rgb="FF00B2B3"/>
        <bgColor rgb="FFEAF1DD"/>
      </patternFill>
    </fill>
    <fill>
      <patternFill patternType="solid">
        <fgColor rgb="FFFBD4B4"/>
        <bgColor rgb="FFFBD4B4"/>
      </patternFill>
    </fill>
    <fill>
      <patternFill patternType="solid">
        <fgColor rgb="FFAA82E2"/>
        <bgColor rgb="FF76923C"/>
      </patternFill>
    </fill>
    <fill>
      <patternFill patternType="solid">
        <fgColor theme="6" tint="-0.249977111117893"/>
        <bgColor rgb="FF76923C"/>
      </patternFill>
    </fill>
    <fill>
      <patternFill patternType="solid">
        <fgColor theme="6" tint="-0.249977111117893"/>
        <bgColor indexed="64"/>
      </patternFill>
    </fill>
    <fill>
      <patternFill patternType="solid">
        <fgColor rgb="FFAFD7AC"/>
        <bgColor rgb="FFEAF1DD"/>
      </patternFill>
    </fill>
  </fills>
  <borders count="10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auto="1"/>
      </left>
      <right style="thin">
        <color auto="1"/>
      </right>
      <top/>
      <bottom style="medium">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diagonal/>
    </border>
    <border>
      <left style="thin">
        <color rgb="FF000000"/>
      </left>
      <right/>
      <top style="thin">
        <color auto="1"/>
      </top>
      <bottom style="thin">
        <color rgb="FF000000"/>
      </bottom>
      <diagonal/>
    </border>
    <border>
      <left style="thin">
        <color rgb="FF000000"/>
      </left>
      <right style="thin">
        <color auto="1"/>
      </right>
      <top/>
      <bottom style="thin">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right style="thin">
        <color auto="1"/>
      </right>
      <top style="thin">
        <color rgb="FF000000"/>
      </top>
      <bottom/>
      <diagonal/>
    </border>
    <border>
      <left style="thin">
        <color auto="1"/>
      </left>
      <right/>
      <top style="thin">
        <color rgb="FF000000"/>
      </top>
      <bottom style="thin">
        <color rgb="FF000000"/>
      </bottom>
      <diagonal/>
    </border>
    <border>
      <left style="medium">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s>
  <cellStyleXfs count="403">
    <xf numFmtId="0" fontId="0" fillId="0" borderId="0"/>
    <xf numFmtId="0" fontId="5" fillId="0" borderId="18"/>
    <xf numFmtId="0" fontId="18" fillId="0" borderId="18"/>
    <xf numFmtId="0" fontId="18" fillId="0" borderId="18"/>
    <xf numFmtId="0" fontId="18"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18" fillId="0" borderId="18"/>
    <xf numFmtId="0" fontId="18" fillId="0" borderId="18"/>
    <xf numFmtId="0" fontId="4" fillId="0" borderId="18"/>
    <xf numFmtId="0" fontId="18" fillId="0" borderId="18"/>
    <xf numFmtId="0" fontId="18" fillId="0" borderId="18"/>
    <xf numFmtId="9" fontId="18"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0" fontId="19" fillId="0" borderId="18"/>
    <xf numFmtId="0" fontId="5" fillId="0" borderId="18"/>
    <xf numFmtId="0" fontId="5" fillId="0" borderId="18"/>
    <xf numFmtId="0" fontId="5"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5" fillId="0" borderId="18"/>
    <xf numFmtId="0" fontId="5" fillId="0" borderId="18"/>
    <xf numFmtId="0" fontId="3" fillId="0" borderId="18"/>
    <xf numFmtId="0" fontId="5" fillId="0" borderId="18"/>
    <xf numFmtId="0" fontId="5" fillId="0" borderId="18"/>
    <xf numFmtId="9" fontId="5"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0" fontId="19" fillId="0" borderId="18"/>
    <xf numFmtId="9" fontId="19" fillId="0" borderId="18" applyFont="0" applyFill="0" applyBorder="0" applyAlignment="0" applyProtection="0"/>
    <xf numFmtId="0" fontId="19"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164" fontId="19" fillId="0" borderId="18" applyFont="0" applyFill="0" applyBorder="0" applyAlignment="0" applyProtection="0"/>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0" fontId="1" fillId="0" borderId="18"/>
    <xf numFmtId="0" fontId="1" fillId="0" borderId="18"/>
    <xf numFmtId="9" fontId="28" fillId="0" borderId="0" applyFont="0" applyFill="0" applyBorder="0" applyAlignment="0" applyProtection="0"/>
    <xf numFmtId="0" fontId="38" fillId="0" borderId="18" applyNumberFormat="0" applyFill="0" applyBorder="0" applyAlignment="0" applyProtection="0">
      <alignment vertical="top"/>
      <protection locked="0"/>
    </xf>
    <xf numFmtId="0" fontId="5" fillId="0" borderId="18"/>
    <xf numFmtId="9" fontId="1" fillId="0" borderId="18" applyFont="0" applyFill="0" applyBorder="0" applyAlignment="0" applyProtection="0"/>
    <xf numFmtId="0" fontId="62" fillId="0" borderId="18"/>
    <xf numFmtId="0" fontId="67" fillId="0" borderId="18"/>
  </cellStyleXfs>
  <cellXfs count="758">
    <xf numFmtId="0" fontId="0" fillId="0" borderId="0" xfId="0"/>
    <xf numFmtId="0" fontId="6" fillId="2" borderId="1" xfId="0" applyFont="1" applyFill="1" applyBorder="1"/>
    <xf numFmtId="0" fontId="6" fillId="0" borderId="0" xfId="0" applyFont="1"/>
    <xf numFmtId="0" fontId="9" fillId="2" borderId="1" xfId="0" applyFont="1" applyFill="1" applyBorder="1" applyAlignment="1">
      <alignment horizontal="center" vertical="center" textRotation="90" wrapText="1"/>
    </xf>
    <xf numFmtId="0" fontId="9" fillId="0" borderId="2" xfId="0" applyFont="1" applyBorder="1" applyAlignment="1">
      <alignment vertical="center"/>
    </xf>
    <xf numFmtId="0" fontId="9" fillId="0" borderId="2" xfId="0" applyFont="1" applyBorder="1" applyAlignment="1">
      <alignment horizontal="center" vertical="center"/>
    </xf>
    <xf numFmtId="0" fontId="10" fillId="6"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2" borderId="12" xfId="0" applyFont="1" applyFill="1" applyBorder="1"/>
    <xf numFmtId="0" fontId="12" fillId="2" borderId="15" xfId="0" applyFont="1" applyFill="1" applyBorder="1"/>
    <xf numFmtId="0" fontId="12" fillId="2" borderId="1" xfId="0" applyFont="1" applyFill="1" applyBorder="1"/>
    <xf numFmtId="0" fontId="9" fillId="0" borderId="2" xfId="0" applyFont="1" applyBorder="1" applyAlignment="1">
      <alignment horizontal="center" vertical="center" wrapText="1"/>
    </xf>
    <xf numFmtId="0" fontId="12" fillId="0" borderId="0" xfId="0" applyFont="1"/>
    <xf numFmtId="0" fontId="14" fillId="10" borderId="1"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24" xfId="0" applyFont="1" applyFill="1" applyBorder="1" applyAlignment="1">
      <alignment horizontal="center" vertical="center"/>
    </xf>
    <xf numFmtId="0" fontId="14" fillId="10" borderId="14"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16" fillId="0" borderId="18" xfId="0" applyFont="1" applyBorder="1" applyAlignment="1">
      <alignment horizontal="center"/>
    </xf>
    <xf numFmtId="0" fontId="12" fillId="0" borderId="18" xfId="0" applyFont="1" applyBorder="1" applyAlignment="1">
      <alignment horizontal="center"/>
    </xf>
    <xf numFmtId="0" fontId="16" fillId="0" borderId="18" xfId="213" applyFont="1"/>
    <xf numFmtId="0" fontId="13" fillId="0" borderId="18" xfId="213" applyFont="1" applyAlignment="1">
      <alignment vertical="center"/>
    </xf>
    <xf numFmtId="0" fontId="16" fillId="0" borderId="18" xfId="213" applyFont="1" applyAlignment="1">
      <alignment vertical="center"/>
    </xf>
    <xf numFmtId="0" fontId="13" fillId="2" borderId="18" xfId="213" applyFont="1" applyFill="1" applyAlignment="1">
      <alignment horizontal="center"/>
    </xf>
    <xf numFmtId="0" fontId="13" fillId="0" borderId="18" xfId="213" applyFont="1"/>
    <xf numFmtId="0" fontId="13" fillId="2" borderId="18" xfId="213" applyFont="1" applyFill="1" applyAlignment="1">
      <alignment horizontal="left" vertical="center" wrapText="1"/>
    </xf>
    <xf numFmtId="0" fontId="13" fillId="4" borderId="2" xfId="213" applyFont="1" applyFill="1" applyBorder="1" applyAlignment="1">
      <alignment horizontal="center"/>
    </xf>
    <xf numFmtId="0" fontId="12" fillId="9" borderId="2" xfId="213" applyFont="1" applyFill="1" applyBorder="1" applyAlignment="1">
      <alignment vertical="center"/>
    </xf>
    <xf numFmtId="0" fontId="13" fillId="4" borderId="4" xfId="213" applyFont="1" applyFill="1" applyBorder="1" applyAlignment="1">
      <alignment horizontal="center"/>
    </xf>
    <xf numFmtId="0" fontId="12" fillId="9" borderId="2" xfId="213" applyFont="1" applyFill="1" applyBorder="1" applyAlignment="1">
      <alignment vertical="center" wrapText="1"/>
    </xf>
    <xf numFmtId="0" fontId="13" fillId="4" borderId="4" xfId="213" applyFont="1" applyFill="1" applyBorder="1" applyAlignment="1">
      <alignment horizontal="center" wrapText="1"/>
    </xf>
    <xf numFmtId="0" fontId="16" fillId="0" borderId="18" xfId="213" applyFont="1" applyAlignment="1">
      <alignment wrapText="1"/>
    </xf>
    <xf numFmtId="165" fontId="12" fillId="0" borderId="0" xfId="0" applyNumberFormat="1" applyFont="1" applyAlignment="1">
      <alignment horizontal="center"/>
    </xf>
    <xf numFmtId="0" fontId="15" fillId="12" borderId="5" xfId="213"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3" fillId="2" borderId="18" xfId="213" applyFont="1" applyFill="1" applyAlignment="1">
      <alignment horizontal="right" vertical="center" wrapText="1"/>
    </xf>
    <xf numFmtId="0" fontId="11" fillId="0" borderId="38" xfId="0" applyFont="1" applyBorder="1" applyAlignment="1">
      <alignment horizontal="center" vertical="center"/>
    </xf>
    <xf numFmtId="0" fontId="30" fillId="28" borderId="38" xfId="0" applyFont="1" applyFill="1" applyBorder="1" applyAlignment="1">
      <alignment vertical="center"/>
    </xf>
    <xf numFmtId="9" fontId="9" fillId="0" borderId="2" xfId="0" applyNumberFormat="1" applyFont="1" applyBorder="1" applyAlignment="1">
      <alignment horizontal="center" vertical="center"/>
    </xf>
    <xf numFmtId="9" fontId="9" fillId="0" borderId="2" xfId="397" applyFont="1" applyBorder="1" applyAlignment="1">
      <alignment horizontal="center" vertical="center"/>
    </xf>
    <xf numFmtId="0" fontId="11" fillId="2" borderId="38" xfId="0" applyFont="1" applyFill="1" applyBorder="1" applyAlignment="1">
      <alignment horizontal="center" vertical="center"/>
    </xf>
    <xf numFmtId="0" fontId="6" fillId="15" borderId="1" xfId="0" applyFont="1" applyFill="1" applyBorder="1"/>
    <xf numFmtId="0" fontId="12" fillId="15" borderId="1" xfId="0" applyFont="1" applyFill="1" applyBorder="1"/>
    <xf numFmtId="0" fontId="0" fillId="15" borderId="0" xfId="0" applyFill="1"/>
    <xf numFmtId="0" fontId="6" fillId="15" borderId="0" xfId="0" applyFont="1" applyFill="1"/>
    <xf numFmtId="0" fontId="12" fillId="15" borderId="0" xfId="0" applyFont="1" applyFill="1"/>
    <xf numFmtId="0" fontId="16" fillId="0" borderId="38" xfId="0" applyFont="1" applyBorder="1" applyAlignment="1">
      <alignment horizontal="center" vertical="center" wrapText="1"/>
    </xf>
    <xf numFmtId="0" fontId="16" fillId="0" borderId="38" xfId="0" applyFont="1" applyBorder="1" applyAlignment="1">
      <alignment horizontal="center" vertical="center"/>
    </xf>
    <xf numFmtId="0" fontId="16" fillId="0" borderId="0" xfId="0" applyFont="1" applyAlignment="1">
      <alignment vertical="center"/>
    </xf>
    <xf numFmtId="0" fontId="16" fillId="0" borderId="0" xfId="0" applyFont="1"/>
    <xf numFmtId="0" fontId="30" fillId="18" borderId="38" xfId="0" applyFont="1" applyFill="1" applyBorder="1" applyAlignment="1">
      <alignment horizontal="center" vertical="center"/>
    </xf>
    <xf numFmtId="0" fontId="30" fillId="18" borderId="38" xfId="0" applyFont="1" applyFill="1" applyBorder="1" applyAlignment="1">
      <alignment horizontal="center"/>
    </xf>
    <xf numFmtId="0" fontId="16" fillId="0" borderId="38" xfId="0" applyFont="1" applyBorder="1" applyAlignment="1">
      <alignment vertical="center"/>
    </xf>
    <xf numFmtId="0" fontId="30" fillId="27" borderId="69" xfId="0" applyFont="1" applyFill="1" applyBorder="1" applyAlignment="1">
      <alignment horizontal="center" vertical="center" wrapText="1" readingOrder="1"/>
    </xf>
    <xf numFmtId="0" fontId="30" fillId="27" borderId="70" xfId="0" applyFont="1" applyFill="1" applyBorder="1" applyAlignment="1">
      <alignment horizontal="center" vertical="center" wrapText="1" readingOrder="1"/>
    </xf>
    <xf numFmtId="0" fontId="30" fillId="0" borderId="18" xfId="0" applyFont="1" applyBorder="1" applyAlignment="1">
      <alignment vertical="center"/>
    </xf>
    <xf numFmtId="0" fontId="30" fillId="15" borderId="44" xfId="0" applyFont="1" applyFill="1" applyBorder="1" applyAlignment="1">
      <alignment horizontal="center" vertical="center" wrapText="1" readingOrder="1"/>
    </xf>
    <xf numFmtId="0" fontId="16" fillId="15" borderId="44" xfId="0" applyFont="1" applyFill="1" applyBorder="1" applyAlignment="1">
      <alignment horizontal="justify" vertical="center" wrapText="1" readingOrder="1"/>
    </xf>
    <xf numFmtId="9" fontId="30" fillId="15" borderId="72" xfId="0" applyNumberFormat="1" applyFont="1" applyFill="1" applyBorder="1" applyAlignment="1">
      <alignment horizontal="center" vertical="center" wrapText="1" readingOrder="1"/>
    </xf>
    <xf numFmtId="0" fontId="16" fillId="0" borderId="18" xfId="0" applyFont="1" applyBorder="1" applyAlignment="1">
      <alignment horizontal="center" vertical="center"/>
    </xf>
    <xf numFmtId="0" fontId="16" fillId="0" borderId="18" xfId="0" applyFont="1" applyBorder="1"/>
    <xf numFmtId="0" fontId="30" fillId="15" borderId="38" xfId="0" applyFont="1" applyFill="1" applyBorder="1" applyAlignment="1">
      <alignment horizontal="center" vertical="center" wrapText="1" readingOrder="1"/>
    </xf>
    <xf numFmtId="0" fontId="16" fillId="15" borderId="38" xfId="0" applyFont="1" applyFill="1" applyBorder="1" applyAlignment="1">
      <alignment horizontal="justify" vertical="center" wrapText="1" readingOrder="1"/>
    </xf>
    <xf numFmtId="9" fontId="30" fillId="15" borderId="73" xfId="0" applyNumberFormat="1" applyFont="1" applyFill="1" applyBorder="1" applyAlignment="1">
      <alignment horizontal="center" vertical="center" wrapText="1" readingOrder="1"/>
    </xf>
    <xf numFmtId="0" fontId="16" fillId="0" borderId="45" xfId="0" applyFont="1" applyBorder="1" applyAlignment="1">
      <alignment horizontal="center" vertical="center"/>
    </xf>
    <xf numFmtId="0" fontId="16" fillId="0" borderId="38" xfId="0" applyFont="1" applyBorder="1" applyAlignment="1">
      <alignment vertical="center" wrapText="1"/>
    </xf>
    <xf numFmtId="0" fontId="16" fillId="0" borderId="38" xfId="0" applyFont="1" applyBorder="1"/>
    <xf numFmtId="0" fontId="16" fillId="15" borderId="73" xfId="0" applyFont="1" applyFill="1" applyBorder="1" applyAlignment="1">
      <alignment horizontal="center" vertical="center" wrapText="1" readingOrder="1"/>
    </xf>
    <xf numFmtId="0" fontId="16" fillId="0" borderId="0" xfId="0" applyFont="1" applyAlignment="1">
      <alignment horizontal="center" vertical="center"/>
    </xf>
    <xf numFmtId="0" fontId="30" fillId="15" borderId="59" xfId="0" applyFont="1" applyFill="1" applyBorder="1" applyAlignment="1">
      <alignment horizontal="center" vertical="center" wrapText="1" readingOrder="1"/>
    </xf>
    <xf numFmtId="0" fontId="16" fillId="15" borderId="59" xfId="0" applyFont="1" applyFill="1" applyBorder="1" applyAlignment="1">
      <alignment horizontal="justify" vertical="center" wrapText="1" readingOrder="1"/>
    </xf>
    <xf numFmtId="0" fontId="16" fillId="15" borderId="60" xfId="0" applyFont="1" applyFill="1" applyBorder="1" applyAlignment="1">
      <alignment horizontal="center" vertical="center" wrapText="1" readingOrder="1"/>
    </xf>
    <xf numFmtId="0" fontId="47" fillId="20" borderId="0" xfId="0" applyFont="1" applyFill="1" applyAlignment="1">
      <alignment horizontal="center" vertical="center"/>
    </xf>
    <xf numFmtId="0" fontId="16" fillId="24" borderId="0" xfId="0" applyFont="1" applyFill="1" applyAlignment="1">
      <alignment horizontal="center" vertical="center"/>
    </xf>
    <xf numFmtId="0" fontId="16" fillId="23" borderId="0" xfId="0" applyFont="1" applyFill="1" applyAlignment="1">
      <alignment horizontal="center" vertical="center"/>
    </xf>
    <xf numFmtId="0" fontId="30" fillId="0" borderId="0" xfId="0" applyFont="1"/>
    <xf numFmtId="0" fontId="16" fillId="0" borderId="38" xfId="0" applyFont="1" applyBorder="1" applyAlignment="1">
      <alignment horizontal="center" wrapText="1"/>
    </xf>
    <xf numFmtId="0" fontId="16" fillId="0" borderId="38" xfId="0" applyFont="1" applyBorder="1" applyAlignment="1">
      <alignment wrapText="1"/>
    </xf>
    <xf numFmtId="0" fontId="13" fillId="0" borderId="4" xfId="0" applyFont="1" applyBorder="1" applyAlignment="1">
      <alignment horizontal="center" vertical="center"/>
    </xf>
    <xf numFmtId="0" fontId="13" fillId="0" borderId="38" xfId="0" applyFont="1" applyBorder="1" applyAlignment="1">
      <alignment horizontal="center" vertical="center"/>
    </xf>
    <xf numFmtId="0" fontId="13" fillId="0" borderId="38" xfId="0" applyFont="1" applyBorder="1" applyAlignment="1">
      <alignment horizontal="center" vertical="center" wrapText="1"/>
    </xf>
    <xf numFmtId="0" fontId="16" fillId="0" borderId="18" xfId="0" applyFont="1" applyBorder="1" applyAlignment="1">
      <alignment wrapText="1"/>
    </xf>
    <xf numFmtId="0" fontId="30" fillId="0" borderId="18" xfId="0" applyFont="1" applyBorder="1" applyAlignment="1">
      <alignment horizontal="center"/>
    </xf>
    <xf numFmtId="0" fontId="16" fillId="0" borderId="0" xfId="0" applyFont="1" applyAlignment="1">
      <alignment horizontal="center"/>
    </xf>
    <xf numFmtId="0" fontId="17" fillId="0" borderId="21" xfId="0" applyFont="1" applyBorder="1" applyAlignment="1">
      <alignment horizontal="center"/>
    </xf>
    <xf numFmtId="0" fontId="36" fillId="0" borderId="44" xfId="396" applyFont="1" applyBorder="1" applyAlignment="1" applyProtection="1">
      <alignment horizontal="justify" vertical="center" wrapText="1"/>
      <protection locked="0"/>
    </xf>
    <xf numFmtId="0" fontId="36" fillId="0" borderId="38" xfId="396" applyFont="1" applyBorder="1" applyAlignment="1" applyProtection="1">
      <alignment horizontal="justify" vertical="center" wrapText="1"/>
      <protection locked="0"/>
    </xf>
    <xf numFmtId="0" fontId="36" fillId="0" borderId="59" xfId="396" applyFont="1" applyBorder="1" applyAlignment="1" applyProtection="1">
      <alignment horizontal="justify" vertical="center" wrapText="1"/>
      <protection locked="0"/>
    </xf>
    <xf numFmtId="0" fontId="17" fillId="0" borderId="23" xfId="0" applyFont="1" applyBorder="1" applyAlignment="1">
      <alignment horizontal="center"/>
    </xf>
    <xf numFmtId="0" fontId="36" fillId="0" borderId="44" xfId="396" applyFont="1" applyBorder="1" applyAlignment="1" applyProtection="1">
      <alignment horizontal="center" vertical="center" textRotation="90" wrapText="1"/>
      <protection locked="0"/>
    </xf>
    <xf numFmtId="0" fontId="1" fillId="0" borderId="18" xfId="396" applyProtection="1">
      <protection locked="0"/>
    </xf>
    <xf numFmtId="0" fontId="40" fillId="0" borderId="18" xfId="398" applyFont="1" applyFill="1" applyBorder="1" applyAlignment="1" applyProtection="1">
      <alignment vertical="center" wrapText="1"/>
      <protection locked="0"/>
    </xf>
    <xf numFmtId="165" fontId="1" fillId="0" borderId="18" xfId="396" applyNumberFormat="1" applyAlignment="1" applyProtection="1">
      <alignment vertical="center"/>
      <protection locked="0"/>
    </xf>
    <xf numFmtId="0" fontId="1" fillId="0" borderId="18" xfId="396" applyAlignment="1" applyProtection="1">
      <alignment vertical="center"/>
      <protection locked="0"/>
    </xf>
    <xf numFmtId="9" fontId="1" fillId="0" borderId="18" xfId="397" applyFont="1" applyFill="1" applyBorder="1" applyAlignment="1" applyProtection="1">
      <alignment horizontal="center" vertical="center"/>
      <protection locked="0"/>
    </xf>
    <xf numFmtId="0" fontId="42" fillId="16" borderId="38" xfId="399" applyFont="1" applyFill="1" applyBorder="1" applyAlignment="1" applyProtection="1">
      <alignment horizontal="center" vertical="center" wrapText="1"/>
      <protection locked="0"/>
    </xf>
    <xf numFmtId="0" fontId="17" fillId="0" borderId="18" xfId="396" applyFont="1" applyAlignment="1" applyProtection="1">
      <alignment horizontal="center" vertical="center"/>
      <protection locked="0"/>
    </xf>
    <xf numFmtId="0" fontId="17" fillId="0" borderId="18" xfId="396" applyFont="1" applyAlignment="1" applyProtection="1">
      <alignment horizontal="center" vertical="center" wrapText="1"/>
      <protection locked="0"/>
    </xf>
    <xf numFmtId="0" fontId="17" fillId="0" borderId="18" xfId="396" applyFont="1" applyProtection="1">
      <protection locked="0"/>
    </xf>
    <xf numFmtId="0" fontId="17" fillId="0" borderId="18" xfId="396" applyFont="1" applyAlignment="1" applyProtection="1">
      <alignment horizontal="center"/>
      <protection locked="0"/>
    </xf>
    <xf numFmtId="165" fontId="17" fillId="0" borderId="18" xfId="396" applyNumberFormat="1" applyFont="1" applyAlignment="1" applyProtection="1">
      <alignment vertical="center"/>
      <protection locked="0"/>
    </xf>
    <xf numFmtId="0" fontId="17" fillId="0" borderId="18" xfId="396" applyFont="1" applyAlignment="1" applyProtection="1">
      <alignment vertical="center"/>
      <protection locked="0"/>
    </xf>
    <xf numFmtId="9" fontId="17" fillId="0" borderId="18" xfId="397" applyFont="1" applyBorder="1" applyAlignment="1" applyProtection="1">
      <alignment horizontal="center" vertical="center"/>
      <protection locked="0"/>
    </xf>
    <xf numFmtId="0" fontId="42" fillId="0" borderId="44" xfId="396" applyFont="1" applyBorder="1" applyAlignment="1">
      <alignment horizontal="center" vertical="center" textRotation="90" wrapText="1"/>
    </xf>
    <xf numFmtId="0" fontId="42" fillId="0" borderId="59" xfId="396" applyFont="1" applyBorder="1" applyAlignment="1">
      <alignment horizontal="center" vertical="center" textRotation="90" wrapText="1"/>
    </xf>
    <xf numFmtId="0" fontId="1" fillId="15" borderId="18" xfId="396" applyFill="1"/>
    <xf numFmtId="0" fontId="1" fillId="0" borderId="18" xfId="396"/>
    <xf numFmtId="0" fontId="50" fillId="15" borderId="18" xfId="396" applyFont="1" applyFill="1" applyAlignment="1">
      <alignment horizontal="center" vertical="center" wrapText="1"/>
    </xf>
    <xf numFmtId="0" fontId="51" fillId="35" borderId="18" xfId="396" applyFont="1" applyFill="1" applyAlignment="1">
      <alignment horizontal="center" vertical="center" wrapText="1" readingOrder="1"/>
    </xf>
    <xf numFmtId="0" fontId="52" fillId="15" borderId="18" xfId="396" applyFont="1" applyFill="1"/>
    <xf numFmtId="0" fontId="53" fillId="36" borderId="77" xfId="396" applyFont="1" applyFill="1" applyBorder="1" applyAlignment="1">
      <alignment horizontal="center" vertical="center" wrapText="1" readingOrder="1"/>
    </xf>
    <xf numFmtId="0" fontId="53" fillId="0" borderId="77" xfId="396" applyFont="1" applyBorder="1" applyAlignment="1">
      <alignment horizontal="center" vertical="center" wrapText="1" readingOrder="1"/>
    </xf>
    <xf numFmtId="0" fontId="53" fillId="0" borderId="77" xfId="396" applyFont="1" applyBorder="1" applyAlignment="1">
      <alignment horizontal="justify" vertical="center" wrapText="1" readingOrder="1"/>
    </xf>
    <xf numFmtId="0" fontId="53" fillId="37" borderId="78" xfId="396" applyFont="1" applyFill="1" applyBorder="1" applyAlignment="1">
      <alignment horizontal="center" vertical="center" wrapText="1" readingOrder="1"/>
    </xf>
    <xf numFmtId="0" fontId="53" fillId="0" borderId="78" xfId="396" applyFont="1" applyBorder="1" applyAlignment="1">
      <alignment horizontal="center" vertical="center" wrapText="1" readingOrder="1"/>
    </xf>
    <xf numFmtId="0" fontId="53" fillId="0" borderId="78" xfId="396" applyFont="1" applyBorder="1" applyAlignment="1">
      <alignment horizontal="justify" vertical="center" wrapText="1" readingOrder="1"/>
    </xf>
    <xf numFmtId="0" fontId="53" fillId="38" borderId="78" xfId="396" applyFont="1" applyFill="1" applyBorder="1" applyAlignment="1">
      <alignment horizontal="center" vertical="center" wrapText="1" readingOrder="1"/>
    </xf>
    <xf numFmtId="0" fontId="53" fillId="39" borderId="78" xfId="396" applyFont="1" applyFill="1" applyBorder="1" applyAlignment="1">
      <alignment horizontal="center" vertical="center" wrapText="1" readingOrder="1"/>
    </xf>
    <xf numFmtId="0" fontId="54" fillId="23" borderId="78" xfId="396" applyFont="1" applyFill="1" applyBorder="1" applyAlignment="1">
      <alignment horizontal="center" vertical="center" wrapText="1" readingOrder="1"/>
    </xf>
    <xf numFmtId="0" fontId="55" fillId="15" borderId="18" xfId="396" applyFont="1" applyFill="1" applyAlignment="1">
      <alignment horizontal="justify" vertical="center" wrapText="1" readingOrder="1"/>
    </xf>
    <xf numFmtId="0" fontId="13" fillId="15" borderId="18" xfId="396" applyFont="1" applyFill="1" applyAlignment="1">
      <alignment vertical="center"/>
    </xf>
    <xf numFmtId="0" fontId="56" fillId="15" borderId="18" xfId="396" applyFont="1" applyFill="1"/>
    <xf numFmtId="0" fontId="52" fillId="0" borderId="18" xfId="396" applyFont="1"/>
    <xf numFmtId="0" fontId="55" fillId="0" borderId="18" xfId="396" applyFont="1" applyAlignment="1">
      <alignment horizontal="justify" vertical="center" wrapText="1" readingOrder="1"/>
    </xf>
    <xf numFmtId="0" fontId="57" fillId="0" borderId="18" xfId="396" applyFont="1" applyAlignment="1">
      <alignment vertical="center"/>
    </xf>
    <xf numFmtId="0" fontId="58" fillId="0" borderId="18" xfId="396" applyFont="1"/>
    <xf numFmtId="0" fontId="59" fillId="0" borderId="18" xfId="396" applyFont="1"/>
    <xf numFmtId="0" fontId="60" fillId="0" borderId="18" xfId="396" applyFont="1"/>
    <xf numFmtId="0" fontId="56" fillId="0" borderId="18" xfId="396" applyFont="1"/>
    <xf numFmtId="0" fontId="36" fillId="0" borderId="44" xfId="396" applyFont="1" applyBorder="1" applyAlignment="1">
      <alignment horizontal="center" vertical="center" wrapText="1"/>
    </xf>
    <xf numFmtId="166" fontId="36" fillId="0" borderId="44" xfId="400" applyNumberFormat="1" applyFont="1" applyBorder="1" applyAlignment="1" applyProtection="1">
      <alignment horizontal="center" vertical="center" wrapText="1"/>
    </xf>
    <xf numFmtId="165" fontId="36" fillId="15" borderId="38" xfId="396" applyNumberFormat="1" applyFont="1" applyFill="1" applyBorder="1" applyAlignment="1" applyProtection="1">
      <alignment vertical="center" wrapText="1"/>
      <protection locked="0"/>
    </xf>
    <xf numFmtId="0" fontId="36" fillId="15" borderId="38" xfId="396" applyFont="1" applyFill="1" applyBorder="1" applyAlignment="1" applyProtection="1">
      <alignment vertical="center" wrapText="1"/>
      <protection locked="0"/>
    </xf>
    <xf numFmtId="9" fontId="36" fillId="15" borderId="38" xfId="397" applyFont="1" applyFill="1" applyBorder="1" applyAlignment="1" applyProtection="1">
      <alignment horizontal="center" vertical="center" wrapText="1"/>
      <protection locked="0"/>
    </xf>
    <xf numFmtId="14" fontId="36" fillId="0" borderId="38" xfId="396" applyNumberFormat="1" applyFont="1" applyBorder="1" applyAlignment="1" applyProtection="1">
      <alignment horizontal="center" vertical="center" wrapText="1"/>
      <protection locked="0"/>
    </xf>
    <xf numFmtId="0" fontId="36" fillId="0" borderId="63" xfId="396" applyFont="1" applyBorder="1" applyAlignment="1">
      <alignment horizontal="center" vertical="center" wrapText="1"/>
    </xf>
    <xf numFmtId="0" fontId="36" fillId="0" borderId="59" xfId="396" applyFont="1" applyBorder="1" applyAlignment="1" applyProtection="1">
      <alignment horizontal="center" vertical="center" textRotation="90" wrapText="1"/>
      <protection locked="0"/>
    </xf>
    <xf numFmtId="166" fontId="36" fillId="0" borderId="59" xfId="400" applyNumberFormat="1" applyFont="1" applyBorder="1" applyAlignment="1" applyProtection="1">
      <alignment horizontal="center" vertical="center" wrapText="1"/>
    </xf>
    <xf numFmtId="14" fontId="36" fillId="0" borderId="59" xfId="396" applyNumberFormat="1" applyFont="1" applyBorder="1" applyAlignment="1" applyProtection="1">
      <alignment horizontal="center" vertical="center" wrapText="1"/>
      <protection locked="0"/>
    </xf>
    <xf numFmtId="14" fontId="36" fillId="0" borderId="45" xfId="396" applyNumberFormat="1" applyFont="1" applyBorder="1" applyAlignment="1" applyProtection="1">
      <alignment horizontal="center" vertical="center" wrapText="1"/>
      <protection locked="0"/>
    </xf>
    <xf numFmtId="0" fontId="36" fillId="0" borderId="54" xfId="396" applyFont="1" applyBorder="1" applyAlignment="1">
      <alignment horizontal="center" vertical="center" wrapText="1"/>
    </xf>
    <xf numFmtId="0" fontId="36" fillId="0" borderId="65" xfId="396" applyFont="1" applyBorder="1" applyAlignment="1">
      <alignment horizontal="center" vertical="center" wrapText="1"/>
    </xf>
    <xf numFmtId="165" fontId="36" fillId="0" borderId="38" xfId="396" applyNumberFormat="1" applyFont="1" applyBorder="1" applyAlignment="1" applyProtection="1">
      <alignment vertical="center" wrapText="1"/>
      <protection locked="0"/>
    </xf>
    <xf numFmtId="0" fontId="36" fillId="0" borderId="38" xfId="396" applyFont="1" applyBorder="1" applyAlignment="1" applyProtection="1">
      <alignment vertical="center" wrapText="1"/>
      <protection locked="0"/>
    </xf>
    <xf numFmtId="9" fontId="36" fillId="0" borderId="38" xfId="397" applyFont="1" applyBorder="1" applyAlignment="1" applyProtection="1">
      <alignment horizontal="center" vertical="center" wrapText="1"/>
      <protection locked="0"/>
    </xf>
    <xf numFmtId="0" fontId="16" fillId="0" borderId="18" xfId="213" applyFont="1" applyAlignment="1">
      <alignment vertical="center" wrapText="1"/>
    </xf>
    <xf numFmtId="165" fontId="36" fillId="0" borderId="44" xfId="396" applyNumberFormat="1" applyFont="1" applyBorder="1" applyAlignment="1" applyProtection="1">
      <alignment horizontal="center" vertical="center" wrapText="1"/>
      <protection locked="0"/>
    </xf>
    <xf numFmtId="0" fontId="42" fillId="0" borderId="45" xfId="396" applyFont="1" applyBorder="1" applyAlignment="1">
      <alignment horizontal="center" vertical="center" textRotation="90" wrapText="1"/>
    </xf>
    <xf numFmtId="9" fontId="36" fillId="0" borderId="45" xfId="396" applyNumberFormat="1" applyFont="1" applyBorder="1" applyAlignment="1">
      <alignment horizontal="center" vertical="center" wrapText="1"/>
    </xf>
    <xf numFmtId="0" fontId="42" fillId="0" borderId="38" xfId="396" applyFont="1" applyBorder="1" applyAlignment="1">
      <alignment horizontal="center" vertical="center" textRotation="90" wrapText="1"/>
    </xf>
    <xf numFmtId="1" fontId="36" fillId="0" borderId="38" xfId="396" applyNumberFormat="1" applyFont="1" applyBorder="1" applyAlignment="1" applyProtection="1">
      <alignment horizontal="center" vertical="center" wrapText="1"/>
      <protection locked="0"/>
    </xf>
    <xf numFmtId="166" fontId="36" fillId="0" borderId="45" xfId="400" applyNumberFormat="1" applyFont="1" applyBorder="1" applyAlignment="1" applyProtection="1">
      <alignment horizontal="center" vertical="center" wrapText="1"/>
    </xf>
    <xf numFmtId="165" fontId="36" fillId="0" borderId="38" xfId="396" applyNumberFormat="1" applyFont="1" applyBorder="1" applyAlignment="1" applyProtection="1">
      <alignment horizontal="center" vertical="center" wrapText="1"/>
      <protection locked="0"/>
    </xf>
    <xf numFmtId="9" fontId="40" fillId="0" borderId="18" xfId="398" applyNumberFormat="1" applyFont="1" applyFill="1" applyBorder="1" applyAlignment="1" applyProtection="1">
      <alignment vertical="center" wrapText="1"/>
      <protection locked="0"/>
    </xf>
    <xf numFmtId="9" fontId="17" fillId="0" borderId="18" xfId="396" applyNumberFormat="1" applyFont="1" applyProtection="1">
      <protection locked="0"/>
    </xf>
    <xf numFmtId="0" fontId="31" fillId="15" borderId="18" xfId="213" applyFont="1" applyFill="1" applyAlignment="1">
      <alignment wrapText="1"/>
    </xf>
    <xf numFmtId="0" fontId="31" fillId="0" borderId="18" xfId="213" applyFont="1" applyAlignment="1">
      <alignment wrapText="1"/>
    </xf>
    <xf numFmtId="0" fontId="31" fillId="15" borderId="18" xfId="213" applyFont="1" applyFill="1" applyAlignment="1">
      <alignment vertical="center" wrapText="1"/>
    </xf>
    <xf numFmtId="0" fontId="11" fillId="15" borderId="18" xfId="213" applyFont="1" applyFill="1" applyAlignment="1">
      <alignment vertical="center" wrapText="1"/>
    </xf>
    <xf numFmtId="9" fontId="11" fillId="15" borderId="18" xfId="397" applyFont="1" applyFill="1" applyBorder="1" applyAlignment="1">
      <alignment horizontal="center" vertical="center" wrapText="1"/>
    </xf>
    <xf numFmtId="165" fontId="11" fillId="15" borderId="18" xfId="213" applyNumberFormat="1" applyFont="1" applyFill="1" applyAlignment="1">
      <alignment horizontal="center" vertical="center" wrapText="1"/>
    </xf>
    <xf numFmtId="165" fontId="11" fillId="15" borderId="18" xfId="213" applyNumberFormat="1" applyFont="1" applyFill="1" applyAlignment="1">
      <alignment vertical="center" wrapText="1"/>
    </xf>
    <xf numFmtId="9" fontId="11" fillId="15" borderId="18" xfId="397" applyFont="1" applyFill="1" applyBorder="1" applyAlignment="1">
      <alignment vertical="center" wrapText="1"/>
    </xf>
    <xf numFmtId="0" fontId="11" fillId="15" borderId="2" xfId="213" applyFont="1" applyFill="1" applyBorder="1" applyAlignment="1">
      <alignment vertical="center" wrapText="1"/>
    </xf>
    <xf numFmtId="9" fontId="31" fillId="15" borderId="18" xfId="397" applyFont="1" applyFill="1" applyBorder="1" applyAlignment="1">
      <alignment horizontal="center" vertical="center" wrapText="1"/>
    </xf>
    <xf numFmtId="165" fontId="31" fillId="15" borderId="18" xfId="213" applyNumberFormat="1" applyFont="1" applyFill="1" applyAlignment="1">
      <alignment horizontal="center" vertical="center" wrapText="1"/>
    </xf>
    <xf numFmtId="165" fontId="31" fillId="15" borderId="18" xfId="213" applyNumberFormat="1" applyFont="1" applyFill="1" applyAlignment="1">
      <alignment vertical="center" wrapText="1"/>
    </xf>
    <xf numFmtId="9" fontId="31" fillId="15" borderId="18" xfId="397" applyFont="1" applyFill="1" applyBorder="1" applyAlignment="1">
      <alignment vertical="center" wrapText="1"/>
    </xf>
    <xf numFmtId="0" fontId="31" fillId="0" borderId="18" xfId="213" applyFont="1" applyAlignment="1">
      <alignment vertical="center" wrapText="1"/>
    </xf>
    <xf numFmtId="9" fontId="31" fillId="0" borderId="18" xfId="397" applyFont="1" applyBorder="1" applyAlignment="1">
      <alignment horizontal="center" vertical="center" wrapText="1"/>
    </xf>
    <xf numFmtId="165" fontId="31" fillId="0" borderId="18" xfId="213" applyNumberFormat="1" applyFont="1" applyAlignment="1">
      <alignment horizontal="center" vertical="center" wrapText="1"/>
    </xf>
    <xf numFmtId="165" fontId="31" fillId="0" borderId="18" xfId="213" applyNumberFormat="1" applyFont="1" applyAlignment="1">
      <alignment vertical="center" wrapText="1"/>
    </xf>
    <xf numFmtId="9" fontId="31" fillId="0" borderId="18" xfId="397" applyFont="1" applyBorder="1" applyAlignment="1">
      <alignment vertical="center" wrapText="1"/>
    </xf>
    <xf numFmtId="0" fontId="36" fillId="0" borderId="38" xfId="396" applyFont="1" applyBorder="1" applyAlignment="1" applyProtection="1">
      <alignment horizontal="center" vertical="center" wrapText="1"/>
      <protection locked="0"/>
    </xf>
    <xf numFmtId="0" fontId="36" fillId="0" borderId="59" xfId="396" applyFont="1" applyBorder="1" applyAlignment="1" applyProtection="1">
      <alignment horizontal="center" vertical="center" wrapText="1"/>
      <protection locked="0"/>
    </xf>
    <xf numFmtId="9" fontId="36" fillId="0" borderId="38" xfId="396" applyNumberFormat="1" applyFont="1" applyBorder="1" applyAlignment="1">
      <alignment horizontal="center" vertical="center" wrapText="1"/>
    </xf>
    <xf numFmtId="9" fontId="36" fillId="0" borderId="59" xfId="396" applyNumberFormat="1" applyFont="1" applyBorder="1" applyAlignment="1">
      <alignment horizontal="center" vertical="center" wrapText="1"/>
    </xf>
    <xf numFmtId="0" fontId="36" fillId="0" borderId="44" xfId="396" applyFont="1" applyBorder="1" applyAlignment="1" applyProtection="1">
      <alignment horizontal="center" vertical="center" wrapText="1"/>
      <protection locked="0"/>
    </xf>
    <xf numFmtId="9" fontId="36" fillId="0" borderId="44" xfId="396" applyNumberFormat="1" applyFont="1" applyBorder="1" applyAlignment="1">
      <alignment horizontal="center" vertical="center" wrapText="1"/>
    </xf>
    <xf numFmtId="9" fontId="36" fillId="2" borderId="2" xfId="0" applyNumberFormat="1" applyFont="1" applyFill="1" applyBorder="1" applyAlignment="1" applyProtection="1">
      <alignment horizontal="center" vertical="center"/>
      <protection locked="0"/>
    </xf>
    <xf numFmtId="9" fontId="36" fillId="0" borderId="2" xfId="0" applyNumberFormat="1" applyFont="1" applyBorder="1" applyAlignment="1" applyProtection="1">
      <alignment horizontal="center" vertical="center"/>
      <protection locked="0"/>
    </xf>
    <xf numFmtId="0" fontId="36" fillId="2" borderId="2" xfId="0" applyFont="1" applyFill="1" applyBorder="1" applyAlignment="1" applyProtection="1">
      <alignment horizontal="justify" vertical="center" wrapText="1"/>
      <protection locked="0"/>
    </xf>
    <xf numFmtId="0" fontId="36" fillId="2" borderId="2"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protection locked="0"/>
    </xf>
    <xf numFmtId="9" fontId="12" fillId="0" borderId="79" xfId="0" applyNumberFormat="1" applyFont="1" applyBorder="1" applyAlignment="1">
      <alignment horizontal="center" vertical="center"/>
    </xf>
    <xf numFmtId="0" fontId="13" fillId="0" borderId="38" xfId="0" applyFont="1" applyBorder="1" applyAlignment="1">
      <alignment horizontal="center" vertical="center" textRotation="90" wrapText="1"/>
    </xf>
    <xf numFmtId="9" fontId="12" fillId="0" borderId="38" xfId="0" applyNumberFormat="1" applyFont="1" applyBorder="1" applyAlignment="1">
      <alignment horizontal="center" vertical="center"/>
    </xf>
    <xf numFmtId="0" fontId="13" fillId="0" borderId="38" xfId="0" applyFont="1" applyBorder="1" applyAlignment="1">
      <alignment horizontal="center" vertical="center" textRotation="90"/>
    </xf>
    <xf numFmtId="166" fontId="12" fillId="0" borderId="38" xfId="400" applyNumberFormat="1" applyFont="1" applyBorder="1" applyAlignment="1" applyProtection="1">
      <alignment horizontal="center" vertical="center"/>
    </xf>
    <xf numFmtId="0" fontId="31" fillId="0" borderId="18" xfId="213" applyFont="1"/>
    <xf numFmtId="0" fontId="32" fillId="28" borderId="38" xfId="213" applyFont="1" applyFill="1" applyBorder="1" applyAlignment="1">
      <alignment horizontal="center" vertical="center"/>
    </xf>
    <xf numFmtId="0" fontId="35" fillId="28" borderId="38" xfId="213" applyFont="1" applyFill="1" applyBorder="1" applyAlignment="1">
      <alignment horizontal="center" vertical="center"/>
    </xf>
    <xf numFmtId="0" fontId="32" fillId="28" borderId="38" xfId="213" applyFont="1" applyFill="1" applyBorder="1" applyAlignment="1">
      <alignment horizontal="center" vertical="center" wrapText="1"/>
    </xf>
    <xf numFmtId="0" fontId="32" fillId="0" borderId="18" xfId="213" applyFont="1" applyAlignment="1">
      <alignment horizontal="center" vertical="center"/>
    </xf>
    <xf numFmtId="0" fontId="31" fillId="0" borderId="38" xfId="213" applyFont="1" applyBorder="1" applyAlignment="1">
      <alignment wrapText="1"/>
    </xf>
    <xf numFmtId="0" fontId="15" fillId="12" borderId="29" xfId="213" applyFont="1" applyFill="1" applyBorder="1" applyAlignment="1">
      <alignment horizontal="center" vertical="center" wrapText="1"/>
    </xf>
    <xf numFmtId="0" fontId="63" fillId="0" borderId="38" xfId="0" applyFont="1" applyBorder="1" applyAlignment="1">
      <alignment vertical="center" wrapText="1"/>
    </xf>
    <xf numFmtId="9" fontId="63" fillId="0" borderId="38" xfId="397" applyFont="1" applyBorder="1" applyAlignment="1">
      <alignment horizontal="center" vertical="center" wrapText="1"/>
    </xf>
    <xf numFmtId="165" fontId="63" fillId="0" borderId="38" xfId="0" applyNumberFormat="1" applyFont="1" applyBorder="1" applyAlignment="1">
      <alignment horizontal="center" vertical="center" wrapText="1"/>
    </xf>
    <xf numFmtId="165" fontId="63" fillId="0" borderId="38" xfId="0" applyNumberFormat="1" applyFont="1" applyBorder="1" applyAlignment="1">
      <alignment vertical="center" wrapText="1"/>
    </xf>
    <xf numFmtId="9" fontId="63" fillId="0" borderId="38" xfId="397" applyFont="1" applyBorder="1" applyAlignment="1">
      <alignment vertical="center" wrapText="1"/>
    </xf>
    <xf numFmtId="0" fontId="63" fillId="0" borderId="0" xfId="0" applyFont="1" applyAlignment="1">
      <alignment vertical="center" wrapText="1"/>
    </xf>
    <xf numFmtId="0" fontId="63" fillId="15" borderId="18" xfId="213" applyFont="1" applyFill="1" applyAlignment="1">
      <alignment vertical="center" wrapText="1"/>
    </xf>
    <xf numFmtId="0" fontId="14" fillId="10" borderId="80" xfId="0" applyFont="1" applyFill="1" applyBorder="1" applyAlignment="1">
      <alignment horizontal="center" vertical="center"/>
    </xf>
    <xf numFmtId="168" fontId="13" fillId="0" borderId="0" xfId="0" applyNumberFormat="1" applyFont="1" applyAlignment="1">
      <alignment horizontal="center" vertical="center"/>
    </xf>
    <xf numFmtId="0" fontId="6" fillId="0" borderId="18" xfId="213" applyFont="1"/>
    <xf numFmtId="0" fontId="37" fillId="17" borderId="38" xfId="213" applyFont="1" applyFill="1" applyBorder="1" applyAlignment="1">
      <alignment horizontal="center" vertical="center"/>
    </xf>
    <xf numFmtId="0" fontId="37" fillId="17" borderId="38" xfId="213" applyFont="1" applyFill="1" applyBorder="1" applyAlignment="1">
      <alignment horizontal="center" vertical="center" wrapText="1"/>
    </xf>
    <xf numFmtId="0" fontId="37" fillId="40" borderId="38" xfId="213" applyFont="1" applyFill="1" applyBorder="1" applyAlignment="1">
      <alignment horizontal="center" vertical="center" wrapText="1"/>
    </xf>
    <xf numFmtId="0" fontId="11" fillId="0" borderId="18" xfId="213" applyFont="1"/>
    <xf numFmtId="165" fontId="17" fillId="0" borderId="38" xfId="213" applyNumberFormat="1" applyFont="1" applyBorder="1" applyAlignment="1">
      <alignment horizontal="center" vertical="center"/>
    </xf>
    <xf numFmtId="1" fontId="17" fillId="0" borderId="38" xfId="213" applyNumberFormat="1" applyFont="1" applyBorder="1" applyAlignment="1">
      <alignment horizontal="center" vertical="center"/>
    </xf>
    <xf numFmtId="0" fontId="17" fillId="0" borderId="38" xfId="213" applyFont="1" applyBorder="1" applyAlignment="1">
      <alignment horizontal="justify" vertical="center" wrapText="1"/>
    </xf>
    <xf numFmtId="0" fontId="5" fillId="0" borderId="38" xfId="213" applyFont="1" applyBorder="1" applyAlignment="1">
      <alignment horizontal="center" vertical="center" wrapText="1"/>
    </xf>
    <xf numFmtId="1" fontId="11" fillId="0" borderId="38" xfId="213" applyNumberFormat="1" applyFont="1" applyBorder="1"/>
    <xf numFmtId="0" fontId="19" fillId="0" borderId="38" xfId="213" applyBorder="1" applyAlignment="1">
      <alignment horizontal="center" vertical="center" wrapText="1"/>
    </xf>
    <xf numFmtId="9" fontId="36" fillId="0" borderId="38" xfId="396" applyNumberFormat="1" applyFont="1" applyBorder="1" applyAlignment="1" applyProtection="1">
      <alignment horizontal="center" vertical="center" wrapText="1"/>
      <protection locked="0"/>
    </xf>
    <xf numFmtId="9" fontId="36" fillId="0" borderId="59" xfId="396" applyNumberFormat="1" applyFont="1" applyBorder="1" applyAlignment="1" applyProtection="1">
      <alignment horizontal="center" vertical="center" wrapText="1"/>
      <protection locked="0"/>
    </xf>
    <xf numFmtId="0" fontId="13" fillId="22" borderId="38" xfId="0" applyFont="1" applyFill="1" applyBorder="1" applyAlignment="1" applyProtection="1">
      <alignment horizontal="center" vertical="center" wrapText="1"/>
      <protection locked="0"/>
    </xf>
    <xf numFmtId="0" fontId="12" fillId="15" borderId="38" xfId="213" applyFont="1" applyFill="1" applyBorder="1" applyAlignment="1">
      <alignment vertical="center"/>
    </xf>
    <xf numFmtId="0" fontId="16" fillId="0" borderId="18" xfId="0" applyFont="1" applyBorder="1" applyAlignment="1" applyProtection="1">
      <alignment horizontal="center"/>
      <protection locked="0"/>
    </xf>
    <xf numFmtId="0" fontId="16" fillId="0" borderId="38" xfId="0" applyFont="1" applyBorder="1" applyAlignment="1" applyProtection="1">
      <alignment horizontal="center" vertical="center" wrapText="1"/>
      <protection locked="0"/>
    </xf>
    <xf numFmtId="0" fontId="12" fillId="15" borderId="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168" fontId="17" fillId="15" borderId="38" xfId="0" applyNumberFormat="1" applyFont="1" applyFill="1" applyBorder="1" applyAlignment="1" applyProtection="1">
      <alignment horizontal="center" vertical="center" wrapText="1"/>
      <protection locked="0"/>
    </xf>
    <xf numFmtId="0" fontId="17" fillId="15" borderId="38" xfId="0" applyFont="1" applyFill="1" applyBorder="1" applyAlignment="1" applyProtection="1">
      <alignment horizontal="center" vertical="center" wrapText="1"/>
      <protection locked="0"/>
    </xf>
    <xf numFmtId="0" fontId="12" fillId="15" borderId="6" xfId="0" applyFont="1" applyFill="1" applyBorder="1" applyAlignment="1" applyProtection="1">
      <alignment horizontal="center" vertical="center"/>
      <protection locked="0"/>
    </xf>
    <xf numFmtId="0" fontId="12" fillId="15" borderId="2" xfId="0" applyFont="1" applyFill="1" applyBorder="1" applyAlignment="1" applyProtection="1">
      <alignment horizontal="center" vertical="center" wrapText="1"/>
      <protection locked="0"/>
    </xf>
    <xf numFmtId="0" fontId="36" fillId="0" borderId="2" xfId="0" applyFont="1" applyBorder="1" applyAlignment="1" applyProtection="1">
      <alignment horizontal="justify" vertical="center" wrapText="1"/>
      <protection locked="0"/>
    </xf>
    <xf numFmtId="167" fontId="36" fillId="0" borderId="2" xfId="0" applyNumberFormat="1" applyFont="1" applyBorder="1" applyAlignment="1" applyProtection="1">
      <alignment horizontal="center" vertical="center"/>
      <protection locked="0"/>
    </xf>
    <xf numFmtId="165" fontId="12" fillId="15" borderId="2" xfId="0" applyNumberFormat="1" applyFont="1" applyFill="1" applyBorder="1" applyAlignment="1" applyProtection="1">
      <alignment horizontal="center" vertical="center"/>
      <protection locked="0"/>
    </xf>
    <xf numFmtId="0" fontId="12" fillId="15" borderId="2" xfId="0" applyFont="1" applyFill="1" applyBorder="1" applyAlignment="1" applyProtection="1">
      <alignment horizontal="justify" vertical="top" wrapText="1"/>
      <protection locked="0"/>
    </xf>
    <xf numFmtId="9" fontId="12" fillId="15" borderId="38" xfId="397" applyFont="1" applyFill="1" applyBorder="1" applyAlignment="1" applyProtection="1">
      <alignment horizontal="center" vertical="center" wrapText="1"/>
      <protection locked="0"/>
    </xf>
    <xf numFmtId="165" fontId="12" fillId="15" borderId="38" xfId="0" applyNumberFormat="1" applyFont="1" applyFill="1" applyBorder="1" applyAlignment="1" applyProtection="1">
      <alignment horizontal="center"/>
      <protection locked="0"/>
    </xf>
    <xf numFmtId="0" fontId="12" fillId="15" borderId="38" xfId="0" applyFont="1" applyFill="1" applyBorder="1" applyAlignment="1" applyProtection="1">
      <alignment horizontal="center"/>
      <protection locked="0"/>
    </xf>
    <xf numFmtId="9" fontId="12" fillId="15" borderId="38" xfId="0" applyNumberFormat="1" applyFont="1" applyFill="1" applyBorder="1" applyAlignment="1" applyProtection="1">
      <alignment horizontal="center" vertical="center" wrapText="1"/>
      <protection locked="0"/>
    </xf>
    <xf numFmtId="0" fontId="16" fillId="15" borderId="18" xfId="0" applyFont="1" applyFill="1" applyBorder="1" applyAlignment="1" applyProtection="1">
      <alignment horizontal="center"/>
      <protection locked="0"/>
    </xf>
    <xf numFmtId="0" fontId="17" fillId="15" borderId="38" xfId="0" applyFont="1" applyFill="1" applyBorder="1" applyAlignment="1" applyProtection="1">
      <alignment horizontal="center" vertical="top" wrapText="1"/>
      <protection locked="0"/>
    </xf>
    <xf numFmtId="0" fontId="17" fillId="15" borderId="38" xfId="0" applyFont="1" applyFill="1" applyBorder="1" applyAlignment="1" applyProtection="1">
      <alignment horizontal="justify" vertical="center" wrapText="1"/>
      <protection locked="0"/>
    </xf>
    <xf numFmtId="9" fontId="12" fillId="15" borderId="2" xfId="0" applyNumberFormat="1" applyFont="1" applyFill="1" applyBorder="1" applyAlignment="1" applyProtection="1">
      <alignment horizontal="center" vertical="center"/>
      <protection locked="0"/>
    </xf>
    <xf numFmtId="165" fontId="12" fillId="15" borderId="2" xfId="0" applyNumberFormat="1" applyFont="1" applyFill="1" applyBorder="1" applyAlignment="1" applyProtection="1">
      <alignment horizontal="center" vertical="center" wrapText="1"/>
      <protection locked="0"/>
    </xf>
    <xf numFmtId="14" fontId="12" fillId="15" borderId="2" xfId="0" applyNumberFormat="1" applyFont="1" applyFill="1" applyBorder="1" applyAlignment="1" applyProtection="1">
      <alignment horizontal="center" vertical="center" wrapText="1"/>
      <protection locked="0"/>
    </xf>
    <xf numFmtId="168" fontId="17" fillId="15" borderId="45" xfId="0" applyNumberFormat="1" applyFont="1" applyFill="1" applyBorder="1" applyAlignment="1" applyProtection="1">
      <alignment horizontal="center" vertical="center" wrapText="1"/>
      <protection locked="0"/>
    </xf>
    <xf numFmtId="0" fontId="17" fillId="15" borderId="45" xfId="0" applyFont="1" applyFill="1" applyBorder="1" applyAlignment="1" applyProtection="1">
      <alignment horizontal="center" vertical="center" wrapText="1"/>
      <protection locked="0"/>
    </xf>
    <xf numFmtId="0" fontId="12" fillId="0" borderId="18" xfId="0" applyFont="1" applyBorder="1" applyAlignment="1" applyProtection="1">
      <alignment horizontal="center"/>
      <protection locked="0"/>
    </xf>
    <xf numFmtId="168" fontId="12" fillId="0" borderId="18" xfId="0" applyNumberFormat="1"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3" fillId="0" borderId="18" xfId="0" applyFont="1" applyBorder="1" applyAlignment="1" applyProtection="1">
      <alignment horizontal="center"/>
      <protection locked="0"/>
    </xf>
    <xf numFmtId="165" fontId="12" fillId="0" borderId="18" xfId="0" applyNumberFormat="1" applyFont="1" applyBorder="1" applyAlignment="1" applyProtection="1">
      <alignment horizontal="center"/>
      <protection locked="0"/>
    </xf>
    <xf numFmtId="9" fontId="12" fillId="0" borderId="18" xfId="397" applyFont="1" applyBorder="1" applyAlignment="1" applyProtection="1">
      <alignment horizontal="center"/>
      <protection locked="0"/>
    </xf>
    <xf numFmtId="9" fontId="12" fillId="0" borderId="18" xfId="0" applyNumberFormat="1" applyFont="1" applyBorder="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18" xfId="0" applyFont="1" applyBorder="1" applyAlignment="1" applyProtection="1">
      <alignment horizontal="center" vertical="top"/>
      <protection locked="0"/>
    </xf>
    <xf numFmtId="0" fontId="12" fillId="0" borderId="18" xfId="0" applyFont="1" applyBorder="1" applyAlignment="1" applyProtection="1">
      <alignment horizontal="center" vertical="top" wrapText="1"/>
      <protection locked="0"/>
    </xf>
    <xf numFmtId="0" fontId="16" fillId="0" borderId="0" xfId="0" applyFont="1" applyAlignment="1" applyProtection="1">
      <alignment horizontal="center"/>
      <protection locked="0"/>
    </xf>
    <xf numFmtId="168" fontId="16"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165" fontId="16" fillId="0" borderId="0" xfId="0" applyNumberFormat="1" applyFont="1" applyAlignment="1" applyProtection="1">
      <alignment horizontal="center"/>
      <protection locked="0"/>
    </xf>
    <xf numFmtId="9" fontId="16" fillId="0" borderId="0" xfId="397" applyFont="1" applyAlignment="1" applyProtection="1">
      <alignment horizontal="center"/>
      <protection locked="0"/>
    </xf>
    <xf numFmtId="9" fontId="16" fillId="0" borderId="0" xfId="0" applyNumberFormat="1" applyFont="1" applyAlignment="1" applyProtection="1">
      <alignment horizontal="center"/>
      <protection locked="0"/>
    </xf>
    <xf numFmtId="0" fontId="17" fillId="0" borderId="18" xfId="396" applyFont="1"/>
    <xf numFmtId="9" fontId="36" fillId="0" borderId="54" xfId="396" applyNumberFormat="1" applyFont="1" applyBorder="1" applyAlignment="1">
      <alignment horizontal="center" vertical="center" wrapText="1"/>
    </xf>
    <xf numFmtId="0" fontId="17" fillId="0" borderId="38" xfId="0" applyFont="1" applyBorder="1" applyAlignment="1">
      <alignment horizontal="center" vertical="center"/>
    </xf>
    <xf numFmtId="0" fontId="36" fillId="0" borderId="38" xfId="0" applyFont="1" applyBorder="1" applyAlignment="1">
      <alignment horizontal="left" vertical="center" wrapText="1"/>
    </xf>
    <xf numFmtId="0" fontId="13" fillId="41" borderId="18" xfId="213" applyFont="1" applyFill="1" applyAlignment="1">
      <alignment horizontal="right"/>
    </xf>
    <xf numFmtId="0" fontId="13" fillId="15" borderId="18" xfId="213" applyFont="1" applyFill="1"/>
    <xf numFmtId="0" fontId="14" fillId="15" borderId="18" xfId="213" applyFont="1" applyFill="1"/>
    <xf numFmtId="0" fontId="17" fillId="0" borderId="4" xfId="0" applyFont="1" applyBorder="1" applyAlignment="1">
      <alignment horizontal="left" vertical="center" wrapText="1"/>
    </xf>
    <xf numFmtId="0" fontId="17" fillId="0" borderId="4" xfId="0" applyFont="1" applyBorder="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16" fillId="15" borderId="18" xfId="213" applyFont="1" applyFill="1"/>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6" fillId="15" borderId="2" xfId="0" applyFont="1" applyFill="1" applyBorder="1" applyAlignment="1">
      <alignment horizontal="center" vertical="center" wrapText="1"/>
    </xf>
    <xf numFmtId="0" fontId="31" fillId="0" borderId="38" xfId="213" applyFont="1" applyBorder="1" applyAlignment="1">
      <alignment vertical="center"/>
    </xf>
    <xf numFmtId="0" fontId="36" fillId="0" borderId="38" xfId="396" applyFont="1" applyBorder="1" applyAlignment="1" applyProtection="1">
      <alignment horizontal="center" vertical="center" textRotation="90" wrapText="1"/>
      <protection locked="0"/>
    </xf>
    <xf numFmtId="0" fontId="17" fillId="0" borderId="38" xfId="0" applyFont="1" applyBorder="1" applyAlignment="1" applyProtection="1">
      <alignment horizontal="justify" vertical="center" wrapText="1"/>
      <protection locked="0"/>
    </xf>
    <xf numFmtId="9" fontId="36" fillId="0" borderId="38" xfId="0" applyNumberFormat="1" applyFont="1" applyBorder="1" applyAlignment="1" applyProtection="1">
      <alignment horizontal="center" vertical="center"/>
      <protection locked="0"/>
    </xf>
    <xf numFmtId="0" fontId="36" fillId="0" borderId="38" xfId="0" applyFont="1" applyBorder="1" applyAlignment="1" applyProtection="1">
      <alignment horizontal="justify" vertical="center" wrapText="1"/>
      <protection locked="0"/>
    </xf>
    <xf numFmtId="0" fontId="36" fillId="0" borderId="38" xfId="0" applyFont="1" applyBorder="1" applyAlignment="1" applyProtection="1">
      <alignment horizontal="center" vertical="center" wrapText="1"/>
      <protection locked="0"/>
    </xf>
    <xf numFmtId="0" fontId="36" fillId="0" borderId="38" xfId="0" applyFont="1" applyBorder="1" applyAlignment="1" applyProtection="1">
      <alignment horizontal="center" vertical="center"/>
      <protection locked="0"/>
    </xf>
    <xf numFmtId="0" fontId="36" fillId="0" borderId="38" xfId="0" applyFont="1" applyBorder="1" applyAlignment="1">
      <alignment horizontal="center" vertical="center" wrapText="1"/>
    </xf>
    <xf numFmtId="0" fontId="36" fillId="0" borderId="38" xfId="0" applyFont="1" applyBorder="1" applyAlignment="1">
      <alignment horizontal="center" vertical="center" textRotation="90" wrapText="1"/>
    </xf>
    <xf numFmtId="9" fontId="36" fillId="0" borderId="38" xfId="0" applyNumberFormat="1" applyFont="1" applyBorder="1" applyAlignment="1">
      <alignment horizontal="center" vertical="center"/>
    </xf>
    <xf numFmtId="167" fontId="36" fillId="0" borderId="38" xfId="0" applyNumberFormat="1" applyFont="1" applyBorder="1" applyAlignment="1">
      <alignment horizontal="center" vertical="center" wrapText="1"/>
    </xf>
    <xf numFmtId="0" fontId="36" fillId="0" borderId="38" xfId="0" applyFont="1" applyBorder="1" applyAlignment="1">
      <alignment horizontal="center" vertical="center"/>
    </xf>
    <xf numFmtId="0" fontId="36" fillId="0" borderId="38" xfId="0" applyFont="1" applyBorder="1" applyAlignment="1" applyProtection="1">
      <alignment horizontal="left" vertical="center" wrapText="1"/>
      <protection locked="0"/>
    </xf>
    <xf numFmtId="0" fontId="36" fillId="0" borderId="44" xfId="0" applyFont="1" applyBorder="1" applyAlignment="1">
      <alignment horizontal="center" vertical="center" wrapText="1"/>
    </xf>
    <xf numFmtId="0" fontId="36" fillId="0" borderId="38" xfId="0" applyFont="1" applyBorder="1" applyAlignment="1">
      <alignment horizontal="justify" vertical="center" wrapText="1"/>
    </xf>
    <xf numFmtId="0" fontId="36" fillId="0" borderId="44" xfId="0" applyFont="1" applyBorder="1" applyAlignment="1">
      <alignment horizontal="center" vertical="center" textRotation="90" wrapText="1"/>
    </xf>
    <xf numFmtId="0" fontId="36" fillId="0" borderId="38" xfId="0" applyFont="1" applyBorder="1" applyAlignment="1">
      <alignment vertical="center" wrapText="1"/>
    </xf>
    <xf numFmtId="1" fontId="36" fillId="0" borderId="38" xfId="0" applyNumberFormat="1" applyFont="1" applyBorder="1" applyAlignment="1">
      <alignment horizontal="center" vertical="center"/>
    </xf>
    <xf numFmtId="9" fontId="36" fillId="0" borderId="38" xfId="0" applyNumberFormat="1" applyFont="1" applyBorder="1" applyAlignment="1">
      <alignment horizontal="center" vertical="center" wrapText="1"/>
    </xf>
    <xf numFmtId="2" fontId="36" fillId="0" borderId="38" xfId="0" applyNumberFormat="1" applyFont="1" applyBorder="1" applyAlignment="1">
      <alignment horizontal="center" vertical="center" wrapText="1"/>
    </xf>
    <xf numFmtId="0" fontId="17" fillId="0" borderId="38" xfId="0" applyFont="1" applyBorder="1" applyAlignment="1">
      <alignment horizontal="left" vertical="center" wrapText="1"/>
    </xf>
    <xf numFmtId="0" fontId="68" fillId="0" borderId="38" xfId="0" applyFont="1" applyBorder="1" applyAlignment="1">
      <alignment horizontal="left" vertical="center" wrapText="1"/>
    </xf>
    <xf numFmtId="0" fontId="68" fillId="0" borderId="38" xfId="0" applyFont="1" applyBorder="1" applyAlignment="1">
      <alignment horizontal="center" vertical="center" wrapText="1"/>
    </xf>
    <xf numFmtId="167" fontId="36" fillId="0" borderId="38" xfId="0" applyNumberFormat="1" applyFont="1" applyBorder="1" applyAlignment="1">
      <alignment horizontal="center" vertical="center"/>
    </xf>
    <xf numFmtId="9" fontId="17" fillId="0" borderId="38" xfId="0" applyNumberFormat="1" applyFont="1" applyBorder="1" applyAlignment="1">
      <alignment horizontal="center" vertical="center"/>
    </xf>
    <xf numFmtId="9" fontId="36" fillId="0" borderId="61" xfId="396" applyNumberFormat="1" applyFont="1" applyBorder="1" applyAlignment="1" applyProtection="1">
      <alignment horizontal="center" vertical="center" wrapText="1"/>
      <protection locked="0"/>
    </xf>
    <xf numFmtId="9" fontId="36" fillId="0" borderId="63" xfId="396" applyNumberFormat="1" applyFont="1" applyBorder="1" applyAlignment="1" applyProtection="1">
      <alignment horizontal="center" vertical="center" wrapText="1"/>
      <protection locked="0"/>
    </xf>
    <xf numFmtId="9" fontId="36" fillId="0" borderId="65" xfId="396" applyNumberFormat="1" applyFont="1" applyBorder="1" applyAlignment="1" applyProtection="1">
      <alignment horizontal="center" vertical="center" wrapText="1"/>
      <protection locked="0"/>
    </xf>
    <xf numFmtId="0" fontId="36" fillId="0" borderId="45" xfId="396" applyFont="1" applyBorder="1" applyAlignment="1" applyProtection="1">
      <alignment horizontal="center" vertical="center" wrapText="1"/>
      <protection locked="0"/>
    </xf>
    <xf numFmtId="0" fontId="36" fillId="0" borderId="45" xfId="396" applyFont="1" applyBorder="1" applyAlignment="1" applyProtection="1">
      <alignment horizontal="justify" vertical="center" wrapText="1"/>
      <protection locked="0"/>
    </xf>
    <xf numFmtId="0" fontId="36" fillId="0" borderId="45" xfId="396" applyFont="1" applyBorder="1" applyAlignment="1" applyProtection="1">
      <alignment horizontal="center" vertical="center" textRotation="90" wrapText="1"/>
      <protection locked="0"/>
    </xf>
    <xf numFmtId="0" fontId="36" fillId="0" borderId="38" xfId="396" applyFont="1" applyBorder="1" applyAlignment="1">
      <alignment horizontal="center" vertical="center" wrapText="1"/>
    </xf>
    <xf numFmtId="165" fontId="36" fillId="0" borderId="45" xfId="396" applyNumberFormat="1" applyFont="1" applyBorder="1" applyAlignment="1" applyProtection="1">
      <alignment vertical="center" wrapText="1"/>
      <protection locked="0"/>
    </xf>
    <xf numFmtId="0" fontId="36" fillId="0" borderId="45" xfId="396" applyFont="1" applyBorder="1" applyAlignment="1" applyProtection="1">
      <alignment vertical="center" wrapText="1"/>
      <protection locked="0"/>
    </xf>
    <xf numFmtId="0" fontId="36" fillId="0" borderId="54" xfId="0" applyFont="1" applyBorder="1" applyAlignment="1">
      <alignment horizontal="center" vertical="center" wrapText="1"/>
    </xf>
    <xf numFmtId="0" fontId="36" fillId="0" borderId="54" xfId="0" applyFont="1" applyBorder="1" applyAlignment="1">
      <alignment horizontal="left" vertical="center" wrapText="1"/>
    </xf>
    <xf numFmtId="0" fontId="36" fillId="0" borderId="54" xfId="396" applyFont="1" applyBorder="1" applyAlignment="1" applyProtection="1">
      <alignment horizontal="center" vertical="center" textRotation="90" wrapText="1"/>
      <protection locked="0"/>
    </xf>
    <xf numFmtId="166" fontId="36" fillId="0" borderId="54" xfId="400" applyNumberFormat="1" applyFont="1" applyBorder="1" applyAlignment="1" applyProtection="1">
      <alignment horizontal="center" vertical="center" wrapText="1"/>
    </xf>
    <xf numFmtId="0" fontId="42" fillId="0" borderId="54" xfId="396" applyFont="1" applyBorder="1" applyAlignment="1">
      <alignment horizontal="center" vertical="center" textRotation="90" wrapText="1"/>
    </xf>
    <xf numFmtId="165" fontId="36" fillId="0" borderId="54" xfId="396" applyNumberFormat="1" applyFont="1" applyBorder="1" applyAlignment="1" applyProtection="1">
      <alignment vertical="center" wrapText="1"/>
      <protection locked="0"/>
    </xf>
    <xf numFmtId="0" fontId="36" fillId="0" borderId="54" xfId="396" applyFont="1" applyBorder="1" applyAlignment="1" applyProtection="1">
      <alignment vertical="center" wrapText="1"/>
      <protection locked="0"/>
    </xf>
    <xf numFmtId="165" fontId="36" fillId="0" borderId="59" xfId="396" applyNumberFormat="1" applyFont="1" applyBorder="1" applyAlignment="1" applyProtection="1">
      <alignment vertical="center" wrapText="1"/>
      <protection locked="0"/>
    </xf>
    <xf numFmtId="0" fontId="36" fillId="0" borderId="59" xfId="396" applyFont="1" applyBorder="1" applyAlignment="1" applyProtection="1">
      <alignment vertical="center" wrapText="1"/>
      <protection locked="0"/>
    </xf>
    <xf numFmtId="9" fontId="69" fillId="0" borderId="38" xfId="0" applyNumberFormat="1" applyFont="1" applyBorder="1" applyAlignment="1">
      <alignment horizontal="center" vertical="center" wrapText="1"/>
    </xf>
    <xf numFmtId="0" fontId="69" fillId="0" borderId="38" xfId="0" applyFont="1" applyBorder="1" applyAlignment="1">
      <alignment horizontal="center" vertical="center" wrapText="1"/>
    </xf>
    <xf numFmtId="1" fontId="36" fillId="0" borderId="38" xfId="0" applyNumberFormat="1" applyFont="1" applyBorder="1" applyAlignment="1">
      <alignment horizontal="center" vertical="center" wrapText="1"/>
    </xf>
    <xf numFmtId="14" fontId="36" fillId="0" borderId="38" xfId="0" applyNumberFormat="1" applyFont="1" applyBorder="1" applyAlignment="1">
      <alignment horizontal="center" vertical="center" wrapText="1"/>
    </xf>
    <xf numFmtId="0" fontId="69" fillId="0" borderId="38" xfId="0" applyFont="1" applyBorder="1" applyAlignment="1">
      <alignment horizontal="left" vertical="center" wrapText="1"/>
    </xf>
    <xf numFmtId="169" fontId="36" fillId="0" borderId="38" xfId="0" applyNumberFormat="1" applyFont="1" applyBorder="1" applyAlignment="1">
      <alignment horizontal="center" vertical="center" wrapText="1"/>
    </xf>
    <xf numFmtId="165" fontId="36" fillId="15" borderId="44" xfId="396" applyNumberFormat="1" applyFont="1" applyFill="1" applyBorder="1" applyAlignment="1" applyProtection="1">
      <alignment vertical="center" wrapText="1"/>
      <protection locked="0"/>
    </xf>
    <xf numFmtId="0" fontId="36" fillId="15" borderId="44" xfId="396" applyFont="1" applyFill="1" applyBorder="1" applyAlignment="1" applyProtection="1">
      <alignment vertical="center" wrapText="1"/>
      <protection locked="0"/>
    </xf>
    <xf numFmtId="165" fontId="36" fillId="15" borderId="54" xfId="396" applyNumberFormat="1" applyFont="1" applyFill="1" applyBorder="1" applyAlignment="1" applyProtection="1">
      <alignment vertical="center" wrapText="1"/>
      <protection locked="0"/>
    </xf>
    <xf numFmtId="0" fontId="36" fillId="15" borderId="54" xfId="396" applyFont="1" applyFill="1" applyBorder="1" applyAlignment="1" applyProtection="1">
      <alignment vertical="center" wrapText="1"/>
      <protection locked="0"/>
    </xf>
    <xf numFmtId="0" fontId="36" fillId="0" borderId="45" xfId="0" applyFont="1" applyBorder="1" applyAlignment="1">
      <alignment horizontal="center" vertical="center" wrapText="1"/>
    </xf>
    <xf numFmtId="0" fontId="36" fillId="0" borderId="45" xfId="0" applyFont="1" applyBorder="1" applyAlignment="1">
      <alignment horizontal="left" vertical="center" wrapText="1"/>
    </xf>
    <xf numFmtId="0" fontId="36" fillId="0" borderId="44" xfId="0" applyFont="1" applyBorder="1" applyAlignment="1">
      <alignment horizontal="left" vertical="center" wrapText="1"/>
    </xf>
    <xf numFmtId="0" fontId="36" fillId="0" borderId="59" xfId="0" applyFont="1" applyBorder="1" applyAlignment="1">
      <alignment horizontal="center" vertical="center" wrapText="1"/>
    </xf>
    <xf numFmtId="0" fontId="36" fillId="0" borderId="59" xfId="0" applyFont="1" applyBorder="1" applyAlignment="1">
      <alignment horizontal="left" vertical="center" wrapText="1"/>
    </xf>
    <xf numFmtId="0" fontId="12" fillId="0" borderId="38" xfId="213" applyFont="1" applyBorder="1" applyAlignment="1">
      <alignment vertical="center"/>
    </xf>
    <xf numFmtId="0" fontId="17" fillId="0" borderId="38" xfId="0" applyFont="1" applyBorder="1" applyAlignment="1">
      <alignment horizontal="center" vertical="center" wrapText="1"/>
    </xf>
    <xf numFmtId="167" fontId="17" fillId="0" borderId="38" xfId="0" applyNumberFormat="1" applyFont="1" applyBorder="1" applyAlignment="1">
      <alignment horizontal="center" vertical="center" wrapText="1"/>
    </xf>
    <xf numFmtId="0" fontId="17" fillId="15" borderId="38" xfId="0" applyFont="1" applyFill="1" applyBorder="1" applyAlignment="1" applyProtection="1">
      <alignment horizontal="left" vertical="center" wrapText="1"/>
      <protection locked="0"/>
    </xf>
    <xf numFmtId="167" fontId="17" fillId="0" borderId="38" xfId="0" applyNumberFormat="1" applyFont="1" applyBorder="1" applyAlignment="1">
      <alignment horizontal="center" vertical="center"/>
    </xf>
    <xf numFmtId="0" fontId="12" fillId="0" borderId="0" xfId="0" applyFont="1" applyAlignment="1">
      <alignment horizontal="left"/>
    </xf>
    <xf numFmtId="0" fontId="12" fillId="0" borderId="18" xfId="0" applyFont="1" applyBorder="1" applyAlignment="1" applyProtection="1">
      <alignment horizontal="left"/>
      <protection locked="0"/>
    </xf>
    <xf numFmtId="0" fontId="16" fillId="0" borderId="0" xfId="0" applyFont="1" applyAlignment="1" applyProtection="1">
      <alignment horizontal="left"/>
      <protection locked="0"/>
    </xf>
    <xf numFmtId="1" fontId="12" fillId="15" borderId="2" xfId="0" applyNumberFormat="1" applyFont="1" applyFill="1" applyBorder="1" applyAlignment="1" applyProtection="1">
      <alignment horizontal="center" vertical="center" wrapText="1"/>
      <protection locked="0"/>
    </xf>
    <xf numFmtId="9" fontId="12" fillId="15" borderId="2" xfId="397" applyFont="1" applyFill="1" applyBorder="1" applyAlignment="1" applyProtection="1">
      <alignment horizontal="center" vertical="center" wrapText="1"/>
      <protection locked="0"/>
    </xf>
    <xf numFmtId="167" fontId="36" fillId="0" borderId="44" xfId="0" applyNumberFormat="1" applyFont="1" applyBorder="1" applyAlignment="1">
      <alignment horizontal="center" vertical="center"/>
    </xf>
    <xf numFmtId="167" fontId="36" fillId="0" borderId="52" xfId="0" applyNumberFormat="1" applyFont="1" applyBorder="1" applyAlignment="1">
      <alignment horizontal="center" vertical="center"/>
    </xf>
    <xf numFmtId="10" fontId="12" fillId="15" borderId="2" xfId="0" applyNumberFormat="1" applyFont="1" applyFill="1" applyBorder="1" applyAlignment="1" applyProtection="1">
      <alignment horizontal="center" vertical="center"/>
      <protection locked="0"/>
    </xf>
    <xf numFmtId="14" fontId="17" fillId="0" borderId="38" xfId="0" applyNumberFormat="1" applyFont="1" applyBorder="1" applyAlignment="1">
      <alignment horizontal="center" vertical="center" wrapText="1"/>
    </xf>
    <xf numFmtId="9" fontId="17" fillId="0" borderId="38" xfId="0" applyNumberFormat="1" applyFont="1" applyBorder="1" applyAlignment="1">
      <alignment horizontal="center" vertical="center" wrapText="1"/>
    </xf>
    <xf numFmtId="0" fontId="17" fillId="0" borderId="38" xfId="0" applyFont="1" applyBorder="1" applyAlignment="1">
      <alignment horizontal="justify" vertical="center" wrapText="1"/>
    </xf>
    <xf numFmtId="0" fontId="31" fillId="15" borderId="18" xfId="213" applyFont="1" applyFill="1"/>
    <xf numFmtId="0" fontId="32" fillId="0" borderId="2" xfId="213" applyFont="1" applyBorder="1" applyAlignment="1">
      <alignment vertical="center"/>
    </xf>
    <xf numFmtId="0" fontId="34" fillId="2" borderId="18" xfId="213" applyFont="1" applyFill="1" applyAlignment="1">
      <alignment horizontal="center"/>
    </xf>
    <xf numFmtId="0" fontId="10" fillId="0" borderId="2" xfId="213" applyFont="1" applyBorder="1" applyAlignment="1">
      <alignment horizontal="center" vertical="center" wrapText="1"/>
    </xf>
    <xf numFmtId="0" fontId="13" fillId="14" borderId="2" xfId="213" applyFont="1" applyFill="1" applyBorder="1"/>
    <xf numFmtId="0" fontId="35" fillId="14" borderId="2" xfId="213" applyFont="1" applyFill="1" applyBorder="1" applyAlignment="1">
      <alignment horizontal="center"/>
    </xf>
    <xf numFmtId="0" fontId="6" fillId="0" borderId="2" xfId="213" applyFont="1" applyBorder="1" applyAlignment="1">
      <alignment horizontal="center"/>
    </xf>
    <xf numFmtId="0" fontId="12" fillId="2" borderId="2" xfId="213" applyFont="1" applyFill="1" applyBorder="1" applyAlignment="1">
      <alignment horizontal="left" vertical="center" wrapText="1"/>
    </xf>
    <xf numFmtId="0" fontId="61" fillId="0" borderId="2" xfId="213" applyFont="1" applyBorder="1" applyAlignment="1">
      <alignment horizontal="center"/>
    </xf>
    <xf numFmtId="0" fontId="13" fillId="2" borderId="2" xfId="213" applyFont="1" applyFill="1" applyBorder="1" applyAlignment="1">
      <alignment horizontal="left" vertical="center" wrapText="1"/>
    </xf>
    <xf numFmtId="0" fontId="13" fillId="14" borderId="2" xfId="213" applyFont="1" applyFill="1" applyBorder="1" applyAlignment="1">
      <alignment horizontal="left" vertical="center" wrapText="1"/>
    </xf>
    <xf numFmtId="0" fontId="35" fillId="14" borderId="2" xfId="213" applyFont="1" applyFill="1" applyBorder="1" applyAlignment="1">
      <alignment horizontal="center" vertical="center"/>
    </xf>
    <xf numFmtId="0" fontId="63" fillId="0" borderId="38" xfId="0" applyFont="1" applyBorder="1" applyAlignment="1">
      <alignment horizontal="center" vertical="center" wrapText="1"/>
    </xf>
    <xf numFmtId="0" fontId="36" fillId="0" borderId="2" xfId="0" applyFont="1" applyBorder="1" applyAlignment="1">
      <alignment horizontal="justify" vertical="center" wrapText="1"/>
    </xf>
    <xf numFmtId="0" fontId="6" fillId="0" borderId="87" xfId="0" applyFont="1" applyBorder="1" applyAlignment="1">
      <alignment horizontal="center" vertical="center" wrapText="1"/>
    </xf>
    <xf numFmtId="0" fontId="6" fillId="0" borderId="2" xfId="0" applyFont="1" applyBorder="1" applyAlignment="1">
      <alignment horizontal="center" vertical="center" wrapText="1"/>
    </xf>
    <xf numFmtId="14" fontId="17" fillId="0" borderId="38" xfId="0" applyNumberFormat="1" applyFont="1" applyBorder="1" applyAlignment="1">
      <alignment horizontal="center" vertical="center"/>
    </xf>
    <xf numFmtId="1" fontId="11" fillId="0" borderId="38" xfId="213" applyNumberFormat="1" applyFont="1" applyBorder="1" applyAlignment="1">
      <alignment horizontal="center" vertical="center"/>
    </xf>
    <xf numFmtId="0" fontId="17" fillId="0" borderId="38" xfId="213" applyFont="1" applyBorder="1" applyAlignment="1">
      <alignment horizontal="center" vertical="center"/>
    </xf>
    <xf numFmtId="0" fontId="36" fillId="0" borderId="87" xfId="0" applyFont="1" applyBorder="1" applyAlignment="1">
      <alignment horizontal="left" vertical="center" wrapText="1"/>
    </xf>
    <xf numFmtId="0" fontId="36" fillId="0" borderId="87" xfId="0" applyFont="1" applyBorder="1" applyAlignment="1">
      <alignment horizontal="justify" vertical="center" wrapText="1"/>
    </xf>
    <xf numFmtId="9" fontId="16" fillId="0" borderId="2" xfId="0" applyNumberFormat="1" applyFont="1" applyBorder="1" applyAlignment="1">
      <alignment horizontal="center" vertical="center" wrapText="1"/>
    </xf>
    <xf numFmtId="0" fontId="13" fillId="5" borderId="26"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39" xfId="0" applyFont="1" applyFill="1" applyBorder="1" applyAlignment="1">
      <alignment horizontal="center" vertical="center"/>
    </xf>
    <xf numFmtId="165" fontId="13" fillId="42" borderId="38" xfId="0" applyNumberFormat="1" applyFont="1" applyFill="1" applyBorder="1" applyAlignment="1" applyProtection="1">
      <alignment horizontal="center" vertical="center"/>
      <protection locked="0"/>
    </xf>
    <xf numFmtId="0" fontId="13" fillId="45" borderId="38" xfId="0" applyFont="1" applyFill="1" applyBorder="1" applyAlignment="1" applyProtection="1">
      <alignment horizontal="center" vertical="center" wrapText="1"/>
      <protection locked="0"/>
    </xf>
    <xf numFmtId="165" fontId="14" fillId="47" borderId="38" xfId="0" applyNumberFormat="1" applyFont="1" applyFill="1" applyBorder="1" applyAlignment="1" applyProtection="1">
      <alignment horizontal="center" vertical="center"/>
      <protection locked="0"/>
    </xf>
    <xf numFmtId="0" fontId="14" fillId="46" borderId="38" xfId="0" applyFont="1" applyFill="1" applyBorder="1" applyAlignment="1" applyProtection="1">
      <alignment horizontal="center" vertical="center" wrapText="1"/>
      <protection locked="0"/>
    </xf>
    <xf numFmtId="0" fontId="12" fillId="0" borderId="38" xfId="0" applyFont="1" applyBorder="1" applyAlignment="1" applyProtection="1">
      <alignment horizontal="center" vertical="center"/>
      <protection locked="0"/>
    </xf>
    <xf numFmtId="0" fontId="6" fillId="15" borderId="38" xfId="0" applyFont="1" applyFill="1" applyBorder="1" applyAlignment="1">
      <alignment horizontal="left" vertical="center" wrapText="1"/>
    </xf>
    <xf numFmtId="9" fontId="6" fillId="2" borderId="38" xfId="0" applyNumberFormat="1" applyFont="1" applyFill="1" applyBorder="1" applyAlignment="1">
      <alignment horizontal="center" vertical="center"/>
    </xf>
    <xf numFmtId="0" fontId="6" fillId="2" borderId="38" xfId="0" applyFont="1" applyFill="1" applyBorder="1" applyAlignment="1">
      <alignment horizontal="center" vertical="center" wrapText="1"/>
    </xf>
    <xf numFmtId="167" fontId="6" fillId="2" borderId="38" xfId="0" applyNumberFormat="1" applyFont="1" applyFill="1" applyBorder="1" applyAlignment="1">
      <alignment horizontal="center" vertical="center" wrapText="1"/>
    </xf>
    <xf numFmtId="9" fontId="6" fillId="2" borderId="38" xfId="0" applyNumberFormat="1" applyFont="1" applyFill="1" applyBorder="1" applyAlignment="1">
      <alignment horizontal="center" vertical="center" wrapText="1"/>
    </xf>
    <xf numFmtId="0" fontId="36" fillId="0" borderId="38" xfId="0" applyFont="1" applyBorder="1" applyAlignment="1">
      <alignment horizontal="justify" vertical="top" wrapText="1"/>
    </xf>
    <xf numFmtId="0" fontId="12" fillId="0" borderId="18" xfId="396" applyFont="1" applyProtection="1">
      <protection locked="0"/>
    </xf>
    <xf numFmtId="0" fontId="12" fillId="15" borderId="18" xfId="396" applyFont="1" applyFill="1" applyProtection="1">
      <protection locked="0"/>
    </xf>
    <xf numFmtId="0" fontId="36" fillId="15" borderId="18" xfId="396" applyFont="1" applyFill="1" applyAlignment="1" applyProtection="1">
      <alignment vertical="center" wrapText="1"/>
      <protection locked="0"/>
    </xf>
    <xf numFmtId="0" fontId="36" fillId="0" borderId="18" xfId="396" applyFont="1" applyAlignment="1" applyProtection="1">
      <alignment vertical="center" wrapText="1"/>
      <protection locked="0"/>
    </xf>
    <xf numFmtId="0" fontId="36" fillId="15" borderId="18" xfId="396" applyFont="1" applyFill="1" applyAlignment="1" applyProtection="1">
      <alignment wrapText="1"/>
      <protection locked="0"/>
    </xf>
    <xf numFmtId="0" fontId="36" fillId="0" borderId="18" xfId="396" applyFont="1" applyAlignment="1" applyProtection="1">
      <alignment wrapText="1"/>
      <protection locked="0"/>
    </xf>
    <xf numFmtId="9" fontId="36" fillId="15" borderId="40" xfId="397" applyFont="1" applyFill="1" applyBorder="1" applyAlignment="1" applyProtection="1">
      <alignment horizontal="center" vertical="center" wrapText="1"/>
      <protection locked="0"/>
    </xf>
    <xf numFmtId="9" fontId="36" fillId="0" borderId="40" xfId="397" applyFont="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justify" vertical="center" wrapText="1"/>
      <protection locked="0"/>
    </xf>
    <xf numFmtId="0" fontId="17" fillId="0" borderId="38"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7" fillId="0" borderId="38"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7" fillId="0" borderId="38" xfId="0" applyFont="1" applyBorder="1" applyAlignment="1" applyProtection="1">
      <alignment horizontal="center" vertical="top" wrapText="1"/>
      <protection locked="0"/>
    </xf>
    <xf numFmtId="0" fontId="12" fillId="0" borderId="14" xfId="0"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27"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7" fillId="0" borderId="4" xfId="0" applyFont="1" applyBorder="1" applyAlignment="1">
      <alignment horizontal="left" vertical="center" wrapText="1"/>
    </xf>
    <xf numFmtId="0" fontId="65" fillId="0" borderId="14" xfId="0" applyFont="1" applyBorder="1" applyAlignment="1">
      <alignment horizontal="left" vertical="center"/>
    </xf>
    <xf numFmtId="0" fontId="13" fillId="25" borderId="4" xfId="213" applyFont="1" applyFill="1" applyBorder="1" applyAlignment="1">
      <alignment horizontal="center"/>
    </xf>
    <xf numFmtId="0" fontId="17" fillId="26" borderId="26" xfId="213" applyFont="1" applyFill="1" applyBorder="1"/>
    <xf numFmtId="0" fontId="17" fillId="26" borderId="18" xfId="213" applyFont="1" applyFill="1"/>
    <xf numFmtId="0" fontId="17" fillId="26" borderId="20" xfId="213" applyFont="1" applyFill="1" applyBorder="1"/>
    <xf numFmtId="0" fontId="13" fillId="4" borderId="38" xfId="213" applyFont="1" applyFill="1" applyBorder="1" applyAlignment="1">
      <alignment horizontal="center"/>
    </xf>
    <xf numFmtId="0" fontId="16" fillId="0" borderId="38" xfId="213" applyFont="1" applyBorder="1" applyAlignment="1">
      <alignment horizontal="center"/>
    </xf>
    <xf numFmtId="0" fontId="22" fillId="0" borderId="38" xfId="213" applyFont="1" applyBorder="1" applyAlignment="1">
      <alignment horizontal="center" vertical="center" wrapText="1"/>
    </xf>
    <xf numFmtId="0" fontId="22" fillId="0" borderId="38" xfId="213" applyFont="1" applyBorder="1" applyAlignment="1">
      <alignment horizontal="center" vertical="center"/>
    </xf>
    <xf numFmtId="165" fontId="16" fillId="0" borderId="39" xfId="213" applyNumberFormat="1" applyFont="1" applyBorder="1" applyAlignment="1">
      <alignment horizontal="center"/>
    </xf>
    <xf numFmtId="0" fontId="12" fillId="2" borderId="39" xfId="213" applyFont="1" applyFill="1" applyBorder="1" applyAlignment="1">
      <alignment horizontal="center"/>
    </xf>
    <xf numFmtId="0" fontId="17" fillId="0" borderId="39" xfId="213" applyFont="1" applyBorder="1"/>
    <xf numFmtId="0" fontId="13" fillId="4" borderId="4" xfId="213" applyFont="1" applyFill="1" applyBorder="1" applyAlignment="1">
      <alignment horizontal="center"/>
    </xf>
    <xf numFmtId="0" fontId="17" fillId="0" borderId="26" xfId="213" applyFont="1" applyBorder="1"/>
    <xf numFmtId="0" fontId="17" fillId="0" borderId="14" xfId="213" applyFont="1" applyBorder="1"/>
    <xf numFmtId="0" fontId="13" fillId="4" borderId="28" xfId="213" applyFont="1" applyFill="1" applyBorder="1" applyAlignment="1">
      <alignment horizontal="center"/>
    </xf>
    <xf numFmtId="0" fontId="13" fillId="4" borderId="27" xfId="213" applyFont="1" applyFill="1" applyBorder="1" applyAlignment="1">
      <alignment horizontal="center"/>
    </xf>
    <xf numFmtId="0" fontId="10" fillId="2" borderId="39" xfId="213" applyFont="1" applyFill="1" applyBorder="1" applyAlignment="1">
      <alignment horizontal="center"/>
    </xf>
    <xf numFmtId="0" fontId="13" fillId="4" borderId="4" xfId="213" applyFont="1" applyFill="1" applyBorder="1" applyAlignment="1">
      <alignment horizontal="center" vertical="center"/>
    </xf>
    <xf numFmtId="0" fontId="13" fillId="4" borderId="26" xfId="213" applyFont="1" applyFill="1" applyBorder="1" applyAlignment="1">
      <alignment horizontal="center" vertical="center"/>
    </xf>
    <xf numFmtId="0" fontId="13" fillId="4" borderId="21" xfId="213" applyFont="1" applyFill="1" applyBorder="1" applyAlignment="1">
      <alignment horizontal="center" vertical="center"/>
    </xf>
    <xf numFmtId="0" fontId="13" fillId="4" borderId="27" xfId="213" applyFont="1" applyFill="1" applyBorder="1" applyAlignment="1">
      <alignment horizontal="center" vertical="center"/>
    </xf>
    <xf numFmtId="0" fontId="13" fillId="4" borderId="38" xfId="213" applyFont="1" applyFill="1" applyBorder="1" applyAlignment="1">
      <alignment horizontal="center" vertical="center"/>
    </xf>
    <xf numFmtId="0" fontId="31" fillId="0" borderId="45" xfId="213" applyFont="1" applyBorder="1" applyAlignment="1">
      <alignment horizontal="center"/>
    </xf>
    <xf numFmtId="0" fontId="31" fillId="0" borderId="63" xfId="213" applyFont="1" applyBorder="1" applyAlignment="1">
      <alignment horizontal="center"/>
    </xf>
    <xf numFmtId="0" fontId="31" fillId="0" borderId="44" xfId="213" applyFont="1" applyBorder="1" applyAlignment="1">
      <alignment horizontal="center"/>
    </xf>
    <xf numFmtId="0" fontId="30" fillId="0" borderId="38" xfId="213" applyFont="1" applyBorder="1" applyAlignment="1">
      <alignment horizontal="center" vertical="center" wrapText="1"/>
    </xf>
    <xf numFmtId="0" fontId="30" fillId="0" borderId="38" xfId="213" applyFont="1" applyBorder="1" applyAlignment="1">
      <alignment horizontal="center" vertical="center"/>
    </xf>
    <xf numFmtId="9" fontId="36" fillId="0" borderId="61" xfId="396" applyNumberFormat="1" applyFont="1" applyBorder="1" applyAlignment="1">
      <alignment horizontal="center" vertical="center" wrapText="1"/>
    </xf>
    <xf numFmtId="9" fontId="36" fillId="0" borderId="63" xfId="396" applyNumberFormat="1" applyFont="1" applyBorder="1" applyAlignment="1">
      <alignment horizontal="center" vertical="center" wrapText="1"/>
    </xf>
    <xf numFmtId="9" fontId="36" fillId="0" borderId="65" xfId="396" applyNumberFormat="1" applyFont="1" applyBorder="1" applyAlignment="1">
      <alignment horizontal="center" vertical="center" wrapText="1"/>
    </xf>
    <xf numFmtId="0" fontId="42" fillId="0" borderId="61" xfId="396" applyFont="1" applyBorder="1" applyAlignment="1">
      <alignment horizontal="center" vertical="center" wrapText="1"/>
    </xf>
    <xf numFmtId="0" fontId="42" fillId="0" borderId="63" xfId="396" applyFont="1" applyBorder="1" applyAlignment="1">
      <alignment horizontal="center" vertical="center" wrapText="1"/>
    </xf>
    <xf numFmtId="0" fontId="42" fillId="0" borderId="65" xfId="396" applyFont="1" applyBorder="1" applyAlignment="1">
      <alignment horizontal="center" vertical="center" wrapText="1"/>
    </xf>
    <xf numFmtId="0" fontId="36" fillId="0" borderId="61" xfId="396" applyFont="1" applyBorder="1" applyAlignment="1" applyProtection="1">
      <alignment horizontal="center" vertical="center" textRotation="90" wrapText="1"/>
      <protection locked="0"/>
    </xf>
    <xf numFmtId="0" fontId="36" fillId="0" borderId="63" xfId="396" applyFont="1" applyBorder="1" applyAlignment="1" applyProtection="1">
      <alignment horizontal="center" vertical="center" textRotation="90" wrapText="1"/>
      <protection locked="0"/>
    </xf>
    <xf numFmtId="0" fontId="36" fillId="0" borderId="65" xfId="396" applyFont="1" applyBorder="1" applyAlignment="1" applyProtection="1">
      <alignment horizontal="center" vertical="center" textRotation="90" wrapText="1"/>
      <protection locked="0"/>
    </xf>
    <xf numFmtId="0" fontId="36" fillId="0" borderId="54" xfId="0" applyFont="1" applyBorder="1" applyAlignment="1">
      <alignment horizontal="center" vertical="center" wrapText="1"/>
    </xf>
    <xf numFmtId="0" fontId="65" fillId="0" borderId="38" xfId="0" applyFont="1" applyBorder="1" applyAlignment="1">
      <alignment vertical="center"/>
    </xf>
    <xf numFmtId="0" fontId="65" fillId="0" borderId="59" xfId="0" applyFont="1" applyBorder="1" applyAlignment="1">
      <alignment vertical="center"/>
    </xf>
    <xf numFmtId="0" fontId="36" fillId="0" borderId="61" xfId="396" applyFont="1" applyBorder="1" applyAlignment="1" applyProtection="1">
      <alignment horizontal="center" vertical="center" wrapText="1"/>
      <protection locked="0"/>
    </xf>
    <xf numFmtId="0" fontId="36" fillId="0" borderId="63" xfId="396" applyFont="1" applyBorder="1" applyAlignment="1" applyProtection="1">
      <alignment horizontal="center" vertical="center" wrapText="1"/>
      <protection locked="0"/>
    </xf>
    <xf numFmtId="0" fontId="36" fillId="0" borderId="65" xfId="396" applyFont="1" applyBorder="1" applyAlignment="1" applyProtection="1">
      <alignment horizontal="center" vertical="center" wrapText="1"/>
      <protection locked="0"/>
    </xf>
    <xf numFmtId="9" fontId="36" fillId="0" borderId="61" xfId="396" applyNumberFormat="1" applyFont="1" applyBorder="1" applyAlignment="1" applyProtection="1">
      <alignment horizontal="center" vertical="center" wrapText="1"/>
      <protection locked="0"/>
    </xf>
    <xf numFmtId="9" fontId="36" fillId="0" borderId="63" xfId="396" applyNumberFormat="1" applyFont="1" applyBorder="1" applyAlignment="1" applyProtection="1">
      <alignment horizontal="center" vertical="center" wrapText="1"/>
      <protection locked="0"/>
    </xf>
    <xf numFmtId="9" fontId="36" fillId="0" borderId="65" xfId="396" applyNumberFormat="1" applyFont="1" applyBorder="1" applyAlignment="1" applyProtection="1">
      <alignment horizontal="center" vertical="center" wrapText="1"/>
      <protection locked="0"/>
    </xf>
    <xf numFmtId="0" fontId="36" fillId="0" borderId="82" xfId="396" applyFont="1" applyBorder="1" applyAlignment="1" applyProtection="1">
      <alignment horizontal="center" vertical="center" wrapText="1"/>
      <protection locked="0"/>
    </xf>
    <xf numFmtId="0" fontId="36" fillId="0" borderId="83" xfId="396" applyFont="1" applyBorder="1" applyAlignment="1" applyProtection="1">
      <alignment horizontal="center" vertical="center" wrapText="1"/>
      <protection locked="0"/>
    </xf>
    <xf numFmtId="0" fontId="36" fillId="0" borderId="84" xfId="396" applyFont="1" applyBorder="1" applyAlignment="1" applyProtection="1">
      <alignment horizontal="center" vertical="center" wrapText="1"/>
      <protection locked="0"/>
    </xf>
    <xf numFmtId="0" fontId="42" fillId="0" borderId="61" xfId="396" applyFont="1" applyBorder="1" applyAlignment="1" applyProtection="1">
      <alignment horizontal="center" vertical="center" wrapText="1"/>
      <protection locked="0"/>
    </xf>
    <xf numFmtId="0" fontId="42" fillId="0" borderId="63" xfId="396" applyFont="1" applyBorder="1" applyAlignment="1" applyProtection="1">
      <alignment horizontal="center" vertical="center" wrapText="1"/>
      <protection locked="0"/>
    </xf>
    <xf numFmtId="0" fontId="42" fillId="0" borderId="65" xfId="396" applyFont="1" applyBorder="1" applyAlignment="1" applyProtection="1">
      <alignment horizontal="center" vertical="center" wrapText="1"/>
      <protection locked="0"/>
    </xf>
    <xf numFmtId="0" fontId="42" fillId="15" borderId="61" xfId="396" applyFont="1" applyFill="1" applyBorder="1" applyAlignment="1" applyProtection="1">
      <alignment horizontal="center" vertical="center" wrapText="1"/>
      <protection locked="0"/>
    </xf>
    <xf numFmtId="0" fontId="42" fillId="15" borderId="63" xfId="396" applyFont="1" applyFill="1" applyBorder="1" applyAlignment="1" applyProtection="1">
      <alignment horizontal="center" vertical="center" wrapText="1"/>
      <protection locked="0"/>
    </xf>
    <xf numFmtId="0" fontId="42" fillId="15" borderId="65" xfId="396" applyFont="1" applyFill="1" applyBorder="1" applyAlignment="1" applyProtection="1">
      <alignment horizontal="center" vertical="center" wrapText="1"/>
      <protection locked="0"/>
    </xf>
    <xf numFmtId="0" fontId="36" fillId="0" borderId="44" xfId="0" applyFont="1" applyBorder="1" applyAlignment="1">
      <alignment horizontal="center" vertical="center" wrapText="1"/>
    </xf>
    <xf numFmtId="0" fontId="65" fillId="0" borderId="38" xfId="0" applyFont="1" applyBorder="1"/>
    <xf numFmtId="0" fontId="65" fillId="0" borderId="59" xfId="0" applyFont="1" applyBorder="1"/>
    <xf numFmtId="0" fontId="13" fillId="43" borderId="4" xfId="0" applyFont="1" applyFill="1" applyBorder="1" applyAlignment="1" applyProtection="1">
      <alignment horizontal="center" vertical="center"/>
      <protection locked="0"/>
    </xf>
    <xf numFmtId="0" fontId="13" fillId="43" borderId="26" xfId="0" applyFont="1" applyFill="1" applyBorder="1" applyAlignment="1" applyProtection="1">
      <alignment horizontal="center" vertical="center"/>
      <protection locked="0"/>
    </xf>
    <xf numFmtId="0" fontId="13" fillId="43" borderId="66" xfId="0" applyFont="1" applyFill="1" applyBorder="1" applyAlignment="1" applyProtection="1">
      <alignment horizontal="center" vertical="center"/>
      <protection locked="0"/>
    </xf>
    <xf numFmtId="0" fontId="13" fillId="43" borderId="67" xfId="0" applyFont="1" applyFill="1" applyBorder="1" applyAlignment="1" applyProtection="1">
      <alignment horizontal="center" vertical="center"/>
      <protection locked="0"/>
    </xf>
    <xf numFmtId="0" fontId="13" fillId="48" borderId="96" xfId="0" applyFont="1" applyFill="1" applyBorder="1" applyAlignment="1" applyProtection="1">
      <alignment horizontal="center" vertical="center"/>
      <protection locked="0"/>
    </xf>
    <xf numFmtId="0" fontId="13" fillId="48" borderId="26" xfId="0" applyFont="1" applyFill="1" applyBorder="1" applyAlignment="1" applyProtection="1">
      <alignment horizontal="center" vertical="center"/>
      <protection locked="0"/>
    </xf>
    <xf numFmtId="0" fontId="13" fillId="48" borderId="14" xfId="0" applyFont="1" applyFill="1" applyBorder="1" applyAlignment="1" applyProtection="1">
      <alignment horizontal="center" vertical="center"/>
      <protection locked="0"/>
    </xf>
    <xf numFmtId="0" fontId="13" fillId="48" borderId="4" xfId="0" applyFont="1" applyFill="1" applyBorder="1" applyAlignment="1" applyProtection="1">
      <alignment horizontal="center" vertical="center"/>
      <protection locked="0"/>
    </xf>
    <xf numFmtId="0" fontId="6" fillId="0" borderId="85" xfId="0" applyFont="1" applyBorder="1" applyAlignment="1">
      <alignment horizontal="center" vertical="center" wrapText="1"/>
    </xf>
    <xf numFmtId="0" fontId="65" fillId="0" borderId="29" xfId="0" applyFont="1" applyBorder="1"/>
    <xf numFmtId="0" fontId="65" fillId="0" borderId="86" xfId="0" applyFont="1" applyBorder="1"/>
    <xf numFmtId="0" fontId="36" fillId="0" borderId="38" xfId="0" applyFont="1" applyBorder="1" applyAlignment="1">
      <alignment horizontal="center" vertical="center" wrapText="1"/>
    </xf>
    <xf numFmtId="0" fontId="36" fillId="0" borderId="54" xfId="0" applyFont="1" applyBorder="1" applyAlignment="1">
      <alignment horizontal="left" vertical="center" wrapText="1"/>
    </xf>
    <xf numFmtId="0" fontId="65" fillId="0" borderId="38" xfId="0" applyFont="1" applyBorder="1" applyAlignment="1">
      <alignment horizontal="left"/>
    </xf>
    <xf numFmtId="0" fontId="65" fillId="0" borderId="59" xfId="0" applyFont="1" applyBorder="1" applyAlignment="1">
      <alignment horizontal="left"/>
    </xf>
    <xf numFmtId="0" fontId="36" fillId="0" borderId="38" xfId="396" applyFont="1" applyBorder="1" applyAlignment="1" applyProtection="1">
      <alignment horizontal="center" vertical="center" wrapText="1"/>
      <protection locked="0"/>
    </xf>
    <xf numFmtId="0" fontId="42" fillId="0" borderId="38" xfId="396" applyFont="1" applyBorder="1" applyAlignment="1" applyProtection="1">
      <alignment horizontal="center" vertical="center" wrapText="1"/>
      <protection locked="0"/>
    </xf>
    <xf numFmtId="9" fontId="36" fillId="0" borderId="54" xfId="396" applyNumberFormat="1" applyFont="1" applyBorder="1" applyAlignment="1">
      <alignment horizontal="center" vertical="center" wrapText="1"/>
    </xf>
    <xf numFmtId="9" fontId="36" fillId="0" borderId="38" xfId="396" applyNumberFormat="1" applyFont="1" applyBorder="1" applyAlignment="1">
      <alignment horizontal="center" vertical="center" wrapText="1"/>
    </xf>
    <xf numFmtId="9" fontId="36" fillId="0" borderId="59" xfId="396" applyNumberFormat="1" applyFont="1" applyBorder="1" applyAlignment="1">
      <alignment horizontal="center" vertical="center" wrapText="1"/>
    </xf>
    <xf numFmtId="9" fontId="36" fillId="0" borderId="44" xfId="396" applyNumberFormat="1" applyFont="1" applyBorder="1" applyAlignment="1" applyProtection="1">
      <alignment horizontal="center" vertical="center" wrapText="1"/>
      <protection locked="0"/>
    </xf>
    <xf numFmtId="9" fontId="36" fillId="0" borderId="38" xfId="396" applyNumberFormat="1" applyFont="1" applyBorder="1" applyAlignment="1" applyProtection="1">
      <alignment horizontal="center" vertical="center" wrapText="1"/>
      <protection locked="0"/>
    </xf>
    <xf numFmtId="9" fontId="36" fillId="0" borderId="59" xfId="396" applyNumberFormat="1" applyFont="1" applyBorder="1" applyAlignment="1" applyProtection="1">
      <alignment horizontal="center" vertical="center" wrapText="1"/>
      <protection locked="0"/>
    </xf>
    <xf numFmtId="9" fontId="36" fillId="0" borderId="54" xfId="396" applyNumberFormat="1" applyFont="1" applyBorder="1" applyAlignment="1" applyProtection="1">
      <alignment horizontal="center" vertical="center" wrapText="1"/>
      <protection locked="0"/>
    </xf>
    <xf numFmtId="0" fontId="42" fillId="0" borderId="45" xfId="396" applyFont="1" applyBorder="1" applyAlignment="1">
      <alignment horizontal="center" vertical="center" wrapText="1"/>
    </xf>
    <xf numFmtId="0" fontId="42" fillId="0" borderId="54" xfId="396" applyFont="1" applyBorder="1" applyAlignment="1">
      <alignment horizontal="center" vertical="center" wrapText="1"/>
    </xf>
    <xf numFmtId="0" fontId="42" fillId="0" borderId="38" xfId="396" applyFont="1" applyBorder="1" applyAlignment="1">
      <alignment horizontal="center" vertical="center" wrapText="1"/>
    </xf>
    <xf numFmtId="0" fontId="42" fillId="0" borderId="59" xfId="396" applyFont="1" applyBorder="1" applyAlignment="1">
      <alignment horizontal="center" vertical="center" wrapText="1"/>
    </xf>
    <xf numFmtId="0" fontId="42" fillId="0" borderId="50" xfId="396" applyFont="1" applyBorder="1" applyAlignment="1" applyProtection="1">
      <alignment horizontal="center" vertical="center" wrapText="1"/>
      <protection locked="0"/>
    </xf>
    <xf numFmtId="0" fontId="42" fillId="0" borderId="64" xfId="396" applyFont="1" applyBorder="1" applyAlignment="1" applyProtection="1">
      <alignment horizontal="center" vertical="center" wrapText="1"/>
      <protection locked="0"/>
    </xf>
    <xf numFmtId="0" fontId="36" fillId="0" borderId="44" xfId="396" applyFont="1" applyBorder="1" applyAlignment="1" applyProtection="1">
      <alignment horizontal="center" vertical="center" wrapText="1"/>
      <protection locked="0"/>
    </xf>
    <xf numFmtId="0" fontId="36" fillId="0" borderId="59" xfId="396" applyFont="1" applyBorder="1" applyAlignment="1" applyProtection="1">
      <alignment horizontal="center" vertical="center" wrapText="1"/>
      <protection locked="0"/>
    </xf>
    <xf numFmtId="0" fontId="36" fillId="0" borderId="54" xfId="396" applyFont="1" applyBorder="1" applyAlignment="1" applyProtection="1">
      <alignment horizontal="center" vertical="center" wrapText="1"/>
      <protection locked="0"/>
    </xf>
    <xf numFmtId="0" fontId="42" fillId="0" borderId="61" xfId="396" applyFont="1" applyBorder="1" applyAlignment="1">
      <alignment horizontal="center" vertical="center"/>
    </xf>
    <xf numFmtId="0" fontId="42" fillId="0" borderId="63" xfId="396" applyFont="1" applyBorder="1" applyAlignment="1">
      <alignment horizontal="center" vertical="center"/>
    </xf>
    <xf numFmtId="0" fontId="42" fillId="0" borderId="65" xfId="396" applyFont="1" applyBorder="1" applyAlignment="1">
      <alignment horizontal="center" vertical="center"/>
    </xf>
    <xf numFmtId="0" fontId="42" fillId="0" borderId="44" xfId="396" applyFont="1" applyBorder="1" applyAlignment="1">
      <alignment horizontal="center" vertical="center" wrapText="1"/>
    </xf>
    <xf numFmtId="9" fontId="36" fillId="0" borderId="44" xfId="396" applyNumberFormat="1" applyFont="1" applyBorder="1" applyAlignment="1">
      <alignment horizontal="center" vertical="center" wrapText="1"/>
    </xf>
    <xf numFmtId="0" fontId="42" fillId="15" borderId="50" xfId="396" applyFont="1" applyFill="1" applyBorder="1" applyAlignment="1" applyProtection="1">
      <alignment horizontal="center" vertical="center" wrapText="1"/>
      <protection locked="0"/>
    </xf>
    <xf numFmtId="0" fontId="42" fillId="15" borderId="64" xfId="396" applyFont="1" applyFill="1" applyBorder="1" applyAlignment="1" applyProtection="1">
      <alignment horizontal="center" vertical="center" wrapText="1"/>
      <protection locked="0"/>
    </xf>
    <xf numFmtId="9" fontId="13" fillId="31" borderId="38" xfId="397" applyFont="1" applyFill="1" applyBorder="1" applyAlignment="1" applyProtection="1">
      <alignment horizontal="center" vertical="center" wrapText="1"/>
      <protection locked="0"/>
    </xf>
    <xf numFmtId="9" fontId="12" fillId="32" borderId="38" xfId="397" applyFont="1" applyFill="1" applyBorder="1" applyAlignment="1" applyProtection="1">
      <alignment horizontal="center" vertical="center"/>
      <protection locked="0"/>
    </xf>
    <xf numFmtId="0" fontId="13" fillId="21" borderId="38" xfId="396" applyFont="1" applyFill="1" applyBorder="1" applyAlignment="1" applyProtection="1">
      <alignment horizontal="center" vertical="center" textRotation="90"/>
      <protection locked="0"/>
    </xf>
    <xf numFmtId="165" fontId="13" fillId="31" borderId="38" xfId="0" applyNumberFormat="1" applyFont="1" applyFill="1" applyBorder="1" applyAlignment="1" applyProtection="1">
      <alignment horizontal="center" vertical="center" wrapText="1"/>
      <protection locked="0"/>
    </xf>
    <xf numFmtId="165" fontId="12" fillId="32" borderId="38" xfId="0" applyNumberFormat="1" applyFont="1" applyFill="1" applyBorder="1" applyAlignment="1" applyProtection="1">
      <alignment horizontal="center" vertical="center"/>
      <protection locked="0"/>
    </xf>
    <xf numFmtId="0" fontId="13" fillId="31" borderId="38" xfId="0" applyFont="1" applyFill="1" applyBorder="1" applyAlignment="1" applyProtection="1">
      <alignment horizontal="center" vertical="center" wrapText="1"/>
      <protection locked="0"/>
    </xf>
    <xf numFmtId="0" fontId="12" fillId="32" borderId="38" xfId="0" applyFont="1" applyFill="1" applyBorder="1" applyAlignment="1" applyProtection="1">
      <alignment horizontal="center" vertical="center"/>
      <protection locked="0"/>
    </xf>
    <xf numFmtId="0" fontId="13" fillId="21" borderId="38" xfId="396" applyFont="1" applyFill="1" applyBorder="1" applyAlignment="1" applyProtection="1">
      <alignment horizontal="center" vertical="center" textRotation="90" wrapText="1"/>
      <protection locked="0"/>
    </xf>
    <xf numFmtId="0" fontId="13" fillId="30" borderId="38" xfId="396" applyFont="1" applyFill="1" applyBorder="1" applyAlignment="1" applyProtection="1">
      <alignment horizontal="center" vertical="center" wrapText="1"/>
      <protection locked="0"/>
    </xf>
    <xf numFmtId="165" fontId="14" fillId="46" borderId="38" xfId="0" applyNumberFormat="1" applyFont="1" applyFill="1" applyBorder="1" applyAlignment="1" applyProtection="1">
      <alignment horizontal="center" vertical="center" wrapText="1"/>
      <protection locked="0"/>
    </xf>
    <xf numFmtId="165" fontId="23" fillId="47" borderId="38" xfId="0" applyNumberFormat="1" applyFont="1" applyFill="1" applyBorder="1" applyAlignment="1" applyProtection="1">
      <alignment horizontal="center" vertical="center"/>
      <protection locked="0"/>
    </xf>
    <xf numFmtId="0" fontId="14" fillId="46" borderId="38" xfId="0" applyFont="1" applyFill="1" applyBorder="1" applyAlignment="1" applyProtection="1">
      <alignment horizontal="center" vertical="center" wrapText="1"/>
      <protection locked="0"/>
    </xf>
    <xf numFmtId="0" fontId="23" fillId="47" borderId="38" xfId="0" applyFont="1" applyFill="1" applyBorder="1" applyAlignment="1" applyProtection="1">
      <alignment horizontal="center" vertical="center"/>
      <protection locked="0"/>
    </xf>
    <xf numFmtId="165" fontId="14" fillId="46" borderId="40" xfId="0" applyNumberFormat="1" applyFont="1" applyFill="1" applyBorder="1" applyAlignment="1" applyProtection="1">
      <alignment horizontal="center" vertical="center" wrapText="1"/>
      <protection locked="0"/>
    </xf>
    <xf numFmtId="165" fontId="14" fillId="46" borderId="42" xfId="0" applyNumberFormat="1" applyFont="1" applyFill="1" applyBorder="1" applyAlignment="1" applyProtection="1">
      <alignment horizontal="center" vertical="center" wrapText="1"/>
      <protection locked="0"/>
    </xf>
    <xf numFmtId="165" fontId="14" fillId="46" borderId="41" xfId="0" applyNumberFormat="1" applyFont="1" applyFill="1" applyBorder="1" applyAlignment="1" applyProtection="1">
      <alignment horizontal="center" vertical="center" wrapText="1"/>
      <protection locked="0"/>
    </xf>
    <xf numFmtId="0" fontId="13" fillId="48" borderId="74" xfId="0" applyFont="1" applyFill="1" applyBorder="1" applyAlignment="1" applyProtection="1">
      <alignment horizontal="center" vertical="center"/>
      <protection locked="0"/>
    </xf>
    <xf numFmtId="0" fontId="13" fillId="48" borderId="67" xfId="0" applyFont="1" applyFill="1" applyBorder="1" applyAlignment="1" applyProtection="1">
      <alignment horizontal="center" vertical="center"/>
      <protection locked="0"/>
    </xf>
    <xf numFmtId="0" fontId="13" fillId="48" borderId="75" xfId="0" applyFont="1" applyFill="1" applyBorder="1" applyAlignment="1" applyProtection="1">
      <alignment horizontal="center" vertical="center"/>
      <protection locked="0"/>
    </xf>
    <xf numFmtId="0" fontId="13" fillId="48" borderId="66" xfId="0" applyFont="1" applyFill="1" applyBorder="1" applyAlignment="1" applyProtection="1">
      <alignment horizontal="center" vertical="center"/>
      <protection locked="0"/>
    </xf>
    <xf numFmtId="165" fontId="13" fillId="45" borderId="40" xfId="0" applyNumberFormat="1" applyFont="1" applyFill="1" applyBorder="1" applyAlignment="1" applyProtection="1">
      <alignment horizontal="center" vertical="center" wrapText="1"/>
      <protection locked="0"/>
    </xf>
    <xf numFmtId="165" fontId="13" fillId="45" borderId="42" xfId="0" applyNumberFormat="1" applyFont="1" applyFill="1" applyBorder="1" applyAlignment="1" applyProtection="1">
      <alignment horizontal="center" vertical="center" wrapText="1"/>
      <protection locked="0"/>
    </xf>
    <xf numFmtId="165" fontId="13" fillId="45" borderId="41" xfId="0" applyNumberFormat="1" applyFont="1" applyFill="1" applyBorder="1" applyAlignment="1" applyProtection="1">
      <alignment horizontal="center" vertical="center" wrapText="1"/>
      <protection locked="0"/>
    </xf>
    <xf numFmtId="0" fontId="39" fillId="0" borderId="38" xfId="398" applyFont="1" applyFill="1" applyBorder="1" applyAlignment="1" applyProtection="1">
      <alignment horizontal="center" vertical="center" wrapText="1"/>
      <protection locked="0"/>
    </xf>
    <xf numFmtId="0" fontId="14" fillId="10" borderId="38" xfId="0" applyFont="1" applyFill="1" applyBorder="1" applyAlignment="1" applyProtection="1">
      <alignment horizontal="center" vertical="center"/>
      <protection locked="0"/>
    </xf>
    <xf numFmtId="0" fontId="41" fillId="29" borderId="38" xfId="399" applyFont="1" applyFill="1" applyBorder="1" applyAlignment="1" applyProtection="1">
      <alignment horizontal="center" vertical="center" wrapText="1"/>
      <protection locked="0"/>
    </xf>
    <xf numFmtId="9" fontId="13" fillId="30" borderId="38" xfId="396" applyNumberFormat="1" applyFont="1" applyFill="1" applyBorder="1" applyAlignment="1" applyProtection="1">
      <alignment horizontal="center" vertical="center" wrapText="1"/>
      <protection locked="0"/>
    </xf>
    <xf numFmtId="0" fontId="24" fillId="22" borderId="38" xfId="0" applyFont="1" applyFill="1" applyBorder="1" applyAlignment="1" applyProtection="1">
      <alignment horizontal="center" vertical="center" wrapText="1"/>
      <protection locked="0"/>
    </xf>
    <xf numFmtId="0" fontId="13" fillId="22" borderId="38" xfId="0" applyFont="1" applyFill="1" applyBorder="1" applyAlignment="1" applyProtection="1">
      <alignment horizontal="center" vertical="center" wrapText="1"/>
      <protection locked="0"/>
    </xf>
    <xf numFmtId="0" fontId="42" fillId="26" borderId="38" xfId="399" applyFont="1" applyFill="1" applyBorder="1" applyAlignment="1" applyProtection="1">
      <alignment horizontal="center" vertical="center" wrapText="1"/>
      <protection locked="0"/>
    </xf>
    <xf numFmtId="0" fontId="13" fillId="21" borderId="38" xfId="396" applyFont="1" applyFill="1" applyBorder="1" applyAlignment="1" applyProtection="1">
      <alignment horizontal="center" vertical="center" wrapText="1"/>
      <protection locked="0"/>
    </xf>
    <xf numFmtId="0" fontId="12" fillId="15" borderId="26" xfId="0" applyFont="1" applyFill="1" applyBorder="1" applyAlignment="1" applyProtection="1">
      <alignment horizontal="left" vertical="center"/>
      <protection locked="0"/>
    </xf>
    <xf numFmtId="0" fontId="17" fillId="15" borderId="7" xfId="0" applyFont="1" applyFill="1" applyBorder="1" applyAlignment="1" applyProtection="1">
      <alignment horizontal="left" vertical="center"/>
      <protection locked="0"/>
    </xf>
    <xf numFmtId="0" fontId="17" fillId="15" borderId="26" xfId="0" applyFont="1" applyFill="1" applyBorder="1" applyAlignment="1" applyProtection="1">
      <alignment horizontal="left" vertical="center"/>
      <protection locked="0"/>
    </xf>
    <xf numFmtId="0" fontId="17" fillId="15" borderId="8" xfId="0" applyFont="1" applyFill="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45" fillId="0" borderId="38" xfId="398" applyFont="1" applyFill="1" applyBorder="1" applyAlignment="1" applyProtection="1">
      <alignment horizontal="center" vertical="center" wrapText="1"/>
      <protection locked="0"/>
    </xf>
    <xf numFmtId="0" fontId="20" fillId="16" borderId="48" xfId="396" applyFont="1" applyFill="1" applyBorder="1" applyAlignment="1" applyProtection="1">
      <alignment horizontal="center" vertical="center" wrapText="1"/>
      <protection locked="0"/>
    </xf>
    <xf numFmtId="0" fontId="20" fillId="16" borderId="43" xfId="396" applyFont="1" applyFill="1" applyBorder="1" applyAlignment="1" applyProtection="1">
      <alignment horizontal="center" vertical="center" wrapText="1"/>
      <protection locked="0"/>
    </xf>
    <xf numFmtId="0" fontId="20" fillId="16" borderId="49" xfId="396" applyFont="1" applyFill="1" applyBorder="1" applyAlignment="1" applyProtection="1">
      <alignment horizontal="center" vertical="center" wrapText="1"/>
      <protection locked="0"/>
    </xf>
    <xf numFmtId="0" fontId="20" fillId="16" borderId="51" xfId="396" applyFont="1" applyFill="1" applyBorder="1" applyAlignment="1" applyProtection="1">
      <alignment horizontal="center" vertical="center" wrapText="1"/>
      <protection locked="0"/>
    </xf>
    <xf numFmtId="0" fontId="20" fillId="16" borderId="39" xfId="396" applyFont="1" applyFill="1" applyBorder="1" applyAlignment="1" applyProtection="1">
      <alignment horizontal="center" vertical="center" wrapText="1"/>
      <protection locked="0"/>
    </xf>
    <xf numFmtId="0" fontId="20" fillId="16" borderId="52" xfId="396" applyFont="1" applyFill="1" applyBorder="1" applyAlignment="1" applyProtection="1">
      <alignment horizontal="center" vertical="center" wrapText="1"/>
      <protection locked="0"/>
    </xf>
    <xf numFmtId="9" fontId="13" fillId="31" borderId="40" xfId="397" applyFont="1" applyFill="1" applyBorder="1" applyAlignment="1" applyProtection="1">
      <alignment horizontal="center" vertical="center" wrapText="1"/>
      <protection locked="0"/>
    </xf>
    <xf numFmtId="9" fontId="12" fillId="32" borderId="40" xfId="397"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4" xfId="0" applyFont="1" applyFill="1" applyBorder="1" applyAlignment="1" applyProtection="1">
      <alignment horizontal="center" vertical="center"/>
      <protection locked="0"/>
    </xf>
    <xf numFmtId="0" fontId="13" fillId="33" borderId="74" xfId="0" applyFont="1" applyFill="1" applyBorder="1" applyAlignment="1" applyProtection="1">
      <alignment horizontal="center" vertical="center"/>
      <protection locked="0"/>
    </xf>
    <xf numFmtId="0" fontId="13" fillId="33" borderId="67" xfId="0" applyFont="1" applyFill="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33" borderId="66" xfId="0" applyFont="1" applyFill="1" applyBorder="1" applyAlignment="1" applyProtection="1">
      <alignment horizontal="center" vertical="center"/>
      <protection locked="0"/>
    </xf>
    <xf numFmtId="0" fontId="13" fillId="43" borderId="14" xfId="0" applyFont="1" applyFill="1" applyBorder="1" applyAlignment="1" applyProtection="1">
      <alignment horizontal="center" vertical="center"/>
      <protection locked="0"/>
    </xf>
    <xf numFmtId="0" fontId="13" fillId="43" borderId="75" xfId="0" applyFont="1" applyFill="1" applyBorder="1" applyAlignment="1" applyProtection="1">
      <alignment horizontal="center" vertical="center"/>
      <protection locked="0"/>
    </xf>
    <xf numFmtId="0" fontId="13" fillId="43" borderId="38" xfId="0" applyFont="1" applyFill="1" applyBorder="1" applyAlignment="1" applyProtection="1">
      <alignment horizontal="center" vertical="center"/>
      <protection locked="0"/>
    </xf>
    <xf numFmtId="165" fontId="13" fillId="45" borderId="38" xfId="0" applyNumberFormat="1" applyFont="1" applyFill="1" applyBorder="1" applyAlignment="1" applyProtection="1">
      <alignment horizontal="center" vertical="center" wrapText="1"/>
      <protection locked="0"/>
    </xf>
    <xf numFmtId="0" fontId="49" fillId="0" borderId="18" xfId="396" applyFont="1" applyAlignment="1">
      <alignment horizontal="center" vertical="center"/>
    </xf>
    <xf numFmtId="0" fontId="14" fillId="11" borderId="88" xfId="0" applyFont="1" applyFill="1" applyBorder="1" applyAlignment="1">
      <alignment horizontal="center" vertical="center" wrapText="1"/>
    </xf>
    <xf numFmtId="0" fontId="14" fillId="11" borderId="76" xfId="0" applyFont="1" applyFill="1" applyBorder="1" applyAlignment="1">
      <alignment horizontal="center" vertical="center" wrapText="1"/>
    </xf>
    <xf numFmtId="0" fontId="13" fillId="43" borderId="21" xfId="0" applyFont="1" applyFill="1" applyBorder="1" applyAlignment="1" applyProtection="1">
      <alignment horizontal="center" vertical="center"/>
      <protection locked="0"/>
    </xf>
    <xf numFmtId="0" fontId="13" fillId="43" borderId="27" xfId="0" applyFont="1" applyFill="1" applyBorder="1" applyAlignment="1" applyProtection="1">
      <alignment horizontal="center" vertical="center"/>
      <protection locked="0"/>
    </xf>
    <xf numFmtId="0" fontId="13" fillId="43" borderId="39" xfId="0" applyFont="1" applyFill="1" applyBorder="1" applyAlignment="1" applyProtection="1">
      <alignment horizontal="center" vertical="center"/>
      <protection locked="0"/>
    </xf>
    <xf numFmtId="0" fontId="13" fillId="43" borderId="47" xfId="0" applyFont="1" applyFill="1" applyBorder="1" applyAlignment="1" applyProtection="1">
      <alignment horizontal="center" vertical="center"/>
      <protection locked="0"/>
    </xf>
    <xf numFmtId="0" fontId="20" fillId="22" borderId="88" xfId="0" applyFont="1" applyFill="1" applyBorder="1" applyAlignment="1">
      <alignment horizontal="center" vertical="center" wrapText="1"/>
    </xf>
    <xf numFmtId="0" fontId="20" fillId="22" borderId="6"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2" fillId="0" borderId="28" xfId="0" applyFont="1" applyBorder="1" applyAlignment="1">
      <alignment horizontal="center"/>
    </xf>
    <xf numFmtId="0" fontId="12" fillId="0" borderId="21" xfId="0" applyFont="1" applyBorder="1" applyAlignment="1">
      <alignment horizontal="center"/>
    </xf>
    <xf numFmtId="0" fontId="12" fillId="0" borderId="30" xfId="0" applyFont="1" applyBorder="1" applyAlignment="1">
      <alignment horizontal="center"/>
    </xf>
    <xf numFmtId="0" fontId="12" fillId="0" borderId="18"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7" fillId="0" borderId="48" xfId="0" applyFont="1" applyBorder="1" applyAlignment="1">
      <alignment horizontal="center" vertical="center"/>
    </xf>
    <xf numFmtId="0" fontId="17" fillId="0" borderId="43" xfId="0" applyFont="1" applyBorder="1" applyAlignment="1">
      <alignment horizontal="center" vertical="center"/>
    </xf>
    <xf numFmtId="0" fontId="17" fillId="0" borderId="49" xfId="0" applyFont="1" applyBorder="1" applyAlignment="1">
      <alignment horizontal="center" vertical="center"/>
    </xf>
    <xf numFmtId="0" fontId="17" fillId="0" borderId="90" xfId="0" applyFont="1" applyBorder="1" applyAlignment="1">
      <alignment horizontal="center" vertical="center"/>
    </xf>
    <xf numFmtId="0" fontId="17" fillId="0" borderId="18"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39" xfId="0" applyFont="1" applyBorder="1" applyAlignment="1">
      <alignment horizontal="center" vertical="center"/>
    </xf>
    <xf numFmtId="0" fontId="17" fillId="0" borderId="52" xfId="0" applyFont="1" applyBorder="1" applyAlignment="1">
      <alignment horizontal="center" vertical="center"/>
    </xf>
    <xf numFmtId="0" fontId="12" fillId="15" borderId="96" xfId="0" applyFont="1" applyFill="1" applyBorder="1" applyAlignment="1" applyProtection="1">
      <alignment horizontal="left" vertical="center"/>
      <protection locked="0"/>
    </xf>
    <xf numFmtId="0" fontId="12" fillId="15" borderId="14" xfId="0" applyFont="1" applyFill="1" applyBorder="1" applyAlignment="1" applyProtection="1">
      <alignment horizontal="left" vertical="center"/>
      <protection locked="0"/>
    </xf>
    <xf numFmtId="0" fontId="20" fillId="22" borderId="5" xfId="0" applyFont="1" applyFill="1" applyBorder="1" applyAlignment="1">
      <alignment horizontal="center" vertical="center" wrapText="1"/>
    </xf>
    <xf numFmtId="0" fontId="20" fillId="22" borderId="89" xfId="0" applyFont="1" applyFill="1" applyBorder="1" applyAlignment="1">
      <alignment horizontal="center" vertical="center" wrapText="1"/>
    </xf>
    <xf numFmtId="0" fontId="20" fillId="22" borderId="102" xfId="0" applyFont="1" applyFill="1" applyBorder="1" applyAlignment="1">
      <alignment horizontal="center" vertical="center" wrapText="1"/>
    </xf>
    <xf numFmtId="0" fontId="20" fillId="22" borderId="45" xfId="0" applyFont="1" applyFill="1" applyBorder="1" applyAlignment="1">
      <alignment horizontal="center" vertical="center" wrapText="1"/>
    </xf>
    <xf numFmtId="0" fontId="20" fillId="22" borderId="44" xfId="0" applyFont="1" applyFill="1" applyBorder="1" applyAlignment="1">
      <alignment horizontal="center" vertical="center" wrapText="1"/>
    </xf>
    <xf numFmtId="0" fontId="20" fillId="22" borderId="76"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41"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44" xfId="0" applyFont="1" applyFill="1" applyBorder="1" applyAlignment="1">
      <alignment horizontal="center" vertical="center" wrapText="1"/>
    </xf>
    <xf numFmtId="0" fontId="13" fillId="5" borderId="96"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01"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51"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46" xfId="0" applyFont="1" applyFill="1" applyBorder="1" applyAlignment="1">
      <alignment horizontal="center" vertical="center"/>
    </xf>
    <xf numFmtId="165" fontId="14" fillId="12" borderId="45" xfId="0" applyNumberFormat="1" applyFont="1" applyFill="1" applyBorder="1" applyAlignment="1">
      <alignment horizontal="center" vertical="center" wrapText="1"/>
    </xf>
    <xf numFmtId="165" fontId="14" fillId="12" borderId="44" xfId="0" applyNumberFormat="1" applyFont="1" applyFill="1" applyBorder="1" applyAlignment="1">
      <alignment horizontal="center" vertical="center" wrapText="1"/>
    </xf>
    <xf numFmtId="0" fontId="14" fillId="10" borderId="80" xfId="0" applyFont="1" applyFill="1" applyBorder="1" applyAlignment="1">
      <alignment horizontal="center" vertical="center"/>
    </xf>
    <xf numFmtId="0" fontId="14" fillId="10" borderId="98" xfId="0" applyFont="1" applyFill="1" applyBorder="1" applyAlignment="1">
      <alignment horizontal="center" vertical="center"/>
    </xf>
    <xf numFmtId="0" fontId="14" fillId="10" borderId="100" xfId="0" applyFont="1" applyFill="1" applyBorder="1" applyAlignment="1">
      <alignment horizontal="center" vertical="center"/>
    </xf>
    <xf numFmtId="0" fontId="14" fillId="11" borderId="97" xfId="0" applyFont="1" applyFill="1" applyBorder="1" applyAlignment="1">
      <alignment horizontal="center" vertical="center"/>
    </xf>
    <xf numFmtId="0" fontId="14" fillId="11" borderId="98" xfId="0" applyFont="1" applyFill="1" applyBorder="1" applyAlignment="1">
      <alignment horizontal="center" vertical="center"/>
    </xf>
    <xf numFmtId="0" fontId="14" fillId="11" borderId="99" xfId="0" applyFont="1" applyFill="1" applyBorder="1" applyAlignment="1">
      <alignment horizontal="center" vertical="center"/>
    </xf>
    <xf numFmtId="0" fontId="14" fillId="10" borderId="40" xfId="0" applyFont="1" applyFill="1" applyBorder="1" applyAlignment="1">
      <alignment horizontal="center" vertical="center"/>
    </xf>
    <xf numFmtId="0" fontId="14" fillId="10" borderId="42" xfId="0" applyFont="1" applyFill="1" applyBorder="1" applyAlignment="1">
      <alignment horizontal="center" vertical="center"/>
    </xf>
    <xf numFmtId="0" fontId="14" fillId="10" borderId="41" xfId="0" applyFont="1" applyFill="1" applyBorder="1" applyAlignment="1">
      <alignment horizontal="center" vertical="center"/>
    </xf>
    <xf numFmtId="0" fontId="24" fillId="22" borderId="5" xfId="0" applyFont="1" applyFill="1" applyBorder="1" applyAlignment="1">
      <alignment horizontal="center" vertical="center" wrapText="1"/>
    </xf>
    <xf numFmtId="0" fontId="24" fillId="22" borderId="6" xfId="0" applyFont="1" applyFill="1" applyBorder="1" applyAlignment="1">
      <alignment horizontal="center" vertical="center" wrapText="1"/>
    </xf>
    <xf numFmtId="0" fontId="13" fillId="22" borderId="5" xfId="0" applyFont="1" applyFill="1" applyBorder="1" applyAlignment="1">
      <alignment horizontal="center" vertical="center" wrapText="1"/>
    </xf>
    <xf numFmtId="0" fontId="13" fillId="22" borderId="6" xfId="0" applyFont="1" applyFill="1" applyBorder="1" applyAlignment="1">
      <alignment horizontal="center" vertical="center" wrapText="1"/>
    </xf>
    <xf numFmtId="0" fontId="13" fillId="22" borderId="76" xfId="0" applyFont="1" applyFill="1" applyBorder="1" applyAlignment="1">
      <alignment horizontal="center" vertical="center" wrapText="1"/>
    </xf>
    <xf numFmtId="0" fontId="14" fillId="10" borderId="28" xfId="0" applyFont="1" applyFill="1" applyBorder="1" applyAlignment="1">
      <alignment horizontal="center" vertical="center"/>
    </xf>
    <xf numFmtId="0" fontId="14" fillId="10" borderId="21"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3" xfId="0" applyFont="1" applyFill="1" applyBorder="1" applyAlignment="1">
      <alignment horizontal="center" vertical="center"/>
    </xf>
    <xf numFmtId="0" fontId="20" fillId="22" borderId="95" xfId="0" applyFont="1" applyFill="1" applyBorder="1" applyAlignment="1">
      <alignment horizontal="center" vertical="center" wrapText="1"/>
    </xf>
    <xf numFmtId="0" fontId="20" fillId="22" borderId="52" xfId="0" applyFont="1" applyFill="1" applyBorder="1" applyAlignment="1">
      <alignment horizontal="center" vertical="center" wrapText="1"/>
    </xf>
    <xf numFmtId="0" fontId="13" fillId="22" borderId="93" xfId="0" applyFont="1" applyFill="1" applyBorder="1" applyAlignment="1">
      <alignment horizontal="center" vertical="center" wrapText="1"/>
    </xf>
    <xf numFmtId="0" fontId="13" fillId="22" borderId="94" xfId="0" applyFont="1" applyFill="1" applyBorder="1" applyAlignment="1">
      <alignment horizontal="center" vertical="center" wrapText="1"/>
    </xf>
    <xf numFmtId="168" fontId="14" fillId="12" borderId="89" xfId="0" applyNumberFormat="1" applyFont="1" applyFill="1" applyBorder="1" applyAlignment="1">
      <alignment horizontal="center" vertical="center" wrapText="1"/>
    </xf>
    <xf numFmtId="168" fontId="14" fillId="12" borderId="81" xfId="0" applyNumberFormat="1" applyFont="1" applyFill="1" applyBorder="1" applyAlignment="1">
      <alignment horizontal="center" vertical="center" wrapText="1"/>
    </xf>
    <xf numFmtId="168" fontId="14" fillId="12" borderId="45" xfId="0" applyNumberFormat="1" applyFont="1" applyFill="1" applyBorder="1" applyAlignment="1">
      <alignment horizontal="center" vertical="center" wrapText="1"/>
    </xf>
    <xf numFmtId="168" fontId="14" fillId="12" borderId="44" xfId="0" applyNumberFormat="1" applyFont="1" applyFill="1" applyBorder="1" applyAlignment="1">
      <alignment horizontal="center" vertical="center" wrapText="1"/>
    </xf>
    <xf numFmtId="0" fontId="20" fillId="22" borderId="91" xfId="0" applyFont="1" applyFill="1" applyBorder="1" applyAlignment="1">
      <alignment horizontal="center" vertical="center" wrapText="1"/>
    </xf>
    <xf numFmtId="0" fontId="20" fillId="22" borderId="92" xfId="0" applyFont="1" applyFill="1" applyBorder="1" applyAlignment="1">
      <alignment horizontal="center" vertical="center" wrapText="1"/>
    </xf>
    <xf numFmtId="0" fontId="13" fillId="22" borderId="45" xfId="0" applyFont="1" applyFill="1" applyBorder="1" applyAlignment="1">
      <alignment horizontal="center" vertical="center" wrapText="1"/>
    </xf>
    <xf numFmtId="0" fontId="13" fillId="22" borderId="44" xfId="0" applyFont="1" applyFill="1" applyBorder="1" applyAlignment="1">
      <alignment horizontal="center" vertical="center" wrapText="1"/>
    </xf>
    <xf numFmtId="0" fontId="14" fillId="10" borderId="48" xfId="0" applyFont="1" applyFill="1" applyBorder="1" applyAlignment="1">
      <alignment horizontal="center" vertical="center"/>
    </xf>
    <xf numFmtId="0" fontId="14" fillId="10" borderId="43" xfId="0" applyFont="1" applyFill="1" applyBorder="1" applyAlignment="1">
      <alignment horizontal="center" vertical="center"/>
    </xf>
    <xf numFmtId="0" fontId="14" fillId="10" borderId="49"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50" xfId="0" applyFont="1" applyFill="1" applyBorder="1" applyAlignment="1">
      <alignment horizontal="center" vertical="center"/>
    </xf>
    <xf numFmtId="0" fontId="14" fillId="10" borderId="51" xfId="0" applyFont="1" applyFill="1" applyBorder="1" applyAlignment="1">
      <alignment horizontal="center" vertical="center"/>
    </xf>
    <xf numFmtId="0" fontId="14" fillId="10" borderId="39" xfId="0" applyFont="1" applyFill="1" applyBorder="1" applyAlignment="1">
      <alignment horizontal="center" vertical="center"/>
    </xf>
    <xf numFmtId="0" fontId="14" fillId="10" borderId="52" xfId="0" applyFont="1" applyFill="1" applyBorder="1" applyAlignment="1">
      <alignment horizontal="center" vertical="center"/>
    </xf>
    <xf numFmtId="0" fontId="14" fillId="11" borderId="89" xfId="0" applyFont="1" applyFill="1" applyBorder="1" applyAlignment="1">
      <alignment horizontal="center" vertical="center" wrapText="1"/>
    </xf>
    <xf numFmtId="0" fontId="14" fillId="11" borderId="81" xfId="0" applyFont="1" applyFill="1" applyBorder="1" applyAlignment="1">
      <alignment horizontal="center" vertical="center" wrapText="1"/>
    </xf>
    <xf numFmtId="165" fontId="14" fillId="12" borderId="103" xfId="0" applyNumberFormat="1" applyFont="1" applyFill="1" applyBorder="1" applyAlignment="1">
      <alignment horizontal="center" vertical="center" wrapText="1"/>
    </xf>
    <xf numFmtId="0" fontId="14" fillId="12" borderId="103" xfId="0" applyFont="1" applyFill="1" applyBorder="1" applyAlignment="1">
      <alignment horizontal="center" vertical="center" wrapText="1"/>
    </xf>
    <xf numFmtId="0" fontId="12" fillId="5" borderId="25" xfId="213" applyFont="1" applyFill="1" applyBorder="1" applyAlignment="1">
      <alignment horizontal="center" vertical="center" wrapText="1"/>
    </xf>
    <xf numFmtId="0" fontId="65" fillId="0" borderId="26" xfId="213" applyFont="1" applyBorder="1"/>
    <xf numFmtId="0" fontId="65" fillId="0" borderId="34" xfId="213" applyFont="1" applyBorder="1"/>
    <xf numFmtId="0" fontId="12" fillId="5" borderId="35" xfId="213" applyFont="1" applyFill="1" applyBorder="1" applyAlignment="1">
      <alignment horizontal="center" vertical="center" wrapText="1"/>
    </xf>
    <xf numFmtId="0" fontId="65" fillId="0" borderId="36" xfId="213" applyFont="1" applyBorder="1"/>
    <xf numFmtId="0" fontId="65" fillId="0" borderId="37" xfId="213" applyFont="1" applyBorder="1"/>
    <xf numFmtId="0" fontId="35" fillId="0" borderId="4" xfId="213" applyFont="1" applyBorder="1" applyAlignment="1">
      <alignment horizontal="center"/>
    </xf>
    <xf numFmtId="0" fontId="65" fillId="0" borderId="14" xfId="213" applyFont="1" applyBorder="1"/>
    <xf numFmtId="0" fontId="12" fillId="5" borderId="31" xfId="213" applyFont="1" applyFill="1" applyBorder="1" applyAlignment="1">
      <alignment horizontal="center" vertical="center" wrapText="1"/>
    </xf>
    <xf numFmtId="0" fontId="65" fillId="0" borderId="32" xfId="213" applyFont="1" applyBorder="1"/>
    <xf numFmtId="0" fontId="65" fillId="0" borderId="33" xfId="213" applyFont="1" applyBorder="1"/>
    <xf numFmtId="0" fontId="6" fillId="0" borderId="4" xfId="213" applyFont="1" applyBorder="1" applyAlignment="1">
      <alignment horizontal="left" vertical="center" wrapText="1"/>
    </xf>
    <xf numFmtId="0" fontId="6" fillId="0" borderId="23" xfId="213" applyFont="1" applyBorder="1" applyAlignment="1">
      <alignment horizontal="center"/>
    </xf>
    <xf numFmtId="0" fontId="65" fillId="0" borderId="23" xfId="213" applyFont="1" applyBorder="1"/>
    <xf numFmtId="0" fontId="35" fillId="44" borderId="4" xfId="213" applyFont="1" applyFill="1" applyBorder="1" applyAlignment="1">
      <alignment horizontal="center" vertical="center"/>
    </xf>
    <xf numFmtId="0" fontId="31" fillId="0" borderId="38" xfId="213" applyFont="1" applyBorder="1" applyAlignment="1">
      <alignment horizontal="center"/>
    </xf>
    <xf numFmtId="0" fontId="32" fillId="0" borderId="38" xfId="213" applyFont="1" applyBorder="1" applyAlignment="1">
      <alignment horizontal="center" vertical="center" wrapText="1"/>
    </xf>
    <xf numFmtId="0" fontId="32" fillId="0" borderId="38" xfId="213" applyFont="1" applyBorder="1" applyAlignment="1">
      <alignment horizontal="center" vertical="center"/>
    </xf>
    <xf numFmtId="0" fontId="35" fillId="13" borderId="4" xfId="213" applyFont="1" applyFill="1" applyBorder="1" applyAlignment="1">
      <alignment horizontal="left"/>
    </xf>
    <xf numFmtId="0" fontId="34" fillId="14" borderId="10" xfId="213" applyFont="1" applyFill="1" applyBorder="1" applyAlignment="1">
      <alignment horizontal="center"/>
    </xf>
    <xf numFmtId="0" fontId="65" fillId="0" borderId="11" xfId="213" applyFont="1" applyBorder="1"/>
    <xf numFmtId="0" fontId="65" fillId="0" borderId="13" xfId="213" applyFont="1" applyBorder="1"/>
    <xf numFmtId="0" fontId="15" fillId="12" borderId="40" xfId="213" applyFont="1" applyFill="1" applyBorder="1" applyAlignment="1">
      <alignment horizontal="center" vertical="center" wrapText="1"/>
    </xf>
    <xf numFmtId="0" fontId="15" fillId="12" borderId="41" xfId="213" applyFont="1" applyFill="1" applyBorder="1" applyAlignment="1">
      <alignment horizontal="center" vertical="center" wrapText="1"/>
    </xf>
    <xf numFmtId="0" fontId="11" fillId="0" borderId="38" xfId="213" applyFont="1" applyBorder="1" applyAlignment="1">
      <alignment horizontal="left" vertical="center" wrapText="1"/>
    </xf>
    <xf numFmtId="0" fontId="15" fillId="8" borderId="29" xfId="213" applyFont="1" applyFill="1" applyBorder="1" applyAlignment="1">
      <alignment horizontal="center" vertical="center" wrapText="1"/>
    </xf>
    <xf numFmtId="0" fontId="36" fillId="0" borderId="29" xfId="213" applyFont="1" applyBorder="1" applyAlignment="1">
      <alignment wrapText="1"/>
    </xf>
    <xf numFmtId="0" fontId="36" fillId="0" borderId="29" xfId="213" applyFont="1" applyBorder="1" applyAlignment="1">
      <alignment horizontal="center" vertical="center" wrapText="1"/>
    </xf>
    <xf numFmtId="0" fontId="15" fillId="12" borderId="22" xfId="213" applyFont="1" applyFill="1" applyBorder="1" applyAlignment="1">
      <alignment horizontal="center" vertical="center" wrapText="1"/>
    </xf>
    <xf numFmtId="0" fontId="36" fillId="0" borderId="23" xfId="213" applyFont="1" applyBorder="1" applyAlignment="1">
      <alignment wrapText="1"/>
    </xf>
    <xf numFmtId="0" fontId="36" fillId="0" borderId="29" xfId="213" applyFont="1" applyBorder="1" applyAlignment="1">
      <alignment horizontal="center" wrapText="1"/>
    </xf>
    <xf numFmtId="0" fontId="36" fillId="0" borderId="19" xfId="213" applyFont="1" applyBorder="1" applyAlignment="1">
      <alignment wrapText="1"/>
    </xf>
    <xf numFmtId="0" fontId="31" fillId="0" borderId="38" xfId="213" applyFont="1" applyBorder="1" applyAlignment="1">
      <alignment horizontal="center" wrapText="1"/>
    </xf>
    <xf numFmtId="0" fontId="10" fillId="0" borderId="38" xfId="213" applyFont="1" applyBorder="1" applyAlignment="1">
      <alignment horizontal="center" vertical="center" wrapText="1"/>
    </xf>
    <xf numFmtId="0" fontId="15" fillId="12" borderId="23" xfId="213" applyFont="1" applyFill="1" applyBorder="1" applyAlignment="1">
      <alignment horizontal="center" vertical="center" wrapText="1"/>
    </xf>
    <xf numFmtId="0" fontId="30" fillId="19" borderId="38" xfId="0" applyFont="1" applyFill="1" applyBorder="1" applyAlignment="1">
      <alignment horizontal="center" vertical="center"/>
    </xf>
    <xf numFmtId="0" fontId="16" fillId="0" borderId="38" xfId="0" applyFont="1" applyBorder="1" applyAlignment="1">
      <alignment horizontal="center" vertical="center"/>
    </xf>
    <xf numFmtId="0" fontId="20" fillId="22" borderId="28" xfId="0" applyFont="1" applyFill="1" applyBorder="1" applyAlignment="1">
      <alignment horizontal="center" vertical="center" wrapText="1"/>
    </xf>
    <xf numFmtId="0" fontId="20" fillId="22" borderId="22" xfId="0" applyFont="1" applyFill="1" applyBorder="1" applyAlignment="1">
      <alignment horizontal="center" vertical="center" wrapText="1"/>
    </xf>
    <xf numFmtId="0" fontId="30" fillId="16" borderId="39" xfId="0" applyFont="1" applyFill="1" applyBorder="1" applyAlignment="1">
      <alignment horizontal="center" vertical="center" wrapText="1"/>
    </xf>
    <xf numFmtId="0" fontId="17" fillId="16" borderId="30" xfId="0" applyFont="1" applyFill="1" applyBorder="1" applyAlignment="1">
      <alignment horizontal="center"/>
    </xf>
    <xf numFmtId="0" fontId="20" fillId="22" borderId="38" xfId="0" applyFont="1" applyFill="1" applyBorder="1" applyAlignment="1">
      <alignment horizontal="center" vertical="center" wrapText="1"/>
    </xf>
    <xf numFmtId="0" fontId="17" fillId="16" borderId="38" xfId="0" applyFont="1" applyFill="1" applyBorder="1" applyAlignment="1">
      <alignment horizontal="center"/>
    </xf>
    <xf numFmtId="0" fontId="30" fillId="19" borderId="40" xfId="0" applyFont="1" applyFill="1" applyBorder="1" applyAlignment="1">
      <alignment horizontal="center" vertical="center"/>
    </xf>
    <xf numFmtId="0" fontId="30" fillId="19" borderId="41" xfId="0" applyFont="1" applyFill="1" applyBorder="1" applyAlignment="1">
      <alignment horizontal="center" vertical="center"/>
    </xf>
    <xf numFmtId="0" fontId="30" fillId="0" borderId="38" xfId="0" applyFont="1" applyBorder="1" applyAlignment="1">
      <alignment horizontal="center" vertical="center" wrapText="1"/>
    </xf>
    <xf numFmtId="0" fontId="30" fillId="0" borderId="40" xfId="0" applyFont="1" applyBorder="1" applyAlignment="1">
      <alignment horizontal="center" vertical="center"/>
    </xf>
    <xf numFmtId="0" fontId="30" fillId="0" borderId="42" xfId="0" applyFont="1" applyBorder="1" applyAlignment="1">
      <alignment horizontal="center" vertical="center"/>
    </xf>
    <xf numFmtId="0" fontId="30" fillId="0" borderId="41" xfId="0" applyFont="1" applyBorder="1" applyAlignment="1">
      <alignment horizontal="center" vertical="center"/>
    </xf>
    <xf numFmtId="0" fontId="30" fillId="0" borderId="38" xfId="0" applyFont="1" applyBorder="1" applyAlignment="1">
      <alignment horizontal="center" vertical="center"/>
    </xf>
    <xf numFmtId="0" fontId="30" fillId="27" borderId="55" xfId="0" applyFont="1" applyFill="1" applyBorder="1" applyAlignment="1">
      <alignment horizontal="center" vertical="center" wrapText="1" readingOrder="1"/>
    </xf>
    <xf numFmtId="0" fontId="30" fillId="27" borderId="56" xfId="0" applyFont="1" applyFill="1" applyBorder="1" applyAlignment="1">
      <alignment horizontal="center" vertical="center" wrapText="1" readingOrder="1"/>
    </xf>
    <xf numFmtId="0" fontId="30" fillId="27" borderId="57" xfId="0" applyFont="1" applyFill="1" applyBorder="1" applyAlignment="1">
      <alignment horizontal="center" vertical="center" wrapText="1" readingOrder="1"/>
    </xf>
    <xf numFmtId="0" fontId="30" fillId="27" borderId="68" xfId="0" applyFont="1" applyFill="1" applyBorder="1" applyAlignment="1">
      <alignment horizontal="center" vertical="center" wrapText="1" readingOrder="1"/>
    </xf>
    <xf numFmtId="0" fontId="30" fillId="27" borderId="69" xfId="0" applyFont="1" applyFill="1" applyBorder="1" applyAlignment="1">
      <alignment horizontal="center" vertical="center" wrapText="1" readingOrder="1"/>
    </xf>
    <xf numFmtId="0" fontId="30" fillId="15" borderId="71" xfId="0" applyFont="1" applyFill="1" applyBorder="1" applyAlignment="1">
      <alignment horizontal="center" vertical="center" wrapText="1" readingOrder="1"/>
    </xf>
    <xf numFmtId="0" fontId="30" fillId="15" borderId="62" xfId="0" applyFont="1" applyFill="1" applyBorder="1" applyAlignment="1">
      <alignment horizontal="center" vertical="center" wrapText="1" readingOrder="1"/>
    </xf>
    <xf numFmtId="0" fontId="30" fillId="15" borderId="44" xfId="0" applyFont="1" applyFill="1" applyBorder="1" applyAlignment="1">
      <alignment horizontal="center" vertical="center" wrapText="1" readingOrder="1"/>
    </xf>
    <xf numFmtId="0" fontId="30" fillId="15" borderId="38" xfId="0" applyFont="1" applyFill="1" applyBorder="1" applyAlignment="1">
      <alignment horizontal="center" vertical="center" wrapText="1" readingOrder="1"/>
    </xf>
    <xf numFmtId="0" fontId="30" fillId="15" borderId="58" xfId="0" applyFont="1" applyFill="1" applyBorder="1" applyAlignment="1">
      <alignment horizontal="center" vertical="center" wrapText="1" readingOrder="1"/>
    </xf>
    <xf numFmtId="0" fontId="30" fillId="15" borderId="59" xfId="0" applyFont="1" applyFill="1" applyBorder="1" applyAlignment="1">
      <alignment horizontal="center" vertical="center" wrapText="1" readingOrder="1"/>
    </xf>
    <xf numFmtId="0" fontId="12" fillId="15" borderId="18" xfId="0" applyFont="1" applyFill="1" applyBorder="1" applyAlignment="1">
      <alignment horizontal="justify" vertical="center" wrapText="1"/>
    </xf>
    <xf numFmtId="0" fontId="9" fillId="0" borderId="0" xfId="0" applyFont="1" applyAlignment="1">
      <alignment horizontal="center" vertical="center" textRotation="90" wrapText="1"/>
    </xf>
    <xf numFmtId="0" fontId="0" fillId="0" borderId="0" xfId="0"/>
    <xf numFmtId="0" fontId="9" fillId="2" borderId="16" xfId="0" applyFont="1" applyFill="1" applyBorder="1" applyAlignment="1">
      <alignment horizontal="center"/>
    </xf>
    <xf numFmtId="0" fontId="33" fillId="0" borderId="17" xfId="0" applyFont="1" applyBorder="1"/>
    <xf numFmtId="0" fontId="33" fillId="0" borderId="18" xfId="0" applyFont="1" applyBorder="1"/>
    <xf numFmtId="0" fontId="9" fillId="2" borderId="3" xfId="0" applyFont="1" applyFill="1" applyBorder="1" applyAlignment="1">
      <alignment horizontal="center" vertical="center"/>
    </xf>
    <xf numFmtId="0" fontId="5" fillId="0" borderId="7" xfId="0" applyFont="1" applyBorder="1"/>
    <xf numFmtId="0" fontId="5" fillId="0" borderId="8" xfId="0" applyFont="1" applyBorder="1"/>
    <xf numFmtId="0" fontId="7" fillId="0" borderId="9" xfId="0" applyFont="1" applyBorder="1" applyAlignment="1">
      <alignment horizontal="center" vertical="center"/>
    </xf>
    <xf numFmtId="0" fontId="5" fillId="0" borderId="9" xfId="0" applyFont="1" applyBorder="1"/>
    <xf numFmtId="0" fontId="9" fillId="0" borderId="9" xfId="0" applyFont="1" applyBorder="1" applyAlignment="1">
      <alignment horizontal="center" vertical="center"/>
    </xf>
    <xf numFmtId="0" fontId="33" fillId="0" borderId="9" xfId="0" applyFont="1" applyBorder="1"/>
    <xf numFmtId="0" fontId="8" fillId="34" borderId="3" xfId="0" applyFont="1" applyFill="1" applyBorder="1" applyAlignment="1">
      <alignment horizontal="center" vertical="center"/>
    </xf>
    <xf numFmtId="0" fontId="5" fillId="34" borderId="7" xfId="0" applyFont="1" applyFill="1" applyBorder="1"/>
    <xf numFmtId="0" fontId="5" fillId="34" borderId="8" xfId="0" applyFont="1" applyFill="1" applyBorder="1"/>
    <xf numFmtId="0" fontId="6" fillId="0" borderId="18" xfId="213" applyFont="1" applyAlignment="1">
      <alignment horizontal="center"/>
    </xf>
    <xf numFmtId="0" fontId="11" fillId="0" borderId="43" xfId="213" applyFont="1" applyBorder="1" applyAlignment="1">
      <alignment horizontal="left" vertical="center"/>
    </xf>
    <xf numFmtId="0" fontId="36" fillId="0" borderId="71" xfId="396" applyFont="1" applyFill="1" applyBorder="1" applyAlignment="1" applyProtection="1">
      <alignment horizontal="center" vertical="center" wrapText="1"/>
      <protection locked="0"/>
    </xf>
    <xf numFmtId="0" fontId="36" fillId="0" borderId="62" xfId="396" applyFont="1" applyFill="1" applyBorder="1" applyAlignment="1" applyProtection="1">
      <alignment horizontal="center" vertical="center" wrapText="1"/>
      <protection locked="0"/>
    </xf>
    <xf numFmtId="0" fontId="36" fillId="0" borderId="58" xfId="396" applyFont="1" applyFill="1" applyBorder="1" applyAlignment="1" applyProtection="1">
      <alignment horizontal="center" vertical="center" wrapText="1"/>
      <protection locked="0"/>
    </xf>
    <xf numFmtId="0" fontId="36" fillId="0" borderId="53" xfId="396" applyFont="1" applyFill="1" applyBorder="1" applyAlignment="1" applyProtection="1">
      <alignment horizontal="center" vertical="center" wrapText="1"/>
      <protection locked="0"/>
    </xf>
    <xf numFmtId="0" fontId="36" fillId="0" borderId="82" xfId="396" applyFont="1" applyFill="1" applyBorder="1" applyAlignment="1" applyProtection="1">
      <alignment horizontal="center" vertical="center" wrapText="1"/>
      <protection locked="0"/>
    </xf>
    <xf numFmtId="0" fontId="36" fillId="0" borderId="83" xfId="396" applyFont="1" applyFill="1" applyBorder="1" applyAlignment="1" applyProtection="1">
      <alignment horizontal="center" vertical="center" wrapText="1"/>
      <protection locked="0"/>
    </xf>
    <xf numFmtId="0" fontId="36" fillId="0" borderId="84" xfId="396" applyFont="1" applyFill="1" applyBorder="1" applyAlignment="1" applyProtection="1">
      <alignment horizontal="center" vertical="center" wrapText="1"/>
      <protection locked="0"/>
    </xf>
    <xf numFmtId="0" fontId="36" fillId="0" borderId="38" xfId="396" applyFont="1" applyFill="1" applyBorder="1" applyAlignment="1" applyProtection="1">
      <alignment horizontal="center" vertical="center" wrapText="1"/>
      <protection locked="0"/>
    </xf>
  </cellXfs>
  <cellStyles count="403">
    <cellStyle name="Hipervínculo" xfId="398" builtinId="8"/>
    <cellStyle name="Moneda 2" xfId="304" xr:uid="{00000000-0005-0000-0000-000000000000}"/>
    <cellStyle name="Normal" xfId="0" builtinId="0"/>
    <cellStyle name="Normal 10" xfId="2" xr:uid="{00000000-0005-0000-0000-000002000000}"/>
    <cellStyle name="Normal 10 2" xfId="3" xr:uid="{00000000-0005-0000-0000-000003000000}"/>
    <cellStyle name="Normal 10 2 2" xfId="108" xr:uid="{00000000-0005-0000-0000-000004000000}"/>
    <cellStyle name="Normal 10 3" xfId="107" xr:uid="{00000000-0005-0000-0000-000005000000}"/>
    <cellStyle name="Normal 11" xfId="213" xr:uid="{00000000-0005-0000-0000-000006000000}"/>
    <cellStyle name="Normal 12" xfId="401" xr:uid="{AFBF188B-C0CB-2B46-B9EB-5CA6E6A1B4EE}"/>
    <cellStyle name="Normal 13" xfId="402" xr:uid="{537A6A8E-4635-F542-97EA-4E65A55066BF}"/>
    <cellStyle name="Normal 2" xfId="4" xr:uid="{00000000-0005-0000-0000-000007000000}"/>
    <cellStyle name="Normal 2 2" xfId="5" xr:uid="{00000000-0005-0000-0000-000008000000}"/>
    <cellStyle name="Normal 2 2 10" xfId="110" xr:uid="{00000000-0005-0000-0000-000009000000}"/>
    <cellStyle name="Normal 2 2 10 2" xfId="305" xr:uid="{00000000-0005-0000-0000-00000A000000}"/>
    <cellStyle name="Normal 2 2 11" xfId="214" xr:uid="{00000000-0005-0000-0000-00000B000000}"/>
    <cellStyle name="Normal 2 2 2" xfId="6" xr:uid="{00000000-0005-0000-0000-00000C000000}"/>
    <cellStyle name="Normal 2 2 2 2" xfId="7" xr:uid="{00000000-0005-0000-0000-00000D000000}"/>
    <cellStyle name="Normal 2 2 2 2 2" xfId="112" xr:uid="{00000000-0005-0000-0000-00000E000000}"/>
    <cellStyle name="Normal 2 2 2 2 2 2" xfId="307" xr:uid="{00000000-0005-0000-0000-00000F000000}"/>
    <cellStyle name="Normal 2 2 2 2 3" xfId="216" xr:uid="{00000000-0005-0000-0000-000010000000}"/>
    <cellStyle name="Normal 2 2 2 3" xfId="8" xr:uid="{00000000-0005-0000-0000-000011000000}"/>
    <cellStyle name="Normal 2 2 2 3 2" xfId="113" xr:uid="{00000000-0005-0000-0000-000012000000}"/>
    <cellStyle name="Normal 2 2 2 3 2 2" xfId="308" xr:uid="{00000000-0005-0000-0000-000013000000}"/>
    <cellStyle name="Normal 2 2 2 3 3" xfId="217" xr:uid="{00000000-0005-0000-0000-000014000000}"/>
    <cellStyle name="Normal 2 2 2 4" xfId="111" xr:uid="{00000000-0005-0000-0000-000015000000}"/>
    <cellStyle name="Normal 2 2 2 4 2" xfId="306" xr:uid="{00000000-0005-0000-0000-000016000000}"/>
    <cellStyle name="Normal 2 2 2 5" xfId="215" xr:uid="{00000000-0005-0000-0000-000017000000}"/>
    <cellStyle name="Normal 2 2 3" xfId="9" xr:uid="{00000000-0005-0000-0000-000018000000}"/>
    <cellStyle name="Normal 2 2 3 2" xfId="114" xr:uid="{00000000-0005-0000-0000-000019000000}"/>
    <cellStyle name="Normal 2 2 3 2 2" xfId="309" xr:uid="{00000000-0005-0000-0000-00001A000000}"/>
    <cellStyle name="Normal 2 2 3 3" xfId="218" xr:uid="{00000000-0005-0000-0000-00001B000000}"/>
    <cellStyle name="Normal 2 2 4" xfId="10" xr:uid="{00000000-0005-0000-0000-00001C000000}"/>
    <cellStyle name="Normal 2 2 4 2" xfId="115" xr:uid="{00000000-0005-0000-0000-00001D000000}"/>
    <cellStyle name="Normal 2 2 4 2 2" xfId="310" xr:uid="{00000000-0005-0000-0000-00001E000000}"/>
    <cellStyle name="Normal 2 2 4 3" xfId="219" xr:uid="{00000000-0005-0000-0000-00001F000000}"/>
    <cellStyle name="Normal 2 2 5" xfId="11" xr:uid="{00000000-0005-0000-0000-000020000000}"/>
    <cellStyle name="Normal 2 2 5 2" xfId="116" xr:uid="{00000000-0005-0000-0000-000021000000}"/>
    <cellStyle name="Normal 2 2 5 2 2" xfId="311" xr:uid="{00000000-0005-0000-0000-000022000000}"/>
    <cellStyle name="Normal 2 2 5 3" xfId="220" xr:uid="{00000000-0005-0000-0000-000023000000}"/>
    <cellStyle name="Normal 2 2 6" xfId="12" xr:uid="{00000000-0005-0000-0000-000024000000}"/>
    <cellStyle name="Normal 2 2 6 2" xfId="117" xr:uid="{00000000-0005-0000-0000-000025000000}"/>
    <cellStyle name="Normal 2 2 6 2 2" xfId="312" xr:uid="{00000000-0005-0000-0000-000026000000}"/>
    <cellStyle name="Normal 2 2 6 3" xfId="221" xr:uid="{00000000-0005-0000-0000-000027000000}"/>
    <cellStyle name="Normal 2 2 7" xfId="13" xr:uid="{00000000-0005-0000-0000-000028000000}"/>
    <cellStyle name="Normal 2 2 7 2" xfId="118" xr:uid="{00000000-0005-0000-0000-000029000000}"/>
    <cellStyle name="Normal 2 2 7 2 2" xfId="313" xr:uid="{00000000-0005-0000-0000-00002A000000}"/>
    <cellStyle name="Normal 2 2 7 3" xfId="222" xr:uid="{00000000-0005-0000-0000-00002B000000}"/>
    <cellStyle name="Normal 2 2 8" xfId="14" xr:uid="{00000000-0005-0000-0000-00002C000000}"/>
    <cellStyle name="Normal 2 2 8 2" xfId="119" xr:uid="{00000000-0005-0000-0000-00002D000000}"/>
    <cellStyle name="Normal 2 2 8 2 2" xfId="314" xr:uid="{00000000-0005-0000-0000-00002E000000}"/>
    <cellStyle name="Normal 2 2 8 3" xfId="223" xr:uid="{00000000-0005-0000-0000-00002F000000}"/>
    <cellStyle name="Normal 2 2 9" xfId="15" xr:uid="{00000000-0005-0000-0000-000030000000}"/>
    <cellStyle name="Normal 2 2 9 2" xfId="120" xr:uid="{00000000-0005-0000-0000-000031000000}"/>
    <cellStyle name="Normal 2 2 9 2 2" xfId="315" xr:uid="{00000000-0005-0000-0000-000032000000}"/>
    <cellStyle name="Normal 2 2 9 3" xfId="224" xr:uid="{00000000-0005-0000-0000-000033000000}"/>
    <cellStyle name="Normal 2 3" xfId="16" xr:uid="{00000000-0005-0000-0000-000034000000}"/>
    <cellStyle name="Normal 2 3 10" xfId="121" xr:uid="{00000000-0005-0000-0000-000035000000}"/>
    <cellStyle name="Normal 2 3 10 2" xfId="316" xr:uid="{00000000-0005-0000-0000-000036000000}"/>
    <cellStyle name="Normal 2 3 11" xfId="225" xr:uid="{00000000-0005-0000-0000-000037000000}"/>
    <cellStyle name="Normal 2 3 2" xfId="17" xr:uid="{00000000-0005-0000-0000-000038000000}"/>
    <cellStyle name="Normal 2 3 2 2" xfId="18" xr:uid="{00000000-0005-0000-0000-000039000000}"/>
    <cellStyle name="Normal 2 3 2 2 2" xfId="123" xr:uid="{00000000-0005-0000-0000-00003A000000}"/>
    <cellStyle name="Normal 2 3 2 2 2 2" xfId="318" xr:uid="{00000000-0005-0000-0000-00003B000000}"/>
    <cellStyle name="Normal 2 3 2 2 3" xfId="227" xr:uid="{00000000-0005-0000-0000-00003C000000}"/>
    <cellStyle name="Normal 2 3 2 3" xfId="19" xr:uid="{00000000-0005-0000-0000-00003D000000}"/>
    <cellStyle name="Normal 2 3 2 3 2" xfId="124" xr:uid="{00000000-0005-0000-0000-00003E000000}"/>
    <cellStyle name="Normal 2 3 2 3 2 2" xfId="319" xr:uid="{00000000-0005-0000-0000-00003F000000}"/>
    <cellStyle name="Normal 2 3 2 3 3" xfId="228" xr:uid="{00000000-0005-0000-0000-000040000000}"/>
    <cellStyle name="Normal 2 3 2 4" xfId="122" xr:uid="{00000000-0005-0000-0000-000041000000}"/>
    <cellStyle name="Normal 2 3 2 4 2" xfId="317" xr:uid="{00000000-0005-0000-0000-000042000000}"/>
    <cellStyle name="Normal 2 3 2 5" xfId="226" xr:uid="{00000000-0005-0000-0000-000043000000}"/>
    <cellStyle name="Normal 2 3 3" xfId="20" xr:uid="{00000000-0005-0000-0000-000044000000}"/>
    <cellStyle name="Normal 2 3 3 2" xfId="125" xr:uid="{00000000-0005-0000-0000-000045000000}"/>
    <cellStyle name="Normal 2 3 3 2 2" xfId="320" xr:uid="{00000000-0005-0000-0000-000046000000}"/>
    <cellStyle name="Normal 2 3 3 3" xfId="229" xr:uid="{00000000-0005-0000-0000-000047000000}"/>
    <cellStyle name="Normal 2 3 4" xfId="21" xr:uid="{00000000-0005-0000-0000-000048000000}"/>
    <cellStyle name="Normal 2 3 4 2" xfId="126" xr:uid="{00000000-0005-0000-0000-000049000000}"/>
    <cellStyle name="Normal 2 3 4 2 2" xfId="321" xr:uid="{00000000-0005-0000-0000-00004A000000}"/>
    <cellStyle name="Normal 2 3 4 3" xfId="230" xr:uid="{00000000-0005-0000-0000-00004B000000}"/>
    <cellStyle name="Normal 2 3 5" xfId="22" xr:uid="{00000000-0005-0000-0000-00004C000000}"/>
    <cellStyle name="Normal 2 3 5 2" xfId="127" xr:uid="{00000000-0005-0000-0000-00004D000000}"/>
    <cellStyle name="Normal 2 3 5 2 2" xfId="322" xr:uid="{00000000-0005-0000-0000-00004E000000}"/>
    <cellStyle name="Normal 2 3 5 3" xfId="231" xr:uid="{00000000-0005-0000-0000-00004F000000}"/>
    <cellStyle name="Normal 2 3 6" xfId="23" xr:uid="{00000000-0005-0000-0000-000050000000}"/>
    <cellStyle name="Normal 2 3 6 2" xfId="128" xr:uid="{00000000-0005-0000-0000-000051000000}"/>
    <cellStyle name="Normal 2 3 6 2 2" xfId="323" xr:uid="{00000000-0005-0000-0000-000052000000}"/>
    <cellStyle name="Normal 2 3 6 3" xfId="232" xr:uid="{00000000-0005-0000-0000-000053000000}"/>
    <cellStyle name="Normal 2 3 7" xfId="24" xr:uid="{00000000-0005-0000-0000-000054000000}"/>
    <cellStyle name="Normal 2 3 7 2" xfId="129" xr:uid="{00000000-0005-0000-0000-000055000000}"/>
    <cellStyle name="Normal 2 3 7 2 2" xfId="324" xr:uid="{00000000-0005-0000-0000-000056000000}"/>
    <cellStyle name="Normal 2 3 7 3" xfId="233" xr:uid="{00000000-0005-0000-0000-000057000000}"/>
    <cellStyle name="Normal 2 3 8" xfId="25" xr:uid="{00000000-0005-0000-0000-000058000000}"/>
    <cellStyle name="Normal 2 3 8 2" xfId="130" xr:uid="{00000000-0005-0000-0000-000059000000}"/>
    <cellStyle name="Normal 2 3 8 2 2" xfId="325" xr:uid="{00000000-0005-0000-0000-00005A000000}"/>
    <cellStyle name="Normal 2 3 8 3" xfId="234" xr:uid="{00000000-0005-0000-0000-00005B000000}"/>
    <cellStyle name="Normal 2 3 9" xfId="26" xr:uid="{00000000-0005-0000-0000-00005C000000}"/>
    <cellStyle name="Normal 2 3 9 2" xfId="131" xr:uid="{00000000-0005-0000-0000-00005D000000}"/>
    <cellStyle name="Normal 2 3 9 2 2" xfId="326" xr:uid="{00000000-0005-0000-0000-00005E000000}"/>
    <cellStyle name="Normal 2 3 9 3" xfId="235" xr:uid="{00000000-0005-0000-0000-00005F000000}"/>
    <cellStyle name="Normal 2 4" xfId="27" xr:uid="{00000000-0005-0000-0000-000060000000}"/>
    <cellStyle name="Normal 2 4 10" xfId="132" xr:uid="{00000000-0005-0000-0000-000061000000}"/>
    <cellStyle name="Normal 2 4 10 2" xfId="327" xr:uid="{00000000-0005-0000-0000-000062000000}"/>
    <cellStyle name="Normal 2 4 11" xfId="236" xr:uid="{00000000-0005-0000-0000-000063000000}"/>
    <cellStyle name="Normal 2 4 2" xfId="28" xr:uid="{00000000-0005-0000-0000-000064000000}"/>
    <cellStyle name="Normal 2 4 2 2" xfId="29" xr:uid="{00000000-0005-0000-0000-000065000000}"/>
    <cellStyle name="Normal 2 4 2 2 2" xfId="134" xr:uid="{00000000-0005-0000-0000-000066000000}"/>
    <cellStyle name="Normal 2 4 2 2 2 2" xfId="329" xr:uid="{00000000-0005-0000-0000-000067000000}"/>
    <cellStyle name="Normal 2 4 2 2 3" xfId="238" xr:uid="{00000000-0005-0000-0000-000068000000}"/>
    <cellStyle name="Normal 2 4 2 3" xfId="30" xr:uid="{00000000-0005-0000-0000-000069000000}"/>
    <cellStyle name="Normal 2 4 2 3 2" xfId="135" xr:uid="{00000000-0005-0000-0000-00006A000000}"/>
    <cellStyle name="Normal 2 4 2 3 2 2" xfId="330" xr:uid="{00000000-0005-0000-0000-00006B000000}"/>
    <cellStyle name="Normal 2 4 2 3 3" xfId="239" xr:uid="{00000000-0005-0000-0000-00006C000000}"/>
    <cellStyle name="Normal 2 4 2 4" xfId="133" xr:uid="{00000000-0005-0000-0000-00006D000000}"/>
    <cellStyle name="Normal 2 4 2 4 2" xfId="328" xr:uid="{00000000-0005-0000-0000-00006E000000}"/>
    <cellStyle name="Normal 2 4 2 5" xfId="237" xr:uid="{00000000-0005-0000-0000-00006F000000}"/>
    <cellStyle name="Normal 2 4 3" xfId="31" xr:uid="{00000000-0005-0000-0000-000070000000}"/>
    <cellStyle name="Normal 2 4 3 2" xfId="136" xr:uid="{00000000-0005-0000-0000-000071000000}"/>
    <cellStyle name="Normal 2 4 3 2 2" xfId="331" xr:uid="{00000000-0005-0000-0000-000072000000}"/>
    <cellStyle name="Normal 2 4 3 3" xfId="240" xr:uid="{00000000-0005-0000-0000-000073000000}"/>
    <cellStyle name="Normal 2 4 4" xfId="32" xr:uid="{00000000-0005-0000-0000-000074000000}"/>
    <cellStyle name="Normal 2 4 4 2" xfId="137" xr:uid="{00000000-0005-0000-0000-000075000000}"/>
    <cellStyle name="Normal 2 4 4 2 2" xfId="332" xr:uid="{00000000-0005-0000-0000-000076000000}"/>
    <cellStyle name="Normal 2 4 4 3" xfId="241" xr:uid="{00000000-0005-0000-0000-000077000000}"/>
    <cellStyle name="Normal 2 4 5" xfId="33" xr:uid="{00000000-0005-0000-0000-000078000000}"/>
    <cellStyle name="Normal 2 4 5 2" xfId="138" xr:uid="{00000000-0005-0000-0000-000079000000}"/>
    <cellStyle name="Normal 2 4 5 2 2" xfId="333" xr:uid="{00000000-0005-0000-0000-00007A000000}"/>
    <cellStyle name="Normal 2 4 5 3" xfId="242" xr:uid="{00000000-0005-0000-0000-00007B000000}"/>
    <cellStyle name="Normal 2 4 6" xfId="34" xr:uid="{00000000-0005-0000-0000-00007C000000}"/>
    <cellStyle name="Normal 2 4 6 2" xfId="139" xr:uid="{00000000-0005-0000-0000-00007D000000}"/>
    <cellStyle name="Normal 2 4 6 2 2" xfId="334" xr:uid="{00000000-0005-0000-0000-00007E000000}"/>
    <cellStyle name="Normal 2 4 6 3" xfId="243" xr:uid="{00000000-0005-0000-0000-00007F000000}"/>
    <cellStyle name="Normal 2 4 7" xfId="35" xr:uid="{00000000-0005-0000-0000-000080000000}"/>
    <cellStyle name="Normal 2 4 7 2" xfId="140" xr:uid="{00000000-0005-0000-0000-000081000000}"/>
    <cellStyle name="Normal 2 4 7 2 2" xfId="335" xr:uid="{00000000-0005-0000-0000-000082000000}"/>
    <cellStyle name="Normal 2 4 7 3" xfId="244" xr:uid="{00000000-0005-0000-0000-000083000000}"/>
    <cellStyle name="Normal 2 4 8" xfId="36" xr:uid="{00000000-0005-0000-0000-000084000000}"/>
    <cellStyle name="Normal 2 4 8 2" xfId="141" xr:uid="{00000000-0005-0000-0000-000085000000}"/>
    <cellStyle name="Normal 2 4 8 2 2" xfId="336" xr:uid="{00000000-0005-0000-0000-000086000000}"/>
    <cellStyle name="Normal 2 4 8 3" xfId="245" xr:uid="{00000000-0005-0000-0000-000087000000}"/>
    <cellStyle name="Normal 2 4 9" xfId="37" xr:uid="{00000000-0005-0000-0000-000088000000}"/>
    <cellStyle name="Normal 2 4 9 2" xfId="142" xr:uid="{00000000-0005-0000-0000-000089000000}"/>
    <cellStyle name="Normal 2 4 9 2 2" xfId="337" xr:uid="{00000000-0005-0000-0000-00008A000000}"/>
    <cellStyle name="Normal 2 4 9 3" xfId="246" xr:uid="{00000000-0005-0000-0000-00008B000000}"/>
    <cellStyle name="Normal 2 5" xfId="38" xr:uid="{00000000-0005-0000-0000-00008C000000}"/>
    <cellStyle name="Normal 2 5 10" xfId="143" xr:uid="{00000000-0005-0000-0000-00008D000000}"/>
    <cellStyle name="Normal 2 5 10 2" xfId="338" xr:uid="{00000000-0005-0000-0000-00008E000000}"/>
    <cellStyle name="Normal 2 5 11" xfId="247" xr:uid="{00000000-0005-0000-0000-00008F000000}"/>
    <cellStyle name="Normal 2 5 2" xfId="39" xr:uid="{00000000-0005-0000-0000-000090000000}"/>
    <cellStyle name="Normal 2 5 2 2" xfId="40" xr:uid="{00000000-0005-0000-0000-000091000000}"/>
    <cellStyle name="Normal 2 5 2 2 2" xfId="145" xr:uid="{00000000-0005-0000-0000-000092000000}"/>
    <cellStyle name="Normal 2 5 2 2 2 2" xfId="340" xr:uid="{00000000-0005-0000-0000-000093000000}"/>
    <cellStyle name="Normal 2 5 2 2 3" xfId="249" xr:uid="{00000000-0005-0000-0000-000094000000}"/>
    <cellStyle name="Normal 2 5 2 3" xfId="41" xr:uid="{00000000-0005-0000-0000-000095000000}"/>
    <cellStyle name="Normal 2 5 2 3 2" xfId="146" xr:uid="{00000000-0005-0000-0000-000096000000}"/>
    <cellStyle name="Normal 2 5 2 3 2 2" xfId="341" xr:uid="{00000000-0005-0000-0000-000097000000}"/>
    <cellStyle name="Normal 2 5 2 3 3" xfId="250" xr:uid="{00000000-0005-0000-0000-000098000000}"/>
    <cellStyle name="Normal 2 5 2 4" xfId="144" xr:uid="{00000000-0005-0000-0000-000099000000}"/>
    <cellStyle name="Normal 2 5 2 4 2" xfId="339" xr:uid="{00000000-0005-0000-0000-00009A000000}"/>
    <cellStyle name="Normal 2 5 2 5" xfId="248" xr:uid="{00000000-0005-0000-0000-00009B000000}"/>
    <cellStyle name="Normal 2 5 3" xfId="42" xr:uid="{00000000-0005-0000-0000-00009C000000}"/>
    <cellStyle name="Normal 2 5 3 2" xfId="147" xr:uid="{00000000-0005-0000-0000-00009D000000}"/>
    <cellStyle name="Normal 2 5 3 2 2" xfId="342" xr:uid="{00000000-0005-0000-0000-00009E000000}"/>
    <cellStyle name="Normal 2 5 3 3" xfId="251" xr:uid="{00000000-0005-0000-0000-00009F000000}"/>
    <cellStyle name="Normal 2 5 4" xfId="43" xr:uid="{00000000-0005-0000-0000-0000A0000000}"/>
    <cellStyle name="Normal 2 5 4 2" xfId="148" xr:uid="{00000000-0005-0000-0000-0000A1000000}"/>
    <cellStyle name="Normal 2 5 4 2 2" xfId="343" xr:uid="{00000000-0005-0000-0000-0000A2000000}"/>
    <cellStyle name="Normal 2 5 4 3" xfId="252" xr:uid="{00000000-0005-0000-0000-0000A3000000}"/>
    <cellStyle name="Normal 2 5 5" xfId="44" xr:uid="{00000000-0005-0000-0000-0000A4000000}"/>
    <cellStyle name="Normal 2 5 5 2" xfId="149" xr:uid="{00000000-0005-0000-0000-0000A5000000}"/>
    <cellStyle name="Normal 2 5 5 2 2" xfId="344" xr:uid="{00000000-0005-0000-0000-0000A6000000}"/>
    <cellStyle name="Normal 2 5 5 3" xfId="253" xr:uid="{00000000-0005-0000-0000-0000A7000000}"/>
    <cellStyle name="Normal 2 5 6" xfId="45" xr:uid="{00000000-0005-0000-0000-0000A8000000}"/>
    <cellStyle name="Normal 2 5 6 2" xfId="150" xr:uid="{00000000-0005-0000-0000-0000A9000000}"/>
    <cellStyle name="Normal 2 5 6 2 2" xfId="345" xr:uid="{00000000-0005-0000-0000-0000AA000000}"/>
    <cellStyle name="Normal 2 5 6 3" xfId="254" xr:uid="{00000000-0005-0000-0000-0000AB000000}"/>
    <cellStyle name="Normal 2 5 7" xfId="46" xr:uid="{00000000-0005-0000-0000-0000AC000000}"/>
    <cellStyle name="Normal 2 5 7 2" xfId="151" xr:uid="{00000000-0005-0000-0000-0000AD000000}"/>
    <cellStyle name="Normal 2 5 7 2 2" xfId="346" xr:uid="{00000000-0005-0000-0000-0000AE000000}"/>
    <cellStyle name="Normal 2 5 7 3" xfId="255" xr:uid="{00000000-0005-0000-0000-0000AF000000}"/>
    <cellStyle name="Normal 2 5 8" xfId="47" xr:uid="{00000000-0005-0000-0000-0000B0000000}"/>
    <cellStyle name="Normal 2 5 8 2" xfId="152" xr:uid="{00000000-0005-0000-0000-0000B1000000}"/>
    <cellStyle name="Normal 2 5 8 2 2" xfId="347" xr:uid="{00000000-0005-0000-0000-0000B2000000}"/>
    <cellStyle name="Normal 2 5 8 3" xfId="256" xr:uid="{00000000-0005-0000-0000-0000B3000000}"/>
    <cellStyle name="Normal 2 5 9" xfId="48" xr:uid="{00000000-0005-0000-0000-0000B4000000}"/>
    <cellStyle name="Normal 2 5 9 2" xfId="153" xr:uid="{00000000-0005-0000-0000-0000B5000000}"/>
    <cellStyle name="Normal 2 5 9 2 2" xfId="348" xr:uid="{00000000-0005-0000-0000-0000B6000000}"/>
    <cellStyle name="Normal 2 5 9 3" xfId="257" xr:uid="{00000000-0005-0000-0000-0000B7000000}"/>
    <cellStyle name="Normal 2 6" xfId="49" xr:uid="{00000000-0005-0000-0000-0000B8000000}"/>
    <cellStyle name="Normal 2 6 10" xfId="154" xr:uid="{00000000-0005-0000-0000-0000B9000000}"/>
    <cellStyle name="Normal 2 6 10 2" xfId="349" xr:uid="{00000000-0005-0000-0000-0000BA000000}"/>
    <cellStyle name="Normal 2 6 11" xfId="258" xr:uid="{00000000-0005-0000-0000-0000BB000000}"/>
    <cellStyle name="Normal 2 6 2" xfId="50" xr:uid="{00000000-0005-0000-0000-0000BC000000}"/>
    <cellStyle name="Normal 2 6 2 2" xfId="51" xr:uid="{00000000-0005-0000-0000-0000BD000000}"/>
    <cellStyle name="Normal 2 6 2 2 2" xfId="156" xr:uid="{00000000-0005-0000-0000-0000BE000000}"/>
    <cellStyle name="Normal 2 6 2 2 2 2" xfId="351" xr:uid="{00000000-0005-0000-0000-0000BF000000}"/>
    <cellStyle name="Normal 2 6 2 2 3" xfId="260" xr:uid="{00000000-0005-0000-0000-0000C0000000}"/>
    <cellStyle name="Normal 2 6 2 3" xfId="52" xr:uid="{00000000-0005-0000-0000-0000C1000000}"/>
    <cellStyle name="Normal 2 6 2 3 2" xfId="157" xr:uid="{00000000-0005-0000-0000-0000C2000000}"/>
    <cellStyle name="Normal 2 6 2 3 2 2" xfId="352" xr:uid="{00000000-0005-0000-0000-0000C3000000}"/>
    <cellStyle name="Normal 2 6 2 3 3" xfId="261" xr:uid="{00000000-0005-0000-0000-0000C4000000}"/>
    <cellStyle name="Normal 2 6 2 4" xfId="155" xr:uid="{00000000-0005-0000-0000-0000C5000000}"/>
    <cellStyle name="Normal 2 6 2 4 2" xfId="350" xr:uid="{00000000-0005-0000-0000-0000C6000000}"/>
    <cellStyle name="Normal 2 6 2 5" xfId="259" xr:uid="{00000000-0005-0000-0000-0000C7000000}"/>
    <cellStyle name="Normal 2 6 3" xfId="53" xr:uid="{00000000-0005-0000-0000-0000C8000000}"/>
    <cellStyle name="Normal 2 6 3 2" xfId="158" xr:uid="{00000000-0005-0000-0000-0000C9000000}"/>
    <cellStyle name="Normal 2 6 3 2 2" xfId="353" xr:uid="{00000000-0005-0000-0000-0000CA000000}"/>
    <cellStyle name="Normal 2 6 3 3" xfId="262" xr:uid="{00000000-0005-0000-0000-0000CB000000}"/>
    <cellStyle name="Normal 2 6 4" xfId="54" xr:uid="{00000000-0005-0000-0000-0000CC000000}"/>
    <cellStyle name="Normal 2 6 4 2" xfId="159" xr:uid="{00000000-0005-0000-0000-0000CD000000}"/>
    <cellStyle name="Normal 2 6 4 2 2" xfId="354" xr:uid="{00000000-0005-0000-0000-0000CE000000}"/>
    <cellStyle name="Normal 2 6 4 3" xfId="263" xr:uid="{00000000-0005-0000-0000-0000CF000000}"/>
    <cellStyle name="Normal 2 6 5" xfId="55" xr:uid="{00000000-0005-0000-0000-0000D0000000}"/>
    <cellStyle name="Normal 2 6 5 2" xfId="160" xr:uid="{00000000-0005-0000-0000-0000D1000000}"/>
    <cellStyle name="Normal 2 6 5 2 2" xfId="355" xr:uid="{00000000-0005-0000-0000-0000D2000000}"/>
    <cellStyle name="Normal 2 6 5 3" xfId="264" xr:uid="{00000000-0005-0000-0000-0000D3000000}"/>
    <cellStyle name="Normal 2 6 6" xfId="56" xr:uid="{00000000-0005-0000-0000-0000D4000000}"/>
    <cellStyle name="Normal 2 6 6 2" xfId="161" xr:uid="{00000000-0005-0000-0000-0000D5000000}"/>
    <cellStyle name="Normal 2 6 6 2 2" xfId="356" xr:uid="{00000000-0005-0000-0000-0000D6000000}"/>
    <cellStyle name="Normal 2 6 6 3" xfId="265" xr:uid="{00000000-0005-0000-0000-0000D7000000}"/>
    <cellStyle name="Normal 2 6 7" xfId="57" xr:uid="{00000000-0005-0000-0000-0000D8000000}"/>
    <cellStyle name="Normal 2 6 7 2" xfId="162" xr:uid="{00000000-0005-0000-0000-0000D9000000}"/>
    <cellStyle name="Normal 2 6 7 2 2" xfId="357" xr:uid="{00000000-0005-0000-0000-0000DA000000}"/>
    <cellStyle name="Normal 2 6 7 3" xfId="266" xr:uid="{00000000-0005-0000-0000-0000DB000000}"/>
    <cellStyle name="Normal 2 6 8" xfId="58" xr:uid="{00000000-0005-0000-0000-0000DC000000}"/>
    <cellStyle name="Normal 2 6 8 2" xfId="163" xr:uid="{00000000-0005-0000-0000-0000DD000000}"/>
    <cellStyle name="Normal 2 6 8 2 2" xfId="358" xr:uid="{00000000-0005-0000-0000-0000DE000000}"/>
    <cellStyle name="Normal 2 6 8 3" xfId="267" xr:uid="{00000000-0005-0000-0000-0000DF000000}"/>
    <cellStyle name="Normal 2 6 9" xfId="59" xr:uid="{00000000-0005-0000-0000-0000E0000000}"/>
    <cellStyle name="Normal 2 6 9 2" xfId="164" xr:uid="{00000000-0005-0000-0000-0000E1000000}"/>
    <cellStyle name="Normal 2 6 9 2 2" xfId="359" xr:uid="{00000000-0005-0000-0000-0000E2000000}"/>
    <cellStyle name="Normal 2 6 9 3" xfId="268" xr:uid="{00000000-0005-0000-0000-0000E3000000}"/>
    <cellStyle name="Normal 2 7" xfId="60" xr:uid="{00000000-0005-0000-0000-0000E4000000}"/>
    <cellStyle name="Normal 2 7 10" xfId="165" xr:uid="{00000000-0005-0000-0000-0000E5000000}"/>
    <cellStyle name="Normal 2 7 10 2" xfId="360" xr:uid="{00000000-0005-0000-0000-0000E6000000}"/>
    <cellStyle name="Normal 2 7 11" xfId="269" xr:uid="{00000000-0005-0000-0000-0000E7000000}"/>
    <cellStyle name="Normal 2 7 2" xfId="61" xr:uid="{00000000-0005-0000-0000-0000E8000000}"/>
    <cellStyle name="Normal 2 7 2 2" xfId="62" xr:uid="{00000000-0005-0000-0000-0000E9000000}"/>
    <cellStyle name="Normal 2 7 2 2 2" xfId="167" xr:uid="{00000000-0005-0000-0000-0000EA000000}"/>
    <cellStyle name="Normal 2 7 2 2 2 2" xfId="362" xr:uid="{00000000-0005-0000-0000-0000EB000000}"/>
    <cellStyle name="Normal 2 7 2 2 3" xfId="271" xr:uid="{00000000-0005-0000-0000-0000EC000000}"/>
    <cellStyle name="Normal 2 7 2 3" xfId="63" xr:uid="{00000000-0005-0000-0000-0000ED000000}"/>
    <cellStyle name="Normal 2 7 2 3 2" xfId="168" xr:uid="{00000000-0005-0000-0000-0000EE000000}"/>
    <cellStyle name="Normal 2 7 2 3 2 2" xfId="363" xr:uid="{00000000-0005-0000-0000-0000EF000000}"/>
    <cellStyle name="Normal 2 7 2 3 3" xfId="272" xr:uid="{00000000-0005-0000-0000-0000F0000000}"/>
    <cellStyle name="Normal 2 7 2 4" xfId="166" xr:uid="{00000000-0005-0000-0000-0000F1000000}"/>
    <cellStyle name="Normal 2 7 2 4 2" xfId="361" xr:uid="{00000000-0005-0000-0000-0000F2000000}"/>
    <cellStyle name="Normal 2 7 2 5" xfId="270" xr:uid="{00000000-0005-0000-0000-0000F3000000}"/>
    <cellStyle name="Normal 2 7 3" xfId="64" xr:uid="{00000000-0005-0000-0000-0000F4000000}"/>
    <cellStyle name="Normal 2 7 3 2" xfId="169" xr:uid="{00000000-0005-0000-0000-0000F5000000}"/>
    <cellStyle name="Normal 2 7 3 2 2" xfId="364" xr:uid="{00000000-0005-0000-0000-0000F6000000}"/>
    <cellStyle name="Normal 2 7 3 3" xfId="273" xr:uid="{00000000-0005-0000-0000-0000F7000000}"/>
    <cellStyle name="Normal 2 7 4" xfId="65" xr:uid="{00000000-0005-0000-0000-0000F8000000}"/>
    <cellStyle name="Normal 2 7 4 2" xfId="170" xr:uid="{00000000-0005-0000-0000-0000F9000000}"/>
    <cellStyle name="Normal 2 7 4 2 2" xfId="365" xr:uid="{00000000-0005-0000-0000-0000FA000000}"/>
    <cellStyle name="Normal 2 7 4 3" xfId="274" xr:uid="{00000000-0005-0000-0000-0000FB000000}"/>
    <cellStyle name="Normal 2 7 5" xfId="66" xr:uid="{00000000-0005-0000-0000-0000FC000000}"/>
    <cellStyle name="Normal 2 7 5 2" xfId="171" xr:uid="{00000000-0005-0000-0000-0000FD000000}"/>
    <cellStyle name="Normal 2 7 5 2 2" xfId="366" xr:uid="{00000000-0005-0000-0000-0000FE000000}"/>
    <cellStyle name="Normal 2 7 5 3" xfId="275" xr:uid="{00000000-0005-0000-0000-0000FF000000}"/>
    <cellStyle name="Normal 2 7 6" xfId="67" xr:uid="{00000000-0005-0000-0000-000000010000}"/>
    <cellStyle name="Normal 2 7 6 2" xfId="172" xr:uid="{00000000-0005-0000-0000-000001010000}"/>
    <cellStyle name="Normal 2 7 6 2 2" xfId="367" xr:uid="{00000000-0005-0000-0000-000002010000}"/>
    <cellStyle name="Normal 2 7 6 3" xfId="276" xr:uid="{00000000-0005-0000-0000-000003010000}"/>
    <cellStyle name="Normal 2 7 7" xfId="68" xr:uid="{00000000-0005-0000-0000-000004010000}"/>
    <cellStyle name="Normal 2 7 7 2" xfId="173" xr:uid="{00000000-0005-0000-0000-000005010000}"/>
    <cellStyle name="Normal 2 7 7 2 2" xfId="368" xr:uid="{00000000-0005-0000-0000-000006010000}"/>
    <cellStyle name="Normal 2 7 7 3" xfId="277" xr:uid="{00000000-0005-0000-0000-000007010000}"/>
    <cellStyle name="Normal 2 7 8" xfId="69" xr:uid="{00000000-0005-0000-0000-000008010000}"/>
    <cellStyle name="Normal 2 7 8 2" xfId="174" xr:uid="{00000000-0005-0000-0000-000009010000}"/>
    <cellStyle name="Normal 2 7 8 2 2" xfId="369" xr:uid="{00000000-0005-0000-0000-00000A010000}"/>
    <cellStyle name="Normal 2 7 8 3" xfId="278" xr:uid="{00000000-0005-0000-0000-00000B010000}"/>
    <cellStyle name="Normal 2 7 9" xfId="70" xr:uid="{00000000-0005-0000-0000-00000C010000}"/>
    <cellStyle name="Normal 2 7 9 2" xfId="175" xr:uid="{00000000-0005-0000-0000-00000D010000}"/>
    <cellStyle name="Normal 2 7 9 2 2" xfId="370" xr:uid="{00000000-0005-0000-0000-00000E010000}"/>
    <cellStyle name="Normal 2 7 9 3" xfId="279" xr:uid="{00000000-0005-0000-0000-00000F010000}"/>
    <cellStyle name="Normal 2 8" xfId="71" xr:uid="{00000000-0005-0000-0000-000010010000}"/>
    <cellStyle name="Normal 2 8 10" xfId="176" xr:uid="{00000000-0005-0000-0000-000011010000}"/>
    <cellStyle name="Normal 2 8 10 2" xfId="371" xr:uid="{00000000-0005-0000-0000-000012010000}"/>
    <cellStyle name="Normal 2 8 11" xfId="280" xr:uid="{00000000-0005-0000-0000-000013010000}"/>
    <cellStyle name="Normal 2 8 2" xfId="72" xr:uid="{00000000-0005-0000-0000-000014010000}"/>
    <cellStyle name="Normal 2 8 2 2" xfId="73" xr:uid="{00000000-0005-0000-0000-000015010000}"/>
    <cellStyle name="Normal 2 8 2 2 2" xfId="178" xr:uid="{00000000-0005-0000-0000-000016010000}"/>
    <cellStyle name="Normal 2 8 2 2 2 2" xfId="373" xr:uid="{00000000-0005-0000-0000-000017010000}"/>
    <cellStyle name="Normal 2 8 2 2 3" xfId="282" xr:uid="{00000000-0005-0000-0000-000018010000}"/>
    <cellStyle name="Normal 2 8 2 3" xfId="74" xr:uid="{00000000-0005-0000-0000-000019010000}"/>
    <cellStyle name="Normal 2 8 2 3 2" xfId="179" xr:uid="{00000000-0005-0000-0000-00001A010000}"/>
    <cellStyle name="Normal 2 8 2 3 2 2" xfId="374" xr:uid="{00000000-0005-0000-0000-00001B010000}"/>
    <cellStyle name="Normal 2 8 2 3 3" xfId="283" xr:uid="{00000000-0005-0000-0000-00001C010000}"/>
    <cellStyle name="Normal 2 8 2 4" xfId="177" xr:uid="{00000000-0005-0000-0000-00001D010000}"/>
    <cellStyle name="Normal 2 8 2 4 2" xfId="372" xr:uid="{00000000-0005-0000-0000-00001E010000}"/>
    <cellStyle name="Normal 2 8 2 5" xfId="281" xr:uid="{00000000-0005-0000-0000-00001F010000}"/>
    <cellStyle name="Normal 2 8 3" xfId="75" xr:uid="{00000000-0005-0000-0000-000020010000}"/>
    <cellStyle name="Normal 2 8 3 2" xfId="180" xr:uid="{00000000-0005-0000-0000-000021010000}"/>
    <cellStyle name="Normal 2 8 3 2 2" xfId="375" xr:uid="{00000000-0005-0000-0000-000022010000}"/>
    <cellStyle name="Normal 2 8 3 3" xfId="284" xr:uid="{00000000-0005-0000-0000-000023010000}"/>
    <cellStyle name="Normal 2 8 4" xfId="76" xr:uid="{00000000-0005-0000-0000-000024010000}"/>
    <cellStyle name="Normal 2 8 4 2" xfId="181" xr:uid="{00000000-0005-0000-0000-000025010000}"/>
    <cellStyle name="Normal 2 8 4 2 2" xfId="376" xr:uid="{00000000-0005-0000-0000-000026010000}"/>
    <cellStyle name="Normal 2 8 4 3" xfId="285" xr:uid="{00000000-0005-0000-0000-000027010000}"/>
    <cellStyle name="Normal 2 8 5" xfId="77" xr:uid="{00000000-0005-0000-0000-000028010000}"/>
    <cellStyle name="Normal 2 8 5 2" xfId="182" xr:uid="{00000000-0005-0000-0000-000029010000}"/>
    <cellStyle name="Normal 2 8 5 2 2" xfId="377" xr:uid="{00000000-0005-0000-0000-00002A010000}"/>
    <cellStyle name="Normal 2 8 5 3" xfId="286" xr:uid="{00000000-0005-0000-0000-00002B010000}"/>
    <cellStyle name="Normal 2 8 6" xfId="78" xr:uid="{00000000-0005-0000-0000-00002C010000}"/>
    <cellStyle name="Normal 2 8 6 2" xfId="183" xr:uid="{00000000-0005-0000-0000-00002D010000}"/>
    <cellStyle name="Normal 2 8 6 2 2" xfId="378" xr:uid="{00000000-0005-0000-0000-00002E010000}"/>
    <cellStyle name="Normal 2 8 6 3" xfId="287" xr:uid="{00000000-0005-0000-0000-00002F010000}"/>
    <cellStyle name="Normal 2 8 7" xfId="79" xr:uid="{00000000-0005-0000-0000-000030010000}"/>
    <cellStyle name="Normal 2 8 7 2" xfId="184" xr:uid="{00000000-0005-0000-0000-000031010000}"/>
    <cellStyle name="Normal 2 8 7 2 2" xfId="379" xr:uid="{00000000-0005-0000-0000-000032010000}"/>
    <cellStyle name="Normal 2 8 7 3" xfId="288" xr:uid="{00000000-0005-0000-0000-000033010000}"/>
    <cellStyle name="Normal 2 8 8" xfId="80" xr:uid="{00000000-0005-0000-0000-000034010000}"/>
    <cellStyle name="Normal 2 8 8 2" xfId="185" xr:uid="{00000000-0005-0000-0000-000035010000}"/>
    <cellStyle name="Normal 2 8 8 2 2" xfId="380" xr:uid="{00000000-0005-0000-0000-000036010000}"/>
    <cellStyle name="Normal 2 8 8 3" xfId="289" xr:uid="{00000000-0005-0000-0000-000037010000}"/>
    <cellStyle name="Normal 2 8 9" xfId="81" xr:uid="{00000000-0005-0000-0000-000038010000}"/>
    <cellStyle name="Normal 2 8 9 2" xfId="186" xr:uid="{00000000-0005-0000-0000-000039010000}"/>
    <cellStyle name="Normal 2 8 9 2 2" xfId="381" xr:uid="{00000000-0005-0000-0000-00003A010000}"/>
    <cellStyle name="Normal 2 8 9 3" xfId="290" xr:uid="{00000000-0005-0000-0000-00003B010000}"/>
    <cellStyle name="Normal 2 9" xfId="109" xr:uid="{00000000-0005-0000-0000-00003C010000}"/>
    <cellStyle name="Normal 3" xfId="82" xr:uid="{00000000-0005-0000-0000-00003D010000}"/>
    <cellStyle name="Normal 3 2" xfId="187" xr:uid="{00000000-0005-0000-0000-00003E010000}"/>
    <cellStyle name="Normal 3 2 2" xfId="382" xr:uid="{00000000-0005-0000-0000-00003F010000}"/>
    <cellStyle name="Normal 3 2 3" xfId="396" xr:uid="{00000000-0005-0000-0000-000040010000}"/>
    <cellStyle name="Normal 3 2 4" xfId="399" xr:uid="{F888A632-A170-C44C-B8C3-6DE18F3E7D28}"/>
    <cellStyle name="Normal 3 3" xfId="291" xr:uid="{00000000-0005-0000-0000-000041010000}"/>
    <cellStyle name="Normal 3 4" xfId="395" xr:uid="{00000000-0005-0000-0000-000042010000}"/>
    <cellStyle name="Normal 4" xfId="83" xr:uid="{00000000-0005-0000-0000-000043010000}"/>
    <cellStyle name="Normal 4 2" xfId="84" xr:uid="{00000000-0005-0000-0000-000044010000}"/>
    <cellStyle name="Normal 4 2 2" xfId="189" xr:uid="{00000000-0005-0000-0000-000045010000}"/>
    <cellStyle name="Normal 4 3" xfId="188" xr:uid="{00000000-0005-0000-0000-000046010000}"/>
    <cellStyle name="Normal 5" xfId="85" xr:uid="{00000000-0005-0000-0000-000047010000}"/>
    <cellStyle name="Normal 5 2" xfId="190" xr:uid="{00000000-0005-0000-0000-000048010000}"/>
    <cellStyle name="Normal 5 2 2" xfId="383" xr:uid="{00000000-0005-0000-0000-000049010000}"/>
    <cellStyle name="Normal 5 3" xfId="292" xr:uid="{00000000-0005-0000-0000-00004A010000}"/>
    <cellStyle name="Normal 6" xfId="1" xr:uid="{00000000-0005-0000-0000-00004B010000}"/>
    <cellStyle name="Normal 7" xfId="86" xr:uid="{00000000-0005-0000-0000-00004C010000}"/>
    <cellStyle name="Normal 7 2" xfId="87" xr:uid="{00000000-0005-0000-0000-00004D010000}"/>
    <cellStyle name="Normal 7 2 2" xfId="192" xr:uid="{00000000-0005-0000-0000-00004E010000}"/>
    <cellStyle name="Normal 7 3" xfId="191" xr:uid="{00000000-0005-0000-0000-00004F010000}"/>
    <cellStyle name="Normal 8" xfId="106" xr:uid="{00000000-0005-0000-0000-000050010000}"/>
    <cellStyle name="Normal 9" xfId="211" xr:uid="{00000000-0005-0000-0000-000051010000}"/>
    <cellStyle name="Porcentaje" xfId="397" builtinId="5"/>
    <cellStyle name="Porcentaje 2" xfId="88" xr:uid="{00000000-0005-0000-0000-000053010000}"/>
    <cellStyle name="Porcentaje 2 2" xfId="193" xr:uid="{00000000-0005-0000-0000-000054010000}"/>
    <cellStyle name="Porcentaje 3" xfId="89" xr:uid="{00000000-0005-0000-0000-000055010000}"/>
    <cellStyle name="Porcentaje 3 10" xfId="194" xr:uid="{00000000-0005-0000-0000-000056010000}"/>
    <cellStyle name="Porcentaje 3 10 2" xfId="384" xr:uid="{00000000-0005-0000-0000-000057010000}"/>
    <cellStyle name="Porcentaje 3 11" xfId="293" xr:uid="{00000000-0005-0000-0000-000058010000}"/>
    <cellStyle name="Porcentaje 3 2" xfId="90" xr:uid="{00000000-0005-0000-0000-000059010000}"/>
    <cellStyle name="Porcentaje 3 2 2" xfId="91" xr:uid="{00000000-0005-0000-0000-00005A010000}"/>
    <cellStyle name="Porcentaje 3 2 2 2" xfId="196" xr:uid="{00000000-0005-0000-0000-00005B010000}"/>
    <cellStyle name="Porcentaje 3 2 2 2 2" xfId="386" xr:uid="{00000000-0005-0000-0000-00005C010000}"/>
    <cellStyle name="Porcentaje 3 2 2 3" xfId="295" xr:uid="{00000000-0005-0000-0000-00005D010000}"/>
    <cellStyle name="Porcentaje 3 2 3" xfId="92" xr:uid="{00000000-0005-0000-0000-00005E010000}"/>
    <cellStyle name="Porcentaje 3 2 3 2" xfId="197" xr:uid="{00000000-0005-0000-0000-00005F010000}"/>
    <cellStyle name="Porcentaje 3 2 3 2 2" xfId="387" xr:uid="{00000000-0005-0000-0000-000060010000}"/>
    <cellStyle name="Porcentaje 3 2 3 3" xfId="296" xr:uid="{00000000-0005-0000-0000-000061010000}"/>
    <cellStyle name="Porcentaje 3 2 4" xfId="195" xr:uid="{00000000-0005-0000-0000-000062010000}"/>
    <cellStyle name="Porcentaje 3 2 4 2" xfId="385" xr:uid="{00000000-0005-0000-0000-000063010000}"/>
    <cellStyle name="Porcentaje 3 2 5" xfId="294" xr:uid="{00000000-0005-0000-0000-000064010000}"/>
    <cellStyle name="Porcentaje 3 3" xfId="93" xr:uid="{00000000-0005-0000-0000-000065010000}"/>
    <cellStyle name="Porcentaje 3 3 2" xfId="198" xr:uid="{00000000-0005-0000-0000-000066010000}"/>
    <cellStyle name="Porcentaje 3 3 2 2" xfId="388" xr:uid="{00000000-0005-0000-0000-000067010000}"/>
    <cellStyle name="Porcentaje 3 3 3" xfId="297" xr:uid="{00000000-0005-0000-0000-000068010000}"/>
    <cellStyle name="Porcentaje 3 4" xfId="94" xr:uid="{00000000-0005-0000-0000-000069010000}"/>
    <cellStyle name="Porcentaje 3 4 2" xfId="199" xr:uid="{00000000-0005-0000-0000-00006A010000}"/>
    <cellStyle name="Porcentaje 3 4 2 2" xfId="389" xr:uid="{00000000-0005-0000-0000-00006B010000}"/>
    <cellStyle name="Porcentaje 3 4 3" xfId="298" xr:uid="{00000000-0005-0000-0000-00006C010000}"/>
    <cellStyle name="Porcentaje 3 5" xfId="95" xr:uid="{00000000-0005-0000-0000-00006D010000}"/>
    <cellStyle name="Porcentaje 3 5 2" xfId="200" xr:uid="{00000000-0005-0000-0000-00006E010000}"/>
    <cellStyle name="Porcentaje 3 5 2 2" xfId="390" xr:uid="{00000000-0005-0000-0000-00006F010000}"/>
    <cellStyle name="Porcentaje 3 5 3" xfId="299" xr:uid="{00000000-0005-0000-0000-000070010000}"/>
    <cellStyle name="Porcentaje 3 6" xfId="96" xr:uid="{00000000-0005-0000-0000-000071010000}"/>
    <cellStyle name="Porcentaje 3 6 2" xfId="201" xr:uid="{00000000-0005-0000-0000-000072010000}"/>
    <cellStyle name="Porcentaje 3 6 2 2" xfId="391" xr:uid="{00000000-0005-0000-0000-000073010000}"/>
    <cellStyle name="Porcentaje 3 6 3" xfId="300" xr:uid="{00000000-0005-0000-0000-000074010000}"/>
    <cellStyle name="Porcentaje 3 7" xfId="97" xr:uid="{00000000-0005-0000-0000-000075010000}"/>
    <cellStyle name="Porcentaje 3 7 2" xfId="202" xr:uid="{00000000-0005-0000-0000-000076010000}"/>
    <cellStyle name="Porcentaje 3 7 2 2" xfId="392" xr:uid="{00000000-0005-0000-0000-000077010000}"/>
    <cellStyle name="Porcentaje 3 7 3" xfId="301" xr:uid="{00000000-0005-0000-0000-000078010000}"/>
    <cellStyle name="Porcentaje 3 8" xfId="98" xr:uid="{00000000-0005-0000-0000-000079010000}"/>
    <cellStyle name="Porcentaje 3 8 2" xfId="203" xr:uid="{00000000-0005-0000-0000-00007A010000}"/>
    <cellStyle name="Porcentaje 3 8 2 2" xfId="393" xr:uid="{00000000-0005-0000-0000-00007B010000}"/>
    <cellStyle name="Porcentaje 3 8 3" xfId="302" xr:uid="{00000000-0005-0000-0000-00007C010000}"/>
    <cellStyle name="Porcentaje 3 9" xfId="99" xr:uid="{00000000-0005-0000-0000-00007D010000}"/>
    <cellStyle name="Porcentaje 3 9 2" xfId="204" xr:uid="{00000000-0005-0000-0000-00007E010000}"/>
    <cellStyle name="Porcentaje 3 9 2 2" xfId="394" xr:uid="{00000000-0005-0000-0000-00007F010000}"/>
    <cellStyle name="Porcentaje 3 9 3" xfId="303" xr:uid="{00000000-0005-0000-0000-000080010000}"/>
    <cellStyle name="Porcentaje 4" xfId="100" xr:uid="{00000000-0005-0000-0000-000081010000}"/>
    <cellStyle name="Porcentaje 4 2" xfId="205" xr:uid="{00000000-0005-0000-0000-000082010000}"/>
    <cellStyle name="Porcentaje 5" xfId="101" xr:uid="{00000000-0005-0000-0000-000083010000}"/>
    <cellStyle name="Porcentaje 5 2" xfId="102" xr:uid="{00000000-0005-0000-0000-000084010000}"/>
    <cellStyle name="Porcentaje 5 2 2" xfId="207" xr:uid="{00000000-0005-0000-0000-000085010000}"/>
    <cellStyle name="Porcentaje 5 3" xfId="103" xr:uid="{00000000-0005-0000-0000-000086010000}"/>
    <cellStyle name="Porcentaje 5 3 2" xfId="208" xr:uid="{00000000-0005-0000-0000-000087010000}"/>
    <cellStyle name="Porcentaje 5 4" xfId="104" xr:uid="{00000000-0005-0000-0000-000088010000}"/>
    <cellStyle name="Porcentaje 5 4 2" xfId="209" xr:uid="{00000000-0005-0000-0000-000089010000}"/>
    <cellStyle name="Porcentaje 5 5" xfId="206" xr:uid="{00000000-0005-0000-0000-00008A010000}"/>
    <cellStyle name="Porcentaje 6" xfId="105" xr:uid="{00000000-0005-0000-0000-00008B010000}"/>
    <cellStyle name="Porcentaje 6 2" xfId="210" xr:uid="{00000000-0005-0000-0000-00008C010000}"/>
    <cellStyle name="Porcentaje 7" xfId="212" xr:uid="{00000000-0005-0000-0000-00008D010000}"/>
    <cellStyle name="Porcentaje 8" xfId="400" xr:uid="{92034FB4-1375-8741-80A5-F419FF596B75}"/>
  </cellStyles>
  <dxfs count="2440">
    <dxf>
      <font>
        <color rgb="FF9C0006"/>
      </font>
      <fill>
        <patternFill patternType="solid">
          <fgColor rgb="FFFFC7CE"/>
          <bgColor rgb="FFFFC7CE"/>
        </patternFill>
      </fill>
    </dxf>
    <dxf>
      <font>
        <color rgb="FF9C5700"/>
      </font>
      <fill>
        <patternFill patternType="solid">
          <fgColor rgb="FFFFEB9C"/>
          <bgColor rgb="FFFFEB9C"/>
        </patternFill>
      </fill>
    </dxf>
    <dxf>
      <font>
        <color rgb="FFE36C09"/>
      </font>
      <fill>
        <patternFill patternType="solid">
          <fgColor rgb="FFFBD4B4"/>
          <bgColor rgb="FFFBD4B4"/>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AFD7AC"/>
      <color rgb="FFAA82E2"/>
      <color rgb="FFFF0066"/>
      <color rgb="FF6ADA9E"/>
      <color rgb="FF00B2B3"/>
      <color rgb="FF42B8D8"/>
      <color rgb="FF88D4DD"/>
      <color rgb="FFB2D190"/>
      <color rgb="FFA8D16C"/>
      <color rgb="FFAF6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367631</xdr:colOff>
      <xdr:row>0</xdr:row>
      <xdr:rowOff>73973</xdr:rowOff>
    </xdr:from>
    <xdr:to>
      <xdr:col>0</xdr:col>
      <xdr:colOff>1481666</xdr:colOff>
      <xdr:row>2</xdr:row>
      <xdr:rowOff>179806</xdr:rowOff>
    </xdr:to>
    <xdr:pic>
      <xdr:nvPicPr>
        <xdr:cNvPr id="6" name="Imagen 5">
          <a:extLst>
            <a:ext uri="{FF2B5EF4-FFF2-40B4-BE49-F238E27FC236}">
              <a16:creationId xmlns:a16="http://schemas.microsoft.com/office/drawing/2014/main" id="{42EA6C1E-E4C2-A740-8170-64BA3608FD0C}"/>
            </a:ext>
          </a:extLst>
        </xdr:cNvPr>
        <xdr:cNvPicPr>
          <a:picLocks noChangeAspect="1"/>
        </xdr:cNvPicPr>
      </xdr:nvPicPr>
      <xdr:blipFill rotWithShape="1">
        <a:blip xmlns:r="http://schemas.openxmlformats.org/officeDocument/2006/relationships" r:embed="rId1"/>
        <a:srcRect r="86505"/>
        <a:stretch/>
      </xdr:blipFill>
      <xdr:spPr>
        <a:xfrm>
          <a:off x="367631" y="73973"/>
          <a:ext cx="111403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135466</xdr:colOff>
      <xdr:row>0</xdr:row>
      <xdr:rowOff>321734</xdr:rowOff>
    </xdr:from>
    <xdr:to>
      <xdr:col>1</xdr:col>
      <xdr:colOff>1249501</xdr:colOff>
      <xdr:row>2</xdr:row>
      <xdr:rowOff>190501</xdr:rowOff>
    </xdr:to>
    <xdr:pic>
      <xdr:nvPicPr>
        <xdr:cNvPr id="5" name="Imagen 4">
          <a:extLst>
            <a:ext uri="{FF2B5EF4-FFF2-40B4-BE49-F238E27FC236}">
              <a16:creationId xmlns:a16="http://schemas.microsoft.com/office/drawing/2014/main" id="{1F8921F2-3ABD-2E4A-BDE3-54C795046D23}"/>
            </a:ext>
          </a:extLst>
        </xdr:cNvPr>
        <xdr:cNvPicPr>
          <a:picLocks noChangeAspect="1"/>
        </xdr:cNvPicPr>
      </xdr:nvPicPr>
      <xdr:blipFill rotWithShape="1">
        <a:blip xmlns:r="http://schemas.openxmlformats.org/officeDocument/2006/relationships" r:embed="rId1"/>
        <a:srcRect r="86505"/>
        <a:stretch/>
      </xdr:blipFill>
      <xdr:spPr>
        <a:xfrm>
          <a:off x="321733" y="321734"/>
          <a:ext cx="111403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471714</xdr:colOff>
      <xdr:row>0</xdr:row>
      <xdr:rowOff>2617</xdr:rowOff>
    </xdr:from>
    <xdr:to>
      <xdr:col>1</xdr:col>
      <xdr:colOff>889000</xdr:colOff>
      <xdr:row>2</xdr:row>
      <xdr:rowOff>30196</xdr:rowOff>
    </xdr:to>
    <xdr:pic>
      <xdr:nvPicPr>
        <xdr:cNvPr id="3" name="Imagen 2">
          <a:extLst>
            <a:ext uri="{FF2B5EF4-FFF2-40B4-BE49-F238E27FC236}">
              <a16:creationId xmlns:a16="http://schemas.microsoft.com/office/drawing/2014/main" id="{DDC6BCCE-EE7C-0543-A89C-ED389D84A758}"/>
            </a:ext>
          </a:extLst>
        </xdr:cNvPr>
        <xdr:cNvPicPr>
          <a:picLocks noChangeAspect="1"/>
        </xdr:cNvPicPr>
      </xdr:nvPicPr>
      <xdr:blipFill rotWithShape="1">
        <a:blip xmlns:r="http://schemas.openxmlformats.org/officeDocument/2006/relationships" r:embed="rId1"/>
        <a:srcRect r="86505"/>
        <a:stretch/>
      </xdr:blipFill>
      <xdr:spPr>
        <a:xfrm>
          <a:off x="471714" y="2617"/>
          <a:ext cx="1088572" cy="95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365125</xdr:colOff>
      <xdr:row>0</xdr:row>
      <xdr:rowOff>0</xdr:rowOff>
    </xdr:from>
    <xdr:to>
      <xdr:col>2</xdr:col>
      <xdr:colOff>1145785</xdr:colOff>
      <xdr:row>2</xdr:row>
      <xdr:rowOff>175339</xdr:rowOff>
    </xdr:to>
    <xdr:pic>
      <xdr:nvPicPr>
        <xdr:cNvPr id="3" name="Imagen 2">
          <a:extLst>
            <a:ext uri="{FF2B5EF4-FFF2-40B4-BE49-F238E27FC236}">
              <a16:creationId xmlns:a16="http://schemas.microsoft.com/office/drawing/2014/main" id="{B3B91687-062E-A94C-9B07-3AB5F098C09D}"/>
            </a:ext>
          </a:extLst>
        </xdr:cNvPr>
        <xdr:cNvPicPr>
          <a:picLocks noChangeAspect="1"/>
        </xdr:cNvPicPr>
      </xdr:nvPicPr>
      <xdr:blipFill rotWithShape="1">
        <a:blip xmlns:r="http://schemas.openxmlformats.org/officeDocument/2006/relationships" r:embed="rId1"/>
        <a:srcRect r="86505"/>
        <a:stretch/>
      </xdr:blipFill>
      <xdr:spPr>
        <a:xfrm>
          <a:off x="1682750" y="0"/>
          <a:ext cx="780660" cy="6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51955</xdr:colOff>
      <xdr:row>0</xdr:row>
      <xdr:rowOff>160574</xdr:rowOff>
    </xdr:from>
    <xdr:to>
      <xdr:col>1</xdr:col>
      <xdr:colOff>3125</xdr:colOff>
      <xdr:row>2</xdr:row>
      <xdr:rowOff>325833</xdr:rowOff>
    </xdr:to>
    <xdr:pic>
      <xdr:nvPicPr>
        <xdr:cNvPr id="2" name="Imagen 1">
          <a:extLst>
            <a:ext uri="{FF2B5EF4-FFF2-40B4-BE49-F238E27FC236}">
              <a16:creationId xmlns:a16="http://schemas.microsoft.com/office/drawing/2014/main" id="{2BE309A3-8495-B346-A383-24DDFD4D447A}"/>
            </a:ext>
          </a:extLst>
        </xdr:cNvPr>
        <xdr:cNvPicPr>
          <a:picLocks noChangeAspect="1"/>
        </xdr:cNvPicPr>
      </xdr:nvPicPr>
      <xdr:blipFill rotWithShape="1">
        <a:blip xmlns:r="http://schemas.openxmlformats.org/officeDocument/2006/relationships" r:embed="rId1"/>
        <a:srcRect r="86505"/>
        <a:stretch/>
      </xdr:blipFill>
      <xdr:spPr>
        <a:xfrm>
          <a:off x="51955" y="160574"/>
          <a:ext cx="1170370" cy="9018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105834</xdr:colOff>
      <xdr:row>0</xdr:row>
      <xdr:rowOff>47037</xdr:rowOff>
    </xdr:from>
    <xdr:to>
      <xdr:col>0</xdr:col>
      <xdr:colOff>976019</xdr:colOff>
      <xdr:row>2</xdr:row>
      <xdr:rowOff>156045</xdr:rowOff>
    </xdr:to>
    <xdr:pic>
      <xdr:nvPicPr>
        <xdr:cNvPr id="3" name="Imagen 2">
          <a:extLst>
            <a:ext uri="{FF2B5EF4-FFF2-40B4-BE49-F238E27FC236}">
              <a16:creationId xmlns:a16="http://schemas.microsoft.com/office/drawing/2014/main" id="{E39D510C-7876-FB4A-8DA8-AB458DF12711}"/>
            </a:ext>
          </a:extLst>
        </xdr:cNvPr>
        <xdr:cNvPicPr>
          <a:picLocks noChangeAspect="1"/>
        </xdr:cNvPicPr>
      </xdr:nvPicPr>
      <xdr:blipFill rotWithShape="1">
        <a:blip xmlns:r="http://schemas.openxmlformats.org/officeDocument/2006/relationships" r:embed="rId1"/>
        <a:srcRect r="86505"/>
        <a:stretch/>
      </xdr:blipFill>
      <xdr:spPr>
        <a:xfrm>
          <a:off x="105834" y="47037"/>
          <a:ext cx="870185" cy="7440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186267</xdr:colOff>
      <xdr:row>1</xdr:row>
      <xdr:rowOff>157692</xdr:rowOff>
    </xdr:from>
    <xdr:ext cx="38100" cy="3248025"/>
    <xdr:grpSp>
      <xdr:nvGrpSpPr>
        <xdr:cNvPr id="2" name="Shape 2">
          <a:extLst>
            <a:ext uri="{FF2B5EF4-FFF2-40B4-BE49-F238E27FC236}">
              <a16:creationId xmlns:a16="http://schemas.microsoft.com/office/drawing/2014/main" id="{00000000-0008-0000-0300-000002000000}"/>
            </a:ext>
          </a:extLst>
        </xdr:cNvPr>
        <xdr:cNvGrpSpPr/>
      </xdr:nvGrpSpPr>
      <xdr:grpSpPr>
        <a:xfrm>
          <a:off x="965200" y="801159"/>
          <a:ext cx="38100" cy="3248025"/>
          <a:chOff x="5341238" y="2155988"/>
          <a:chExt cx="9525" cy="3248025"/>
        </a:xfrm>
      </xdr:grpSpPr>
      <xdr:cxnSp macro="">
        <xdr:nvCxnSpPr>
          <xdr:cNvPr id="3" name="Shape 3">
            <a:extLst>
              <a:ext uri="{FF2B5EF4-FFF2-40B4-BE49-F238E27FC236}">
                <a16:creationId xmlns:a16="http://schemas.microsoft.com/office/drawing/2014/main" id="{00000000-0008-0000-0300-000003000000}"/>
              </a:ext>
            </a:extLst>
          </xdr:cNvPr>
          <xdr:cNvCxnSpPr/>
        </xdr:nvCxnSpPr>
        <xdr:spPr>
          <a:xfrm rot="10800000" flipH="1">
            <a:off x="5341238" y="2155988"/>
            <a:ext cx="9525" cy="32480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xdr:col>
      <xdr:colOff>314325</xdr:colOff>
      <xdr:row>10</xdr:row>
      <xdr:rowOff>180975</xdr:rowOff>
    </xdr:from>
    <xdr:ext cx="7534275" cy="38100"/>
    <xdr:grpSp>
      <xdr:nvGrpSpPr>
        <xdr:cNvPr id="4" name="Shape 2">
          <a:extLst>
            <a:ext uri="{FF2B5EF4-FFF2-40B4-BE49-F238E27FC236}">
              <a16:creationId xmlns:a16="http://schemas.microsoft.com/office/drawing/2014/main" id="{00000000-0008-0000-0300-000004000000}"/>
            </a:ext>
          </a:extLst>
        </xdr:cNvPr>
        <xdr:cNvGrpSpPr/>
      </xdr:nvGrpSpPr>
      <xdr:grpSpPr>
        <a:xfrm>
          <a:off x="1093258" y="4820708"/>
          <a:ext cx="7534275" cy="38100"/>
          <a:chOff x="1578863" y="3775238"/>
          <a:chExt cx="7534275" cy="9525"/>
        </a:xfrm>
      </xdr:grpSpPr>
      <xdr:cxnSp macro="">
        <xdr:nvCxnSpPr>
          <xdr:cNvPr id="5" name="Shape 4">
            <a:extLst>
              <a:ext uri="{FF2B5EF4-FFF2-40B4-BE49-F238E27FC236}">
                <a16:creationId xmlns:a16="http://schemas.microsoft.com/office/drawing/2014/main" id="{00000000-0008-0000-0300-000005000000}"/>
              </a:ext>
            </a:extLst>
          </xdr:cNvPr>
          <xdr:cNvCxnSpPr/>
        </xdr:nvCxnSpPr>
        <xdr:spPr>
          <a:xfrm rot="10800000" flipH="1">
            <a:off x="1578863" y="3775238"/>
            <a:ext cx="7534275" cy="95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11</xdr:col>
      <xdr:colOff>169333</xdr:colOff>
      <xdr:row>1</xdr:row>
      <xdr:rowOff>123825</xdr:rowOff>
    </xdr:from>
    <xdr:ext cx="38100" cy="3248025"/>
    <xdr:grpSp>
      <xdr:nvGrpSpPr>
        <xdr:cNvPr id="6" name="Shape 2">
          <a:extLst>
            <a:ext uri="{FF2B5EF4-FFF2-40B4-BE49-F238E27FC236}">
              <a16:creationId xmlns:a16="http://schemas.microsoft.com/office/drawing/2014/main" id="{00000000-0008-0000-0300-000006000000}"/>
            </a:ext>
          </a:extLst>
        </xdr:cNvPr>
        <xdr:cNvGrpSpPr/>
      </xdr:nvGrpSpPr>
      <xdr:grpSpPr>
        <a:xfrm>
          <a:off x="11768666" y="767292"/>
          <a:ext cx="38100" cy="3248025"/>
          <a:chOff x="5341238" y="2155988"/>
          <a:chExt cx="9525" cy="3248025"/>
        </a:xfrm>
      </xdr:grpSpPr>
      <xdr:cxnSp macro="">
        <xdr:nvCxnSpPr>
          <xdr:cNvPr id="7" name="Shape 5">
            <a:extLst>
              <a:ext uri="{FF2B5EF4-FFF2-40B4-BE49-F238E27FC236}">
                <a16:creationId xmlns:a16="http://schemas.microsoft.com/office/drawing/2014/main" id="{00000000-0008-0000-0300-000007000000}"/>
              </a:ext>
            </a:extLst>
          </xdr:cNvPr>
          <xdr:cNvCxnSpPr/>
        </xdr:nvCxnSpPr>
        <xdr:spPr>
          <a:xfrm rot="10800000" flipH="1">
            <a:off x="5341238" y="2155988"/>
            <a:ext cx="9525" cy="32480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11</xdr:col>
      <xdr:colOff>790575</xdr:colOff>
      <xdr:row>10</xdr:row>
      <xdr:rowOff>190500</xdr:rowOff>
    </xdr:from>
    <xdr:ext cx="5676900" cy="38100"/>
    <xdr:grpSp>
      <xdr:nvGrpSpPr>
        <xdr:cNvPr id="8" name="Shape 2">
          <a:extLst>
            <a:ext uri="{FF2B5EF4-FFF2-40B4-BE49-F238E27FC236}">
              <a16:creationId xmlns:a16="http://schemas.microsoft.com/office/drawing/2014/main" id="{00000000-0008-0000-0300-000008000000}"/>
            </a:ext>
          </a:extLst>
        </xdr:cNvPr>
        <xdr:cNvGrpSpPr/>
      </xdr:nvGrpSpPr>
      <xdr:grpSpPr>
        <a:xfrm>
          <a:off x="12135908" y="4830233"/>
          <a:ext cx="5676900" cy="38100"/>
          <a:chOff x="2507550" y="3765713"/>
          <a:chExt cx="5676900" cy="28575"/>
        </a:xfrm>
      </xdr:grpSpPr>
      <xdr:cxnSp macro="">
        <xdr:nvCxnSpPr>
          <xdr:cNvPr id="9" name="Shape 6">
            <a:extLst>
              <a:ext uri="{FF2B5EF4-FFF2-40B4-BE49-F238E27FC236}">
                <a16:creationId xmlns:a16="http://schemas.microsoft.com/office/drawing/2014/main" id="{00000000-0008-0000-0300-000009000000}"/>
              </a:ext>
            </a:extLst>
          </xdr:cNvPr>
          <xdr:cNvCxnSpPr/>
        </xdr:nvCxnSpPr>
        <xdr:spPr>
          <a:xfrm rot="10800000" flipH="1">
            <a:off x="2507550" y="3765713"/>
            <a:ext cx="5676900" cy="2857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0</xdr:col>
      <xdr:colOff>613103</xdr:colOff>
      <xdr:row>0</xdr:row>
      <xdr:rowOff>58391</xdr:rowOff>
    </xdr:from>
    <xdr:to>
      <xdr:col>0</xdr:col>
      <xdr:colOff>1692990</xdr:colOff>
      <xdr:row>2</xdr:row>
      <xdr:rowOff>222614</xdr:rowOff>
    </xdr:to>
    <xdr:pic>
      <xdr:nvPicPr>
        <xdr:cNvPr id="4" name="Imagen 3">
          <a:extLst>
            <a:ext uri="{FF2B5EF4-FFF2-40B4-BE49-F238E27FC236}">
              <a16:creationId xmlns:a16="http://schemas.microsoft.com/office/drawing/2014/main" id="{55EDA048-2EA2-4D41-92C5-79CC3605B72B}"/>
            </a:ext>
          </a:extLst>
        </xdr:cNvPr>
        <xdr:cNvPicPr>
          <a:picLocks noChangeAspect="1"/>
        </xdr:cNvPicPr>
      </xdr:nvPicPr>
      <xdr:blipFill rotWithShape="1">
        <a:blip xmlns:r="http://schemas.openxmlformats.org/officeDocument/2006/relationships" r:embed="rId1"/>
        <a:srcRect r="86505"/>
        <a:stretch/>
      </xdr:blipFill>
      <xdr:spPr>
        <a:xfrm>
          <a:off x="613103" y="58391"/>
          <a:ext cx="1079887" cy="923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Backup/Documents/Parques/Contrato%20072-2020/Junio/DIG_OAP_4/3.%20Riesgos%20-%20Politica%20-%20Contexto/DE_FO_02_Mapa_riesgos_V_13_DE_FO_11_Matriz_oportunidades_V_2-1%20propuesta%20contex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ALIA/Downloads/Mapa%20de%20Riesgos%20y%20Oportunidades%20NATIC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nicarosaniasandovalaraque/Library/Containers/com.microsoft.Excel/Data/Library/Application%20Support/Microsoft/F-E-SIG-28_mapa%20de%20riesgos%20institucional%2022-07-202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 OCUL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veciones Riesgo Ajustada"/>
      <sheetName val="Tablas de apoyo"/>
      <sheetName val="Matriz RG-RC-RSD"/>
      <sheetName val="Det imp Rcorrupcion"/>
      <sheetName val="Impacto R. Corrupción"/>
      <sheetName val="Matriz oportunidades V_2"/>
      <sheetName val="IDENTIFICACION POR ITEM"/>
      <sheetName val="Mapa de riesgos "/>
      <sheetName val="Análisis del Contexto "/>
      <sheetName val="contexto por proceso"/>
    </sheetNames>
    <sheetDataSet>
      <sheetData sheetId="0">
        <row r="2">
          <cell r="A2" t="str">
            <v xml:space="preserve">Administración y Manejo del Sistema Nacional de Parques Naturales </v>
          </cell>
        </row>
        <row r="3">
          <cell r="A3" t="str">
            <v>Adquisición de Bienes y Servicios</v>
          </cell>
        </row>
        <row r="4">
          <cell r="A4" t="str">
            <v>Atención al Usuario</v>
          </cell>
        </row>
        <row r="5">
          <cell r="A5" t="str">
            <v>Coordinación del SINAP</v>
          </cell>
        </row>
        <row r="6">
          <cell r="A6" t="str">
            <v>Direccionamiento Estratégico</v>
          </cell>
        </row>
        <row r="7">
          <cell r="A7" t="str">
            <v>Evaluación a los Sistemas de Gestión</v>
          </cell>
        </row>
        <row r="8">
          <cell r="A8" t="str">
            <v xml:space="preserve">Gestión de Comunicaciones </v>
          </cell>
        </row>
        <row r="9">
          <cell r="A9" t="str">
            <v>Gestión de recursos Financieros</v>
          </cell>
        </row>
        <row r="10">
          <cell r="A10" t="str">
            <v>Gestión de Recursos Físicos</v>
          </cell>
        </row>
        <row r="11">
          <cell r="A11" t="str">
            <v>Gestión del Talento Humano</v>
          </cell>
        </row>
        <row r="12">
          <cell r="A12" t="str">
            <v>Gestión Jurídica</v>
          </cell>
        </row>
        <row r="13">
          <cell r="A13" t="str">
            <v xml:space="preserve">Gestión y Administración de la Información </v>
          </cell>
        </row>
        <row r="14">
          <cell r="A14" t="str">
            <v>Sostenibilidad Financiera</v>
          </cell>
        </row>
        <row r="23">
          <cell r="A23" t="str">
            <v>De corrupción</v>
          </cell>
        </row>
        <row r="24">
          <cell r="A24" t="str">
            <v>De Cumplimiento</v>
          </cell>
        </row>
        <row r="25">
          <cell r="A25" t="str">
            <v>De Imagen o reputacionaL</v>
          </cell>
        </row>
        <row r="26">
          <cell r="A26" t="str">
            <v>De Seguridad digital</v>
          </cell>
        </row>
        <row r="27">
          <cell r="A27" t="str">
            <v>Estratégicos</v>
          </cell>
        </row>
        <row r="28">
          <cell r="A28" t="str">
            <v>Financieros</v>
          </cell>
        </row>
        <row r="29">
          <cell r="A29" t="str">
            <v>Operativos</v>
          </cell>
        </row>
        <row r="30">
          <cell r="A30" t="str">
            <v>Tecnológicos</v>
          </cell>
        </row>
      </sheetData>
      <sheetData sheetId="1"/>
      <sheetData sheetId="2"/>
      <sheetData sheetId="3"/>
      <sheetData sheetId="4"/>
      <sheetData sheetId="5"/>
      <sheetData sheetId="6"/>
      <sheetData sheetId="7"/>
      <sheetData sheetId="8"/>
      <sheetData sheetId="9">
        <row r="2">
          <cell r="A2" t="str">
            <v xml:space="preserve">Administración y Manejo del Sistema Nacional de Parques Naturales </v>
          </cell>
        </row>
      </sheetData>
      <sheetData sheetId="10">
        <row r="2">
          <cell r="A2" t="str">
            <v xml:space="preserve">Administración y Manejo del Sistema Nacional de Parques Naturales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Users/monicarosaniasandovalaraque/Downloads/1.%20Matriz_mapa_riesgos_PNNC%2006072021_1-1-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6AA3673-9839-8541-A97E-EF3AB77B3F6A}">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34DBEB-2D7D-0C4B-83AA-23F04E84E4E6}" name="TablaDinámica1" cacheId="2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7D5821-CC93-8F45-9CFE-ED4DA8A0B5E6}" name="Tabla1" displayName="Tabla1" ref="B209:C219" totalsRowShown="0" headerRowDxfId="38" dataDxfId="37">
  <autoFilter ref="B209:C219" xr:uid="{00000000-0009-0000-0100-000001000000}"/>
  <tableColumns count="2">
    <tableColumn id="1" xr3:uid="{594614B8-9922-3E4E-8153-F42B5AA2F145}" name="Criterios" dataDxfId="36"/>
    <tableColumn id="2" xr3:uid="{43A9DD55-5036-1645-A729-9916996F01B1}" name="Subcriterios" dataDxfId="35"/>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zoomScale="61" zoomScaleNormal="125" workbookViewId="0">
      <selection activeCell="D4" sqref="D4"/>
    </sheetView>
  </sheetViews>
  <sheetFormatPr baseColWidth="10" defaultColWidth="14.5" defaultRowHeight="15" customHeight="1"/>
  <cols>
    <col min="1" max="1" width="25.6640625" style="25" customWidth="1"/>
    <col min="2" max="2" width="53" style="25" customWidth="1"/>
    <col min="3" max="3" width="33.83203125" style="25" customWidth="1"/>
    <col min="4" max="4" width="24.33203125" style="25" customWidth="1"/>
    <col min="5" max="27" width="10.6640625" style="25" customWidth="1"/>
    <col min="28" max="16384" width="14.5" style="25"/>
  </cols>
  <sheetData>
    <row r="1" spans="1:7" ht="33" customHeight="1">
      <c r="A1" s="428"/>
      <c r="B1" s="429" t="s">
        <v>411</v>
      </c>
      <c r="C1" s="430"/>
      <c r="D1" s="345" t="s">
        <v>56</v>
      </c>
    </row>
    <row r="2" spans="1:7" ht="33" customHeight="1">
      <c r="A2" s="428"/>
      <c r="B2" s="430"/>
      <c r="C2" s="430"/>
      <c r="D2" s="345" t="s">
        <v>429</v>
      </c>
    </row>
    <row r="3" spans="1:7" s="27" customFormat="1" ht="33" customHeight="1">
      <c r="A3" s="428"/>
      <c r="B3" s="430"/>
      <c r="C3" s="430"/>
      <c r="D3" s="345" t="s">
        <v>450</v>
      </c>
      <c r="E3" s="26"/>
    </row>
    <row r="4" spans="1:7" ht="12.75" customHeight="1">
      <c r="A4" s="28"/>
      <c r="B4" s="28"/>
      <c r="C4" s="28"/>
      <c r="D4" s="28"/>
      <c r="E4" s="29"/>
    </row>
    <row r="5" spans="1:7" ht="16.5" customHeight="1">
      <c r="A5" s="276" t="s">
        <v>47</v>
      </c>
      <c r="B5" s="439"/>
      <c r="C5" s="439"/>
      <c r="D5" s="439"/>
      <c r="E5" s="277"/>
    </row>
    <row r="6" spans="1:7" ht="6" customHeight="1">
      <c r="A6" s="28"/>
      <c r="B6" s="28"/>
      <c r="C6" s="28"/>
      <c r="D6" s="28"/>
      <c r="E6" s="278"/>
    </row>
    <row r="7" spans="1:7" ht="29" customHeight="1">
      <c r="A7" s="43" t="s">
        <v>351</v>
      </c>
      <c r="B7" s="431"/>
      <c r="C7" s="431"/>
      <c r="D7" s="431"/>
      <c r="E7" s="278"/>
    </row>
    <row r="8" spans="1:7" ht="8" customHeight="1">
      <c r="A8" s="30"/>
      <c r="B8" s="28"/>
      <c r="C8" s="28"/>
      <c r="D8" s="28"/>
      <c r="E8" s="278"/>
    </row>
    <row r="9" spans="1:7" ht="39" customHeight="1">
      <c r="A9" s="43" t="s">
        <v>48</v>
      </c>
      <c r="B9" s="432"/>
      <c r="C9" s="432"/>
      <c r="D9" s="433"/>
      <c r="E9" s="278"/>
    </row>
    <row r="10" spans="1:7" ht="12.75" customHeight="1">
      <c r="A10" s="28"/>
      <c r="B10" s="28"/>
      <c r="C10" s="28"/>
      <c r="D10" s="28"/>
      <c r="E10" s="278"/>
    </row>
    <row r="11" spans="1:7" ht="17" customHeight="1">
      <c r="A11" s="434" t="s">
        <v>211</v>
      </c>
      <c r="B11" s="435"/>
      <c r="C11" s="435"/>
      <c r="D11" s="436"/>
      <c r="E11" s="278"/>
    </row>
    <row r="12" spans="1:7" ht="17" customHeight="1">
      <c r="A12" s="31" t="s">
        <v>49</v>
      </c>
      <c r="B12" s="31" t="s">
        <v>50</v>
      </c>
      <c r="C12" s="437" t="s">
        <v>51</v>
      </c>
      <c r="D12" s="438"/>
      <c r="E12" s="278"/>
    </row>
    <row r="13" spans="1:7" ht="21" customHeight="1">
      <c r="A13" s="32" t="s">
        <v>52</v>
      </c>
      <c r="B13" s="279"/>
      <c r="C13" s="421"/>
      <c r="D13" s="422"/>
      <c r="E13" s="278"/>
    </row>
    <row r="14" spans="1:7" ht="21" customHeight="1">
      <c r="A14" s="32" t="s">
        <v>43</v>
      </c>
      <c r="B14" s="279"/>
      <c r="C14" s="421"/>
      <c r="D14" s="422"/>
      <c r="E14" s="278"/>
    </row>
    <row r="15" spans="1:7" ht="21" customHeight="1">
      <c r="A15" s="32" t="s">
        <v>10</v>
      </c>
      <c r="B15" s="279"/>
      <c r="C15" s="421"/>
      <c r="D15" s="422"/>
      <c r="E15" s="278"/>
      <c r="G15"/>
    </row>
    <row r="16" spans="1:7" s="27" customFormat="1" ht="20" customHeight="1">
      <c r="A16" s="32" t="s">
        <v>99</v>
      </c>
      <c r="B16" s="279"/>
      <c r="C16" s="421"/>
      <c r="D16" s="422"/>
      <c r="E16" s="278"/>
    </row>
    <row r="17" spans="1:5" s="27" customFormat="1" ht="20" customHeight="1">
      <c r="A17" s="32" t="s">
        <v>53</v>
      </c>
      <c r="B17" s="279"/>
      <c r="C17" s="421"/>
      <c r="D17" s="422"/>
      <c r="E17" s="278"/>
    </row>
    <row r="18" spans="1:5" ht="20" customHeight="1">
      <c r="A18" s="32" t="s">
        <v>101</v>
      </c>
      <c r="B18" s="280"/>
      <c r="C18" s="421"/>
      <c r="D18" s="422"/>
      <c r="E18" s="278"/>
    </row>
    <row r="19" spans="1:5" ht="20" customHeight="1">
      <c r="A19" s="32" t="s">
        <v>212</v>
      </c>
      <c r="B19" s="279"/>
      <c r="C19" s="421"/>
      <c r="D19" s="422"/>
      <c r="E19" s="278"/>
    </row>
    <row r="20" spans="1:5" ht="17" customHeight="1">
      <c r="A20" s="423" t="s">
        <v>213</v>
      </c>
      <c r="B20" s="424"/>
      <c r="C20" s="425"/>
      <c r="D20" s="426"/>
      <c r="E20" s="278"/>
    </row>
    <row r="21" spans="1:5" ht="17" customHeight="1">
      <c r="A21" s="31" t="s">
        <v>49</v>
      </c>
      <c r="B21" s="33" t="s">
        <v>50</v>
      </c>
      <c r="C21" s="427" t="s">
        <v>51</v>
      </c>
      <c r="D21" s="427"/>
      <c r="E21" s="278"/>
    </row>
    <row r="22" spans="1:5" ht="29" customHeight="1">
      <c r="A22" s="32" t="s">
        <v>214</v>
      </c>
      <c r="B22" s="281"/>
      <c r="C22" s="421"/>
      <c r="D22" s="422"/>
      <c r="E22" s="278"/>
    </row>
    <row r="23" spans="1:5" ht="29" customHeight="1">
      <c r="A23" s="32" t="s">
        <v>215</v>
      </c>
      <c r="B23" s="281"/>
      <c r="C23" s="421"/>
      <c r="D23" s="422"/>
      <c r="E23" s="278"/>
    </row>
    <row r="24" spans="1:5" ht="29" customHeight="1">
      <c r="A24" s="32" t="s">
        <v>216</v>
      </c>
      <c r="B24" s="281"/>
      <c r="C24" s="421"/>
      <c r="D24" s="422"/>
      <c r="E24" s="278"/>
    </row>
    <row r="25" spans="1:5" ht="29" customHeight="1">
      <c r="A25" s="32" t="s">
        <v>217</v>
      </c>
      <c r="B25" s="281"/>
      <c r="C25" s="421"/>
      <c r="D25" s="422"/>
      <c r="E25" s="278"/>
    </row>
    <row r="26" spans="1:5" ht="29" customHeight="1">
      <c r="A26" s="32" t="s">
        <v>218</v>
      </c>
      <c r="B26" s="281"/>
      <c r="C26" s="421"/>
      <c r="D26" s="422"/>
      <c r="E26" s="278"/>
    </row>
    <row r="27" spans="1:5" ht="29" customHeight="1">
      <c r="A27" s="32" t="s">
        <v>219</v>
      </c>
      <c r="B27" s="282"/>
      <c r="C27" s="421"/>
      <c r="D27" s="422"/>
      <c r="E27" s="278"/>
    </row>
    <row r="28" spans="1:5" ht="29" customHeight="1">
      <c r="A28" s="34" t="s">
        <v>220</v>
      </c>
      <c r="B28" s="282"/>
      <c r="C28" s="421"/>
      <c r="D28" s="422"/>
      <c r="E28" s="278"/>
    </row>
    <row r="29" spans="1:5" ht="29" customHeight="1">
      <c r="A29" s="32" t="s">
        <v>212</v>
      </c>
      <c r="B29" s="282"/>
      <c r="C29" s="421"/>
      <c r="D29" s="422"/>
      <c r="E29" s="278"/>
    </row>
    <row r="30" spans="1:5" ht="18" customHeight="1">
      <c r="A30" s="440" t="s">
        <v>221</v>
      </c>
      <c r="B30" s="441"/>
      <c r="C30" s="442"/>
      <c r="D30" s="443"/>
      <c r="E30" s="278"/>
    </row>
    <row r="31" spans="1:5" ht="22" customHeight="1">
      <c r="A31" s="31" t="s">
        <v>49</v>
      </c>
      <c r="B31" s="35" t="s">
        <v>54</v>
      </c>
      <c r="C31" s="444" t="s">
        <v>55</v>
      </c>
      <c r="D31" s="444"/>
      <c r="E31" s="278"/>
    </row>
    <row r="32" spans="1:5" s="153" customFormat="1" ht="25" customHeight="1">
      <c r="A32" s="34" t="s">
        <v>222</v>
      </c>
      <c r="B32" s="281"/>
      <c r="C32" s="421"/>
      <c r="D32" s="422"/>
      <c r="E32" s="278"/>
    </row>
    <row r="33" spans="1:5" s="153" customFormat="1" ht="25" customHeight="1">
      <c r="A33" s="34" t="s">
        <v>44</v>
      </c>
      <c r="B33" s="281"/>
      <c r="C33" s="421"/>
      <c r="D33" s="422"/>
      <c r="E33" s="278"/>
    </row>
    <row r="34" spans="1:5" s="153" customFormat="1" ht="25" customHeight="1">
      <c r="A34" s="34" t="s">
        <v>223</v>
      </c>
      <c r="B34" s="281"/>
      <c r="C34" s="421"/>
      <c r="D34" s="422"/>
      <c r="E34" s="278"/>
    </row>
    <row r="35" spans="1:5" s="153" customFormat="1" ht="25" customHeight="1">
      <c r="A35" s="34" t="s">
        <v>224</v>
      </c>
      <c r="B35" s="281"/>
      <c r="C35" s="421"/>
      <c r="D35" s="422"/>
      <c r="E35" s="278"/>
    </row>
    <row r="36" spans="1:5" s="153" customFormat="1" ht="25" customHeight="1">
      <c r="A36" s="34" t="s">
        <v>120</v>
      </c>
      <c r="B36" s="281"/>
      <c r="C36" s="421"/>
      <c r="D36" s="422"/>
      <c r="E36" s="278"/>
    </row>
    <row r="37" spans="1:5" s="153" customFormat="1" ht="25" customHeight="1">
      <c r="A37" s="34" t="s">
        <v>225</v>
      </c>
      <c r="B37" s="281"/>
      <c r="C37" s="421"/>
      <c r="D37" s="422"/>
      <c r="E37" s="278"/>
    </row>
    <row r="38" spans="1:5" s="153" customFormat="1" ht="25" customHeight="1">
      <c r="A38" s="34" t="s">
        <v>212</v>
      </c>
      <c r="B38" s="281"/>
      <c r="C38" s="421"/>
      <c r="D38" s="422"/>
      <c r="E38" s="278"/>
    </row>
    <row r="39" spans="1:5" ht="12.75" customHeight="1">
      <c r="B39" s="36"/>
      <c r="E39" s="283"/>
    </row>
  </sheetData>
  <mergeCells count="33">
    <mergeCell ref="C36:D36"/>
    <mergeCell ref="C37:D37"/>
    <mergeCell ref="C38:D38"/>
    <mergeCell ref="A30:D30"/>
    <mergeCell ref="C31:D31"/>
    <mergeCell ref="C32:D32"/>
    <mergeCell ref="C33:D33"/>
    <mergeCell ref="C34:D34"/>
    <mergeCell ref="C35:D35"/>
    <mergeCell ref="C17:D17"/>
    <mergeCell ref="A1:A3"/>
    <mergeCell ref="B1:C3"/>
    <mergeCell ref="B7:D7"/>
    <mergeCell ref="B9:D9"/>
    <mergeCell ref="A11:D11"/>
    <mergeCell ref="C12:D12"/>
    <mergeCell ref="C13:D13"/>
    <mergeCell ref="C14:D14"/>
    <mergeCell ref="C15:D15"/>
    <mergeCell ref="C16:D16"/>
    <mergeCell ref="B5:D5"/>
    <mergeCell ref="C29:D29"/>
    <mergeCell ref="C18:D18"/>
    <mergeCell ref="C19:D19"/>
    <mergeCell ref="A20:D20"/>
    <mergeCell ref="C21:D21"/>
    <mergeCell ref="C22:D22"/>
    <mergeCell ref="C23:D23"/>
    <mergeCell ref="C24:D24"/>
    <mergeCell ref="C25:D25"/>
    <mergeCell ref="C26:D26"/>
    <mergeCell ref="C27:D27"/>
    <mergeCell ref="C28:D28"/>
  </mergeCells>
  <pageMargins left="0.7" right="0.7" top="0.75" bottom="0.75" header="0" footer="0"/>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0133-9A75-CB43-B725-89476DB09B6E}">
  <dimension ref="A1:F26"/>
  <sheetViews>
    <sheetView tabSelected="1" zoomScale="50" workbookViewId="0">
      <selection activeCell="F4" sqref="F4"/>
    </sheetView>
  </sheetViews>
  <sheetFormatPr baseColWidth="10" defaultColWidth="11.5" defaultRowHeight="16"/>
  <cols>
    <col min="1" max="1" width="31.83203125" style="219" customWidth="1"/>
    <col min="2" max="2" width="18.33203125" style="219" customWidth="1"/>
    <col min="3" max="3" width="12.33203125" style="219" customWidth="1"/>
    <col min="4" max="4" width="92.5" style="219" customWidth="1"/>
    <col min="5" max="5" width="32.5" style="219" customWidth="1"/>
    <col min="6" max="6" width="27.6640625" style="219" customWidth="1"/>
    <col min="7" max="16384" width="11.5" style="219"/>
  </cols>
  <sheetData>
    <row r="1" spans="1:6" s="215" customFormat="1" ht="30" customHeight="1">
      <c r="A1" s="428"/>
      <c r="B1" s="429" t="s">
        <v>427</v>
      </c>
      <c r="C1" s="430"/>
      <c r="D1" s="430"/>
      <c r="E1" s="430"/>
      <c r="F1" s="229" t="s">
        <v>56</v>
      </c>
    </row>
    <row r="2" spans="1:6" s="215" customFormat="1" ht="30" customHeight="1">
      <c r="A2" s="428"/>
      <c r="B2" s="430"/>
      <c r="C2" s="430"/>
      <c r="D2" s="430"/>
      <c r="E2" s="430"/>
      <c r="F2" s="345" t="s">
        <v>429</v>
      </c>
    </row>
    <row r="3" spans="1:6" s="215" customFormat="1" ht="30" customHeight="1">
      <c r="A3" s="428"/>
      <c r="B3" s="430"/>
      <c r="C3" s="430"/>
      <c r="D3" s="430"/>
      <c r="E3" s="430"/>
      <c r="F3" s="345" t="s">
        <v>450</v>
      </c>
    </row>
    <row r="4" spans="1:6" s="215" customFormat="1" ht="13">
      <c r="A4" s="748"/>
      <c r="B4" s="748"/>
      <c r="C4" s="748"/>
      <c r="D4" s="748"/>
      <c r="E4" s="748"/>
    </row>
    <row r="5" spans="1:6" ht="77" customHeight="1">
      <c r="A5" s="216" t="s">
        <v>421</v>
      </c>
      <c r="B5" s="216" t="s">
        <v>422</v>
      </c>
      <c r="C5" s="216" t="s">
        <v>423</v>
      </c>
      <c r="D5" s="216" t="s">
        <v>145</v>
      </c>
      <c r="E5" s="217" t="s">
        <v>11</v>
      </c>
      <c r="F5" s="218" t="s">
        <v>424</v>
      </c>
    </row>
    <row r="6" spans="1:6" ht="60" customHeight="1">
      <c r="A6" s="220"/>
      <c r="B6" s="220"/>
      <c r="C6" s="221"/>
      <c r="D6" s="222"/>
      <c r="E6" s="223"/>
      <c r="F6" s="378"/>
    </row>
    <row r="7" spans="1:6" ht="68" customHeight="1">
      <c r="A7" s="220"/>
      <c r="B7" s="220"/>
      <c r="C7" s="221"/>
      <c r="D7" s="222"/>
      <c r="E7" s="223"/>
      <c r="F7" s="378"/>
    </row>
    <row r="8" spans="1:6" ht="31" customHeight="1">
      <c r="A8" s="220"/>
      <c r="B8" s="220"/>
      <c r="C8" s="379"/>
      <c r="D8" s="222"/>
      <c r="E8" s="223"/>
      <c r="F8" s="378"/>
    </row>
    <row r="9" spans="1:6">
      <c r="A9" s="220"/>
      <c r="B9" s="220"/>
      <c r="C9" s="221"/>
      <c r="D9" s="222"/>
      <c r="E9" s="223"/>
      <c r="F9" s="378"/>
    </row>
    <row r="10" spans="1:6" ht="34" customHeight="1">
      <c r="A10" s="220"/>
      <c r="B10" s="220"/>
      <c r="C10" s="221"/>
      <c r="D10" s="222"/>
      <c r="E10" s="223"/>
      <c r="F10" s="378"/>
    </row>
    <row r="11" spans="1:6" ht="34" customHeight="1">
      <c r="A11" s="220"/>
      <c r="B11" s="220"/>
      <c r="C11" s="221"/>
      <c r="D11" s="222"/>
      <c r="E11" s="223"/>
      <c r="F11" s="378"/>
    </row>
    <row r="12" spans="1:6">
      <c r="A12" s="220"/>
      <c r="B12" s="220"/>
      <c r="C12" s="221"/>
      <c r="D12" s="222"/>
      <c r="E12" s="223"/>
      <c r="F12" s="378"/>
    </row>
    <row r="13" spans="1:6">
      <c r="A13" s="220"/>
      <c r="B13" s="220"/>
      <c r="C13" s="221"/>
      <c r="D13" s="222"/>
      <c r="E13" s="223"/>
      <c r="F13" s="378"/>
    </row>
    <row r="14" spans="1:6">
      <c r="A14" s="220"/>
      <c r="B14" s="220"/>
      <c r="C14" s="221"/>
      <c r="D14" s="222"/>
      <c r="E14" s="225"/>
      <c r="F14" s="224"/>
    </row>
    <row r="15" spans="1:6">
      <c r="A15" s="220"/>
      <c r="B15" s="220"/>
      <c r="C15" s="221"/>
      <c r="D15" s="222"/>
      <c r="E15" s="225"/>
      <c r="F15" s="224"/>
    </row>
    <row r="16" spans="1:6">
      <c r="A16" s="220"/>
      <c r="B16" s="220"/>
      <c r="C16" s="221"/>
      <c r="D16" s="222"/>
      <c r="E16" s="225"/>
      <c r="F16" s="224"/>
    </row>
    <row r="17" spans="1:6">
      <c r="A17" s="220"/>
      <c r="B17" s="220"/>
      <c r="C17" s="221"/>
      <c r="D17" s="222"/>
      <c r="E17" s="225"/>
      <c r="F17" s="224"/>
    </row>
    <row r="18" spans="1:6">
      <c r="A18" s="220"/>
      <c r="B18" s="220"/>
      <c r="C18" s="221"/>
      <c r="D18" s="222"/>
      <c r="E18" s="225"/>
      <c r="F18" s="224"/>
    </row>
    <row r="19" spans="1:6">
      <c r="A19" s="220"/>
      <c r="B19" s="220"/>
      <c r="C19" s="221"/>
      <c r="D19" s="222"/>
      <c r="E19" s="225"/>
      <c r="F19" s="224"/>
    </row>
    <row r="20" spans="1:6">
      <c r="A20" s="220"/>
      <c r="B20" s="220"/>
      <c r="C20" s="221"/>
      <c r="D20" s="222"/>
      <c r="E20" s="225"/>
      <c r="F20" s="224"/>
    </row>
    <row r="21" spans="1:6">
      <c r="A21" s="220"/>
      <c r="B21" s="220"/>
      <c r="C21" s="221"/>
      <c r="D21" s="222"/>
      <c r="E21" s="225"/>
      <c r="F21" s="224"/>
    </row>
    <row r="22" spans="1:6">
      <c r="A22" s="220"/>
      <c r="B22" s="220"/>
      <c r="C22" s="221"/>
      <c r="D22" s="222"/>
      <c r="E22" s="225"/>
      <c r="F22" s="224"/>
    </row>
    <row r="23" spans="1:6">
      <c r="A23" s="220"/>
      <c r="B23" s="220"/>
      <c r="C23" s="221"/>
      <c r="D23" s="222"/>
      <c r="E23" s="225"/>
      <c r="F23" s="224"/>
    </row>
    <row r="24" spans="1:6">
      <c r="A24" s="220"/>
      <c r="B24" s="220"/>
      <c r="C24" s="221"/>
      <c r="D24" s="222"/>
      <c r="E24" s="225"/>
      <c r="F24" s="224"/>
    </row>
    <row r="25" spans="1:6">
      <c r="A25" s="220"/>
      <c r="B25" s="220"/>
      <c r="C25" s="221"/>
      <c r="D25" s="222"/>
      <c r="E25" s="225"/>
      <c r="F25" s="224"/>
    </row>
    <row r="26" spans="1:6" ht="27" customHeight="1">
      <c r="A26" s="749" t="s">
        <v>449</v>
      </c>
      <c r="B26" s="749"/>
      <c r="C26" s="749"/>
      <c r="D26" s="749"/>
      <c r="E26" s="749"/>
      <c r="F26" s="749"/>
    </row>
  </sheetData>
  <autoFilter ref="A5:F5" xr:uid="{05ABBDFB-9CDA-4E45-866F-D76C72DA0513}"/>
  <mergeCells count="4">
    <mergeCell ref="A1:A3"/>
    <mergeCell ref="B1:E3"/>
    <mergeCell ref="A4:E4"/>
    <mergeCell ref="A26:F26"/>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3123996-019B-624E-B763-69CC4DC72D73}">
          <x14:formula1>
            <xm:f>'DATOS OCULTOS'!$C$3:$C$6</xm:f>
          </x14:formula1>
          <xm:sqref>B6 B8:B25</xm:sqref>
        </x14:dataValidation>
        <x14:dataValidation type="list" allowBlank="1" showInputMessage="1" showErrorMessage="1" xr:uid="{60C0FFEC-DE7A-DA42-A9AF-41E539E0D74A}">
          <x14:formula1>
            <xm:f>'DATOS OCULTOS'!$B$3:$B$21</xm:f>
          </x14:formula1>
          <xm:sqref>E6:E25</xm:sqref>
        </x14:dataValidation>
        <x14:dataValidation type="list" allowBlank="1" showInputMessage="1" showErrorMessage="1" xr:uid="{86C5086E-D247-D540-BFC3-729134CABBAA}">
          <x14:formula1>
            <xm:f>'DATOS OCULTOS'!$C$3:$C$7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3A5AA-D821-A74B-84FA-A08CAEF14688}">
  <dimension ref="B1:O39"/>
  <sheetViews>
    <sheetView topLeftCell="A5" zoomScale="75" workbookViewId="0">
      <selection activeCell="O2" sqref="O2"/>
    </sheetView>
  </sheetViews>
  <sheetFormatPr baseColWidth="10" defaultColWidth="10.83203125" defaultRowHeight="13"/>
  <cols>
    <col min="1" max="1" width="2.33203125" style="199" customWidth="1"/>
    <col min="2" max="3" width="18" style="199" customWidth="1"/>
    <col min="4" max="4" width="10.83203125" style="199"/>
    <col min="5" max="5" width="15.83203125" style="199" customWidth="1"/>
    <col min="6" max="6" width="22.83203125" style="199" bestFit="1" customWidth="1"/>
    <col min="7" max="7" width="19.1640625" style="199" bestFit="1" customWidth="1"/>
    <col min="8" max="8" width="14.83203125" style="199" customWidth="1"/>
    <col min="9" max="9" width="23.5" style="199" bestFit="1" customWidth="1"/>
    <col min="10" max="10" width="21.1640625" style="199" customWidth="1"/>
    <col min="11" max="11" width="20.1640625" style="199" bestFit="1" customWidth="1"/>
    <col min="12" max="13" width="23" style="164" bestFit="1" customWidth="1"/>
    <col min="14" max="14" width="28.6640625" style="199" bestFit="1" customWidth="1"/>
    <col min="15" max="15" width="27.6640625" style="199" customWidth="1"/>
    <col min="16" max="16384" width="10.83203125" style="199"/>
  </cols>
  <sheetData>
    <row r="1" spans="2:15" ht="43" customHeight="1">
      <c r="B1" s="445"/>
      <c r="C1" s="448" t="s">
        <v>412</v>
      </c>
      <c r="D1" s="449"/>
      <c r="E1" s="449"/>
      <c r="F1" s="449"/>
      <c r="G1" s="449"/>
      <c r="H1" s="449"/>
      <c r="I1" s="449"/>
      <c r="J1" s="449"/>
      <c r="K1" s="449"/>
      <c r="L1" s="449"/>
      <c r="M1" s="449"/>
      <c r="N1" s="449"/>
      <c r="O1" s="287" t="s">
        <v>56</v>
      </c>
    </row>
    <row r="2" spans="2:15" ht="43" customHeight="1">
      <c r="B2" s="446"/>
      <c r="C2" s="449"/>
      <c r="D2" s="449"/>
      <c r="E2" s="449"/>
      <c r="F2" s="449"/>
      <c r="G2" s="449"/>
      <c r="H2" s="449"/>
      <c r="I2" s="449"/>
      <c r="J2" s="449"/>
      <c r="K2" s="449"/>
      <c r="L2" s="449"/>
      <c r="M2" s="449"/>
      <c r="N2" s="449"/>
      <c r="O2" s="287" t="s">
        <v>429</v>
      </c>
    </row>
    <row r="3" spans="2:15" ht="43" customHeight="1">
      <c r="B3" s="447"/>
      <c r="C3" s="449"/>
      <c r="D3" s="449"/>
      <c r="E3" s="449"/>
      <c r="F3" s="449"/>
      <c r="G3" s="449"/>
      <c r="H3" s="449"/>
      <c r="I3" s="449"/>
      <c r="J3" s="449"/>
      <c r="K3" s="449"/>
      <c r="L3" s="449"/>
      <c r="M3" s="449"/>
      <c r="N3" s="449"/>
      <c r="O3" s="287" t="s">
        <v>451</v>
      </c>
    </row>
    <row r="5" spans="2:15" s="203" customFormat="1" ht="67" customHeight="1">
      <c r="B5" s="200" t="s">
        <v>11</v>
      </c>
      <c r="C5" s="200" t="s">
        <v>398</v>
      </c>
      <c r="D5" s="200" t="s">
        <v>399</v>
      </c>
      <c r="E5" s="200" t="s">
        <v>400</v>
      </c>
      <c r="F5" s="200" t="s">
        <v>401</v>
      </c>
      <c r="G5" s="200" t="s">
        <v>402</v>
      </c>
      <c r="H5" s="201" t="s">
        <v>403</v>
      </c>
      <c r="I5" s="201" t="s">
        <v>404</v>
      </c>
      <c r="J5" s="200" t="s">
        <v>405</v>
      </c>
      <c r="K5" s="200" t="s">
        <v>406</v>
      </c>
      <c r="L5" s="202" t="s">
        <v>407</v>
      </c>
      <c r="M5" s="202" t="s">
        <v>408</v>
      </c>
      <c r="N5" s="202" t="s">
        <v>409</v>
      </c>
      <c r="O5" s="200" t="s">
        <v>410</v>
      </c>
    </row>
    <row r="6" spans="2:15" ht="40" customHeight="1">
      <c r="B6" s="204"/>
      <c r="C6" s="284"/>
      <c r="D6" s="285"/>
      <c r="E6" s="285"/>
      <c r="F6" s="286"/>
      <c r="G6" s="285"/>
      <c r="H6" s="285"/>
      <c r="I6" s="285"/>
      <c r="J6" s="285"/>
      <c r="K6" s="285"/>
      <c r="L6" s="285"/>
      <c r="M6" s="285"/>
      <c r="N6" s="285"/>
      <c r="O6" s="285"/>
    </row>
    <row r="7" spans="2:15" ht="40" customHeight="1">
      <c r="B7" s="204"/>
      <c r="C7" s="284"/>
      <c r="D7" s="285"/>
      <c r="E7" s="285"/>
      <c r="F7" s="286"/>
      <c r="G7" s="285"/>
      <c r="H7" s="285"/>
      <c r="I7" s="285"/>
      <c r="J7" s="285"/>
      <c r="K7" s="285"/>
      <c r="L7" s="285"/>
      <c r="M7" s="285"/>
      <c r="N7" s="285"/>
      <c r="O7" s="285"/>
    </row>
    <row r="8" spans="2:15" ht="40" customHeight="1">
      <c r="B8" s="204"/>
      <c r="C8" s="284"/>
      <c r="D8" s="285"/>
      <c r="E8" s="285"/>
      <c r="F8" s="286"/>
      <c r="G8" s="285"/>
      <c r="H8" s="285"/>
      <c r="I8" s="285"/>
      <c r="J8" s="285"/>
      <c r="K8" s="285"/>
      <c r="L8" s="285"/>
      <c r="M8" s="285"/>
      <c r="N8" s="285"/>
      <c r="O8" s="285"/>
    </row>
    <row r="9" spans="2:15" ht="40" customHeight="1">
      <c r="B9" s="204"/>
      <c r="C9" s="284"/>
      <c r="D9" s="285"/>
      <c r="E9" s="285"/>
      <c r="F9" s="286"/>
      <c r="G9" s="285"/>
      <c r="H9" s="285"/>
      <c r="I9" s="285"/>
      <c r="J9" s="285"/>
      <c r="K9" s="285"/>
      <c r="L9" s="285"/>
      <c r="M9" s="285"/>
      <c r="N9" s="285"/>
      <c r="O9" s="285"/>
    </row>
    <row r="10" spans="2:15" ht="40" customHeight="1">
      <c r="B10" s="204"/>
      <c r="C10" s="284"/>
      <c r="D10" s="285"/>
      <c r="E10" s="285"/>
      <c r="F10" s="286"/>
      <c r="G10" s="285"/>
      <c r="H10" s="285"/>
      <c r="I10" s="285"/>
      <c r="J10" s="285"/>
      <c r="K10" s="285"/>
      <c r="L10" s="285"/>
      <c r="M10" s="285"/>
      <c r="N10" s="285"/>
      <c r="O10" s="285"/>
    </row>
    <row r="11" spans="2:15" ht="40" customHeight="1">
      <c r="B11" s="204"/>
      <c r="C11" s="284"/>
      <c r="D11" s="285"/>
      <c r="E11" s="285"/>
      <c r="F11" s="286"/>
      <c r="G11" s="285"/>
      <c r="H11" s="285"/>
      <c r="I11" s="285"/>
      <c r="J11" s="285"/>
      <c r="K11" s="285"/>
      <c r="L11" s="285"/>
      <c r="M11" s="285"/>
      <c r="N11" s="285"/>
      <c r="O11" s="285"/>
    </row>
    <row r="12" spans="2:15" ht="40" customHeight="1">
      <c r="B12" s="204"/>
      <c r="C12" s="284"/>
      <c r="D12" s="285"/>
      <c r="E12" s="285"/>
      <c r="F12" s="286"/>
      <c r="G12" s="285"/>
      <c r="H12" s="285"/>
      <c r="I12" s="285"/>
      <c r="J12" s="285"/>
      <c r="K12" s="285"/>
      <c r="L12" s="285"/>
      <c r="M12" s="285"/>
      <c r="N12" s="285"/>
      <c r="O12" s="285"/>
    </row>
    <row r="13" spans="2:15" ht="40" customHeight="1">
      <c r="B13" s="204"/>
      <c r="C13" s="284"/>
      <c r="D13" s="285"/>
      <c r="E13" s="285"/>
      <c r="F13" s="286"/>
      <c r="G13" s="285"/>
      <c r="H13" s="285"/>
      <c r="I13" s="285"/>
      <c r="J13" s="285"/>
      <c r="K13" s="285"/>
      <c r="L13" s="285"/>
      <c r="M13" s="285"/>
      <c r="N13" s="285"/>
      <c r="O13" s="285"/>
    </row>
    <row r="14" spans="2:15" ht="40" customHeight="1">
      <c r="B14" s="204"/>
      <c r="C14" s="284"/>
      <c r="D14" s="285"/>
      <c r="E14" s="285"/>
      <c r="F14" s="286"/>
      <c r="G14" s="285"/>
      <c r="H14" s="285"/>
      <c r="I14" s="285"/>
      <c r="J14" s="285"/>
      <c r="K14" s="285"/>
      <c r="L14" s="285"/>
      <c r="M14" s="285"/>
      <c r="N14" s="285"/>
      <c r="O14" s="285"/>
    </row>
    <row r="15" spans="2:15" ht="40" customHeight="1">
      <c r="B15" s="204"/>
      <c r="C15" s="284"/>
      <c r="D15" s="285"/>
      <c r="E15" s="285"/>
      <c r="F15" s="286"/>
      <c r="G15" s="285"/>
      <c r="H15" s="285"/>
      <c r="I15" s="285"/>
      <c r="J15" s="285"/>
      <c r="K15" s="285"/>
      <c r="L15" s="285"/>
      <c r="M15" s="285"/>
      <c r="N15" s="285"/>
      <c r="O15" s="285"/>
    </row>
    <row r="16" spans="2:15" ht="40" customHeight="1">
      <c r="B16" s="204"/>
      <c r="C16" s="284"/>
      <c r="D16" s="285"/>
      <c r="E16" s="285"/>
      <c r="F16" s="286"/>
      <c r="G16" s="285"/>
      <c r="H16" s="285"/>
      <c r="I16" s="285"/>
      <c r="J16" s="285"/>
      <c r="K16" s="285"/>
      <c r="L16" s="285"/>
      <c r="M16" s="285"/>
      <c r="N16" s="285"/>
      <c r="O16" s="285"/>
    </row>
    <row r="17" spans="2:15" ht="40" customHeight="1">
      <c r="B17" s="204"/>
      <c r="C17" s="284"/>
      <c r="D17" s="285"/>
      <c r="E17" s="285"/>
      <c r="F17" s="286"/>
      <c r="G17" s="285"/>
      <c r="H17" s="285"/>
      <c r="I17" s="285"/>
      <c r="J17" s="285"/>
      <c r="K17" s="285"/>
      <c r="L17" s="285"/>
      <c r="M17" s="285"/>
      <c r="N17" s="285"/>
      <c r="O17" s="285"/>
    </row>
    <row r="18" spans="2:15" ht="40" customHeight="1">
      <c r="B18" s="204"/>
      <c r="C18" s="284"/>
      <c r="D18" s="285"/>
      <c r="E18" s="285"/>
      <c r="F18" s="286"/>
      <c r="G18" s="285"/>
      <c r="H18" s="285"/>
      <c r="I18" s="285"/>
      <c r="J18" s="285"/>
      <c r="K18" s="285"/>
      <c r="L18" s="285"/>
      <c r="M18" s="285"/>
      <c r="N18" s="285"/>
      <c r="O18" s="285"/>
    </row>
    <row r="19" spans="2:15" ht="40" customHeight="1">
      <c r="B19" s="204"/>
      <c r="C19" s="284"/>
      <c r="D19" s="285"/>
      <c r="E19" s="285"/>
      <c r="F19" s="286"/>
      <c r="G19" s="285"/>
      <c r="H19" s="285"/>
      <c r="I19" s="285"/>
      <c r="J19" s="285"/>
      <c r="K19" s="285"/>
      <c r="L19" s="285"/>
      <c r="M19" s="285"/>
      <c r="N19" s="285"/>
      <c r="O19" s="285"/>
    </row>
    <row r="20" spans="2:15" ht="40" customHeight="1">
      <c r="B20" s="204"/>
      <c r="C20" s="284"/>
      <c r="D20" s="285"/>
      <c r="E20" s="285"/>
      <c r="F20" s="286"/>
      <c r="G20" s="285"/>
      <c r="H20" s="285"/>
      <c r="I20" s="285"/>
      <c r="J20" s="285"/>
      <c r="K20" s="285"/>
      <c r="L20" s="285"/>
      <c r="M20" s="285"/>
      <c r="N20" s="285"/>
      <c r="O20" s="285"/>
    </row>
    <row r="21" spans="2:15" ht="40" customHeight="1">
      <c r="B21" s="204"/>
      <c r="C21" s="284"/>
      <c r="D21" s="285"/>
      <c r="E21" s="285"/>
      <c r="F21" s="286"/>
      <c r="G21" s="285"/>
      <c r="H21" s="285"/>
      <c r="I21" s="285"/>
      <c r="J21" s="285"/>
      <c r="K21" s="285"/>
      <c r="L21" s="285"/>
      <c r="M21" s="285"/>
      <c r="N21" s="285"/>
      <c r="O21" s="285"/>
    </row>
    <row r="22" spans="2:15" ht="40" customHeight="1">
      <c r="B22" s="204"/>
      <c r="C22" s="284"/>
      <c r="D22" s="285"/>
      <c r="E22" s="285"/>
      <c r="F22" s="286"/>
      <c r="G22" s="285"/>
      <c r="H22" s="285"/>
      <c r="I22" s="285"/>
      <c r="J22" s="285"/>
      <c r="K22" s="285"/>
      <c r="L22" s="285"/>
      <c r="M22" s="285"/>
      <c r="N22" s="285"/>
      <c r="O22" s="285"/>
    </row>
    <row r="23" spans="2:15" ht="40" customHeight="1">
      <c r="B23" s="204"/>
      <c r="C23" s="284"/>
      <c r="D23" s="285"/>
      <c r="E23" s="285"/>
      <c r="F23" s="286"/>
      <c r="G23" s="285"/>
      <c r="H23" s="285"/>
      <c r="I23" s="285"/>
      <c r="J23" s="285"/>
      <c r="K23" s="285"/>
      <c r="L23" s="285"/>
      <c r="M23" s="285"/>
      <c r="N23" s="285"/>
      <c r="O23" s="285"/>
    </row>
    <row r="24" spans="2:15" ht="40" customHeight="1">
      <c r="B24" s="204"/>
      <c r="C24" s="284"/>
      <c r="D24" s="285"/>
      <c r="E24" s="285"/>
      <c r="F24" s="286"/>
      <c r="G24" s="285"/>
      <c r="H24" s="285"/>
      <c r="I24" s="285"/>
      <c r="J24" s="285"/>
      <c r="K24" s="285"/>
      <c r="L24" s="285"/>
      <c r="M24" s="285"/>
      <c r="N24" s="285"/>
      <c r="O24" s="285"/>
    </row>
    <row r="25" spans="2:15" ht="40" customHeight="1">
      <c r="B25" s="204"/>
      <c r="C25" s="284"/>
      <c r="D25" s="285"/>
      <c r="E25" s="285"/>
      <c r="F25" s="286"/>
      <c r="G25" s="285"/>
      <c r="H25" s="285"/>
      <c r="I25" s="285"/>
      <c r="J25" s="285"/>
      <c r="K25" s="285"/>
      <c r="L25" s="285"/>
      <c r="M25" s="285"/>
      <c r="N25" s="285"/>
      <c r="O25" s="285"/>
    </row>
    <row r="26" spans="2:15" ht="40" customHeight="1">
      <c r="B26" s="204"/>
      <c r="C26" s="284"/>
      <c r="D26" s="285"/>
      <c r="E26" s="285"/>
      <c r="F26" s="286"/>
      <c r="G26" s="285"/>
      <c r="H26" s="285"/>
      <c r="I26" s="285"/>
      <c r="J26" s="285"/>
      <c r="K26" s="285"/>
      <c r="L26" s="285"/>
      <c r="M26" s="285"/>
      <c r="N26" s="285"/>
      <c r="O26" s="285"/>
    </row>
    <row r="27" spans="2:15" ht="40" customHeight="1">
      <c r="B27" s="204"/>
      <c r="C27" s="284"/>
      <c r="D27" s="285"/>
      <c r="E27" s="285"/>
      <c r="F27" s="286"/>
      <c r="G27" s="285"/>
      <c r="H27" s="285"/>
      <c r="I27" s="285"/>
      <c r="J27" s="285"/>
      <c r="K27" s="285"/>
      <c r="L27" s="285"/>
      <c r="M27" s="285"/>
      <c r="N27" s="285"/>
      <c r="O27" s="285"/>
    </row>
    <row r="28" spans="2:15" ht="40" customHeight="1">
      <c r="B28" s="204"/>
      <c r="C28" s="284"/>
      <c r="D28" s="285"/>
      <c r="E28" s="285"/>
      <c r="F28" s="286"/>
      <c r="G28" s="285"/>
      <c r="H28" s="285"/>
      <c r="I28" s="285"/>
      <c r="J28" s="285"/>
      <c r="K28" s="285"/>
      <c r="L28" s="285"/>
      <c r="M28" s="285"/>
      <c r="N28" s="285"/>
      <c r="O28" s="285"/>
    </row>
    <row r="29" spans="2:15" ht="40" customHeight="1">
      <c r="B29" s="204"/>
      <c r="C29" s="284"/>
      <c r="D29" s="285"/>
      <c r="E29" s="285"/>
      <c r="F29" s="286"/>
      <c r="G29" s="285"/>
      <c r="H29" s="285"/>
      <c r="I29" s="285"/>
      <c r="J29" s="285"/>
      <c r="K29" s="285"/>
      <c r="L29" s="285"/>
      <c r="M29" s="285"/>
      <c r="N29" s="285"/>
      <c r="O29" s="285"/>
    </row>
    <row r="30" spans="2:15" ht="40" customHeight="1">
      <c r="B30" s="204"/>
      <c r="C30" s="284"/>
      <c r="D30" s="285"/>
      <c r="E30" s="285"/>
      <c r="F30" s="286"/>
      <c r="G30" s="285"/>
      <c r="H30" s="285"/>
      <c r="I30" s="285"/>
      <c r="J30" s="285"/>
      <c r="K30" s="285"/>
      <c r="L30" s="285"/>
      <c r="M30" s="285"/>
      <c r="N30" s="285"/>
      <c r="O30" s="285"/>
    </row>
    <row r="31" spans="2:15" ht="40" customHeight="1"/>
    <row r="32" spans="2:15" ht="40" customHeight="1"/>
    <row r="33" ht="40" customHeight="1"/>
    <row r="34" ht="40" customHeight="1"/>
    <row r="35" ht="40" customHeight="1"/>
    <row r="36" ht="40" customHeight="1"/>
    <row r="37" ht="40" customHeight="1"/>
    <row r="38" ht="40" customHeight="1"/>
    <row r="39" ht="40" customHeight="1"/>
  </sheetData>
  <mergeCells count="2">
    <mergeCell ref="B1:B3"/>
    <mergeCell ref="C1:N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CE7A790-8342-0C43-9404-C5A054232701}">
          <x14:formula1>
            <xm:f>'DATOS OCULTOS'!$B$3:$B$21</xm:f>
          </x14:formula1>
          <xm:sqref>B6:B30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F8A1-B6CB-3A4E-BC40-5138FA8771C2}">
  <sheetPr>
    <tabColor rgb="FFFF0066"/>
  </sheetPr>
  <dimension ref="A1:CY286"/>
  <sheetViews>
    <sheetView showGridLines="0" topLeftCell="A222" zoomScale="25" zoomScaleNormal="92" workbookViewId="0">
      <selection activeCell="AE243" sqref="AE243:AE248"/>
    </sheetView>
  </sheetViews>
  <sheetFormatPr baseColWidth="10" defaultColWidth="11.5" defaultRowHeight="14"/>
  <cols>
    <col min="1" max="1" width="8.83203125" style="104" customWidth="1"/>
    <col min="2" max="2" width="18.5" style="105" customWidth="1"/>
    <col min="3" max="3" width="19.83203125" style="104" customWidth="1"/>
    <col min="4" max="4" width="26.5" style="104" customWidth="1"/>
    <col min="5" max="5" width="26.33203125" style="104" customWidth="1"/>
    <col min="6" max="6" width="32.5" style="106" customWidth="1"/>
    <col min="7" max="7" width="19" style="107" customWidth="1"/>
    <col min="8" max="8" width="17.83203125" style="106" customWidth="1"/>
    <col min="9" max="9" width="16.5" style="272" customWidth="1"/>
    <col min="10" max="10" width="9.1640625" style="272" customWidth="1"/>
    <col min="11" max="11" width="26.83203125" style="106" customWidth="1"/>
    <col min="12" max="12" width="9.83203125" style="106" hidden="1" customWidth="1"/>
    <col min="13" max="13" width="17.5" style="272" customWidth="1"/>
    <col min="14" max="14" width="6.33203125" style="272" bestFit="1" customWidth="1"/>
    <col min="15" max="15" width="16" style="272" customWidth="1"/>
    <col min="16" max="16" width="5.83203125" style="106" customWidth="1"/>
    <col min="17" max="17" width="42.5" style="106" customWidth="1"/>
    <col min="18" max="18" width="15.1640625" style="272" bestFit="1" customWidth="1"/>
    <col min="19" max="19" width="6.83203125" style="106" customWidth="1"/>
    <col min="20" max="20" width="5" style="106" customWidth="1"/>
    <col min="21" max="21" width="5.5" style="106" customWidth="1"/>
    <col min="22" max="22" width="7.1640625" style="106" customWidth="1"/>
    <col min="23" max="23" width="6.6640625" style="106" customWidth="1"/>
    <col min="24" max="24" width="7.5" style="106" customWidth="1"/>
    <col min="25" max="25" width="5.33203125" style="106" customWidth="1"/>
    <col min="26" max="26" width="8.6640625" style="272" customWidth="1"/>
    <col min="27" max="27" width="10.5" style="272" customWidth="1"/>
    <col min="28" max="28" width="9.33203125" style="272" customWidth="1"/>
    <col min="29" max="29" width="9.1640625" style="272" customWidth="1"/>
    <col min="30" max="30" width="8.5" style="272" customWidth="1"/>
    <col min="31" max="31" width="7.33203125" style="106" customWidth="1"/>
    <col min="32" max="32" width="13.33203125" style="108" customWidth="1"/>
    <col min="33" max="33" width="53.83203125" style="109" customWidth="1"/>
    <col min="34" max="34" width="6.83203125" style="267" customWidth="1"/>
    <col min="35" max="35" width="8.5" style="267" customWidth="1"/>
    <col min="36" max="36" width="21.5" style="267" customWidth="1"/>
    <col min="37" max="38" width="9.33203125" style="267" customWidth="1"/>
    <col min="39" max="39" width="16.6640625" style="267" customWidth="1"/>
    <col min="40" max="40" width="7.1640625" style="108" customWidth="1"/>
    <col min="41" max="41" width="8.1640625" style="108" customWidth="1"/>
    <col min="42" max="42" width="25" style="109" customWidth="1"/>
    <col min="43" max="43" width="17.6640625" style="108" customWidth="1"/>
    <col min="44" max="44" width="41.33203125" style="109" customWidth="1"/>
    <col min="45" max="45" width="6.83203125" style="267" customWidth="1"/>
    <col min="46" max="46" width="8.5" style="267" customWidth="1"/>
    <col min="47" max="47" width="21.5" style="267" customWidth="1"/>
    <col min="48" max="49" width="9.33203125" style="267" customWidth="1"/>
    <col min="50" max="50" width="16.6640625" style="267" customWidth="1"/>
    <col min="51" max="51" width="7.1640625" style="108" customWidth="1"/>
    <col min="52" max="52" width="8.1640625" style="108" customWidth="1"/>
    <col min="53" max="53" width="17.6640625" style="109" customWidth="1"/>
    <col min="54" max="54" width="11.5" style="108" customWidth="1"/>
    <col min="55" max="55" width="26.1640625" style="109" customWidth="1"/>
    <col min="56" max="56" width="6.83203125" style="267" customWidth="1"/>
    <col min="57" max="57" width="8.5" style="267" customWidth="1"/>
    <col min="58" max="58" width="21.5" style="267" customWidth="1"/>
    <col min="59" max="60" width="9.33203125" style="267" customWidth="1"/>
    <col min="61" max="61" width="16.6640625" style="267" customWidth="1"/>
    <col min="62" max="62" width="7.1640625" style="108" customWidth="1"/>
    <col min="63" max="63" width="8.1640625" style="108" customWidth="1"/>
    <col min="64" max="64" width="17.6640625" style="109" customWidth="1"/>
    <col min="65" max="65" width="39.1640625" style="106" customWidth="1"/>
    <col min="66" max="66" width="23" style="162" customWidth="1"/>
    <col min="67" max="67" width="33.5" style="106" customWidth="1"/>
    <col min="68" max="68" width="26.33203125" style="106" customWidth="1"/>
    <col min="69" max="71" width="22.1640625" style="106" customWidth="1"/>
    <col min="72" max="72" width="20.5" style="108" customWidth="1"/>
    <col min="73" max="73" width="23" style="109" customWidth="1"/>
    <col min="74" max="74" width="23.1640625" style="110" customWidth="1"/>
    <col min="75" max="75" width="7.1640625" style="108" customWidth="1"/>
    <col min="76" max="76" width="8.1640625" style="108" customWidth="1"/>
    <col min="77" max="77" width="17.6640625" style="109" customWidth="1"/>
    <col min="78" max="79" width="8" style="109" customWidth="1"/>
    <col min="80" max="80" width="17.6640625" style="109" customWidth="1"/>
    <col min="81" max="81" width="17.6640625" style="108" customWidth="1"/>
    <col min="82" max="82" width="17.6640625" style="109" customWidth="1"/>
    <col min="83" max="83" width="17.6640625" style="110" customWidth="1"/>
    <col min="84" max="84" width="7.1640625" style="108" customWidth="1"/>
    <col min="85" max="85" width="8.1640625" style="108" customWidth="1"/>
    <col min="86" max="86" width="17.6640625" style="109" customWidth="1"/>
    <col min="87" max="88" width="8" style="109" customWidth="1"/>
    <col min="89" max="89" width="17.6640625" style="109" customWidth="1"/>
    <col min="90" max="90" width="11.5" style="108"/>
    <col min="91" max="91" width="11.5" style="109"/>
    <col min="92" max="92" width="11.5" style="110"/>
    <col min="93" max="93" width="7.1640625" style="108" customWidth="1"/>
    <col min="94" max="94" width="8.1640625" style="108" customWidth="1"/>
    <col min="95" max="95" width="17.6640625" style="109" customWidth="1"/>
    <col min="96" max="97" width="8" style="109" customWidth="1"/>
    <col min="98" max="98" width="17.6640625" style="109" customWidth="1"/>
    <col min="99" max="16384" width="11.5" style="106"/>
  </cols>
  <sheetData>
    <row r="1" spans="1:103" s="98" customFormat="1" ht="34.5" customHeight="1">
      <c r="A1" s="543"/>
      <c r="B1" s="543"/>
      <c r="C1" s="559" t="s">
        <v>372</v>
      </c>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1" t="s">
        <v>56</v>
      </c>
      <c r="CO1" s="551"/>
      <c r="CP1" s="551"/>
      <c r="CQ1" s="551"/>
      <c r="CR1" s="552"/>
      <c r="CS1" s="553"/>
      <c r="CT1" s="554"/>
    </row>
    <row r="2" spans="1:103" s="98" customFormat="1" ht="39" customHeight="1">
      <c r="A2" s="543"/>
      <c r="B2" s="543"/>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c r="BS2" s="559"/>
      <c r="BT2" s="559"/>
      <c r="BU2" s="559"/>
      <c r="BV2" s="559"/>
      <c r="BW2" s="559"/>
      <c r="BX2" s="559"/>
      <c r="BY2" s="559"/>
      <c r="BZ2" s="559"/>
      <c r="CA2" s="559"/>
      <c r="CB2" s="559"/>
      <c r="CC2" s="559"/>
      <c r="CD2" s="559"/>
      <c r="CE2" s="559"/>
      <c r="CF2" s="559"/>
      <c r="CG2" s="559"/>
      <c r="CH2" s="559"/>
      <c r="CI2" s="559"/>
      <c r="CJ2" s="559"/>
      <c r="CK2" s="559"/>
      <c r="CL2" s="559"/>
      <c r="CM2" s="559"/>
      <c r="CN2" s="555" t="s">
        <v>429</v>
      </c>
      <c r="CO2" s="555"/>
      <c r="CP2" s="555"/>
      <c r="CQ2" s="555"/>
      <c r="CR2" s="556"/>
      <c r="CS2" s="557"/>
      <c r="CT2" s="558"/>
    </row>
    <row r="3" spans="1:103" s="98" customFormat="1" ht="26.25" customHeight="1">
      <c r="A3" s="543"/>
      <c r="B3" s="543"/>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59"/>
      <c r="CL3" s="559"/>
      <c r="CM3" s="559"/>
      <c r="CN3" s="555" t="s">
        <v>450</v>
      </c>
      <c r="CO3" s="555"/>
      <c r="CP3" s="555"/>
      <c r="CQ3" s="555"/>
      <c r="CR3" s="556"/>
      <c r="CS3" s="557"/>
      <c r="CT3" s="558"/>
    </row>
    <row r="4" spans="1:103" s="98" customFormat="1" ht="26.2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100"/>
      <c r="AG4" s="101"/>
      <c r="AH4" s="21"/>
      <c r="AI4" s="21"/>
      <c r="AJ4" s="21"/>
      <c r="AK4" s="21"/>
      <c r="AL4" s="21"/>
      <c r="AM4" s="21"/>
      <c r="AN4" s="100"/>
      <c r="AO4" s="100"/>
      <c r="AP4" s="101"/>
      <c r="AQ4" s="100"/>
      <c r="AR4" s="101"/>
      <c r="AS4" s="21"/>
      <c r="AT4" s="21"/>
      <c r="AU4" s="21"/>
      <c r="AV4" s="21"/>
      <c r="AW4" s="21"/>
      <c r="AX4" s="21"/>
      <c r="AY4" s="100"/>
      <c r="AZ4" s="100"/>
      <c r="BA4" s="101"/>
      <c r="BB4" s="100"/>
      <c r="BC4" s="101"/>
      <c r="BD4" s="21"/>
      <c r="BE4" s="21"/>
      <c r="BF4" s="21"/>
      <c r="BG4" s="21"/>
      <c r="BH4" s="21"/>
      <c r="BI4" s="21"/>
      <c r="BJ4" s="100"/>
      <c r="BK4" s="100"/>
      <c r="BL4" s="101"/>
      <c r="BM4" s="99"/>
      <c r="BN4" s="161"/>
      <c r="BO4" s="99"/>
      <c r="BP4" s="99"/>
      <c r="BQ4" s="99"/>
      <c r="BR4" s="99"/>
      <c r="BS4" s="99"/>
      <c r="BT4" s="100"/>
      <c r="BU4" s="101"/>
      <c r="BV4" s="102"/>
      <c r="BW4" s="100"/>
      <c r="BX4" s="100"/>
      <c r="BY4" s="101"/>
      <c r="BZ4" s="101"/>
      <c r="CA4" s="101"/>
      <c r="CB4" s="101"/>
      <c r="CC4" s="100"/>
      <c r="CD4" s="101"/>
      <c r="CE4" s="102"/>
      <c r="CF4" s="100"/>
      <c r="CG4" s="100"/>
      <c r="CH4" s="101"/>
      <c r="CI4" s="101"/>
      <c r="CJ4" s="101"/>
      <c r="CK4" s="101"/>
      <c r="CL4" s="100"/>
      <c r="CM4" s="101"/>
      <c r="CN4" s="102"/>
      <c r="CO4" s="100"/>
      <c r="CP4" s="100"/>
      <c r="CQ4" s="101"/>
      <c r="CR4" s="101"/>
      <c r="CS4" s="101"/>
      <c r="CT4" s="101"/>
    </row>
    <row r="5" spans="1:103" s="397" customFormat="1" ht="34" customHeight="1">
      <c r="A5" s="544" t="s">
        <v>57</v>
      </c>
      <c r="B5" s="544"/>
      <c r="C5" s="544"/>
      <c r="D5" s="544"/>
      <c r="E5" s="544"/>
      <c r="F5" s="544"/>
      <c r="G5" s="544"/>
      <c r="H5" s="545" t="s">
        <v>251</v>
      </c>
      <c r="I5" s="545"/>
      <c r="J5" s="545"/>
      <c r="K5" s="545"/>
      <c r="L5" s="545"/>
      <c r="M5" s="545"/>
      <c r="N5" s="545"/>
      <c r="O5" s="545"/>
      <c r="P5" s="545" t="s">
        <v>252</v>
      </c>
      <c r="Q5" s="545"/>
      <c r="R5" s="545"/>
      <c r="S5" s="545"/>
      <c r="T5" s="545"/>
      <c r="U5" s="545"/>
      <c r="V5" s="545"/>
      <c r="W5" s="545"/>
      <c r="X5" s="545"/>
      <c r="Y5" s="545" t="s">
        <v>253</v>
      </c>
      <c r="Z5" s="545"/>
      <c r="AA5" s="545"/>
      <c r="AB5" s="545"/>
      <c r="AC5" s="545"/>
      <c r="AD5" s="545"/>
      <c r="AE5" s="545"/>
      <c r="AF5" s="484" t="s">
        <v>59</v>
      </c>
      <c r="AG5" s="485"/>
      <c r="AH5" s="485"/>
      <c r="AI5" s="485"/>
      <c r="AJ5" s="485"/>
      <c r="AK5" s="485"/>
      <c r="AL5" s="485"/>
      <c r="AM5" s="486"/>
      <c r="AN5" s="480" t="s">
        <v>436</v>
      </c>
      <c r="AO5" s="481"/>
      <c r="AP5" s="481"/>
      <c r="AQ5" s="487" t="s">
        <v>59</v>
      </c>
      <c r="AR5" s="485"/>
      <c r="AS5" s="485"/>
      <c r="AT5" s="485"/>
      <c r="AU5" s="485"/>
      <c r="AV5" s="485"/>
      <c r="AW5" s="485"/>
      <c r="AX5" s="486"/>
      <c r="AY5" s="480" t="s">
        <v>436</v>
      </c>
      <c r="AZ5" s="481"/>
      <c r="BA5" s="481"/>
      <c r="BB5" s="487" t="s">
        <v>59</v>
      </c>
      <c r="BC5" s="485"/>
      <c r="BD5" s="485"/>
      <c r="BE5" s="485"/>
      <c r="BF5" s="485"/>
      <c r="BG5" s="485"/>
      <c r="BH5" s="485"/>
      <c r="BI5" s="486"/>
      <c r="BJ5" s="480" t="s">
        <v>436</v>
      </c>
      <c r="BK5" s="481"/>
      <c r="BL5" s="481"/>
      <c r="BM5" s="545" t="s">
        <v>344</v>
      </c>
      <c r="BN5" s="545"/>
      <c r="BO5" s="545"/>
      <c r="BP5" s="545"/>
      <c r="BQ5" s="545"/>
      <c r="BR5" s="545"/>
      <c r="BS5" s="545"/>
      <c r="BT5" s="568" t="s">
        <v>59</v>
      </c>
      <c r="BU5" s="568"/>
      <c r="BV5" s="568"/>
      <c r="BW5" s="480" t="s">
        <v>436</v>
      </c>
      <c r="BX5" s="481"/>
      <c r="BY5" s="481"/>
      <c r="BZ5" s="481"/>
      <c r="CA5" s="481"/>
      <c r="CB5" s="574"/>
      <c r="CC5" s="569" t="s">
        <v>59</v>
      </c>
      <c r="CD5" s="568"/>
      <c r="CE5" s="568"/>
      <c r="CF5" s="480" t="s">
        <v>436</v>
      </c>
      <c r="CG5" s="481"/>
      <c r="CH5" s="481"/>
      <c r="CI5" s="481"/>
      <c r="CJ5" s="481"/>
      <c r="CK5" s="574"/>
      <c r="CL5" s="569" t="s">
        <v>59</v>
      </c>
      <c r="CM5" s="568"/>
      <c r="CN5" s="568"/>
      <c r="CO5" s="576" t="s">
        <v>436</v>
      </c>
      <c r="CP5" s="576"/>
      <c r="CQ5" s="576"/>
      <c r="CR5" s="576"/>
      <c r="CS5" s="576"/>
      <c r="CT5" s="576"/>
    </row>
    <row r="6" spans="1:103" s="397" customFormat="1" ht="51" customHeight="1">
      <c r="A6" s="547" t="s">
        <v>187</v>
      </c>
      <c r="B6" s="548" t="s">
        <v>35</v>
      </c>
      <c r="C6" s="548" t="s">
        <v>279</v>
      </c>
      <c r="D6" s="560" t="s">
        <v>278</v>
      </c>
      <c r="E6" s="561"/>
      <c r="F6" s="562"/>
      <c r="G6" s="548" t="s">
        <v>280</v>
      </c>
      <c r="H6" s="549" t="s">
        <v>290</v>
      </c>
      <c r="I6" s="549" t="s">
        <v>291</v>
      </c>
      <c r="J6" s="549" t="s">
        <v>256</v>
      </c>
      <c r="K6" s="549" t="s">
        <v>297</v>
      </c>
      <c r="L6" s="549" t="s">
        <v>257</v>
      </c>
      <c r="M6" s="549" t="s">
        <v>310</v>
      </c>
      <c r="N6" s="549" t="s">
        <v>256</v>
      </c>
      <c r="O6" s="549" t="s">
        <v>258</v>
      </c>
      <c r="P6" s="527" t="s">
        <v>259</v>
      </c>
      <c r="Q6" s="550" t="s">
        <v>311</v>
      </c>
      <c r="R6" s="550" t="s">
        <v>260</v>
      </c>
      <c r="S6" s="550" t="s">
        <v>261</v>
      </c>
      <c r="T6" s="550"/>
      <c r="U6" s="550"/>
      <c r="V6" s="550"/>
      <c r="W6" s="550"/>
      <c r="X6" s="550"/>
      <c r="Y6" s="527" t="s">
        <v>262</v>
      </c>
      <c r="Z6" s="527" t="s">
        <v>263</v>
      </c>
      <c r="AA6" s="527" t="s">
        <v>256</v>
      </c>
      <c r="AB6" s="527" t="s">
        <v>264</v>
      </c>
      <c r="AC6" s="527" t="s">
        <v>256</v>
      </c>
      <c r="AD6" s="527" t="s">
        <v>265</v>
      </c>
      <c r="AE6" s="527" t="s">
        <v>266</v>
      </c>
      <c r="AF6" s="536" t="s">
        <v>62</v>
      </c>
      <c r="AG6" s="537"/>
      <c r="AH6" s="537"/>
      <c r="AI6" s="537"/>
      <c r="AJ6" s="537"/>
      <c r="AK6" s="537"/>
      <c r="AL6" s="537"/>
      <c r="AM6" s="538"/>
      <c r="AN6" s="482" t="s">
        <v>62</v>
      </c>
      <c r="AO6" s="483"/>
      <c r="AP6" s="483"/>
      <c r="AQ6" s="539" t="s">
        <v>63</v>
      </c>
      <c r="AR6" s="537"/>
      <c r="AS6" s="537"/>
      <c r="AT6" s="537"/>
      <c r="AU6" s="537"/>
      <c r="AV6" s="537"/>
      <c r="AW6" s="537"/>
      <c r="AX6" s="538"/>
      <c r="AY6" s="482" t="s">
        <v>440</v>
      </c>
      <c r="AZ6" s="483"/>
      <c r="BA6" s="483"/>
      <c r="BB6" s="539" t="s">
        <v>65</v>
      </c>
      <c r="BC6" s="537"/>
      <c r="BD6" s="537"/>
      <c r="BE6" s="537"/>
      <c r="BF6" s="537"/>
      <c r="BG6" s="537"/>
      <c r="BH6" s="537"/>
      <c r="BI6" s="538"/>
      <c r="BJ6" s="482" t="s">
        <v>441</v>
      </c>
      <c r="BK6" s="483"/>
      <c r="BL6" s="483"/>
      <c r="BM6" s="528" t="s">
        <v>345</v>
      </c>
      <c r="BN6" s="546" t="s">
        <v>347</v>
      </c>
      <c r="BO6" s="528" t="s">
        <v>348</v>
      </c>
      <c r="BP6" s="528" t="s">
        <v>346</v>
      </c>
      <c r="BQ6" s="528" t="s">
        <v>365</v>
      </c>
      <c r="BR6" s="528" t="s">
        <v>366</v>
      </c>
      <c r="BS6" s="528" t="s">
        <v>244</v>
      </c>
      <c r="BT6" s="570" t="s">
        <v>62</v>
      </c>
      <c r="BU6" s="571"/>
      <c r="BV6" s="572"/>
      <c r="BW6" s="482" t="s">
        <v>442</v>
      </c>
      <c r="BX6" s="483"/>
      <c r="BY6" s="483"/>
      <c r="BZ6" s="483"/>
      <c r="CA6" s="483"/>
      <c r="CB6" s="575"/>
      <c r="CC6" s="573" t="s">
        <v>63</v>
      </c>
      <c r="CD6" s="571"/>
      <c r="CE6" s="572"/>
      <c r="CF6" s="482" t="s">
        <v>64</v>
      </c>
      <c r="CG6" s="483"/>
      <c r="CH6" s="483"/>
      <c r="CI6" s="483"/>
      <c r="CJ6" s="483"/>
      <c r="CK6" s="575"/>
      <c r="CL6" s="573" t="s">
        <v>65</v>
      </c>
      <c r="CM6" s="571"/>
      <c r="CN6" s="571"/>
      <c r="CO6" s="576" t="s">
        <v>66</v>
      </c>
      <c r="CP6" s="576"/>
      <c r="CQ6" s="576"/>
      <c r="CR6" s="576"/>
      <c r="CS6" s="576"/>
      <c r="CT6" s="576"/>
    </row>
    <row r="7" spans="1:103" s="397" customFormat="1" ht="39" customHeight="1">
      <c r="A7" s="547"/>
      <c r="B7" s="548"/>
      <c r="C7" s="548"/>
      <c r="D7" s="563"/>
      <c r="E7" s="564"/>
      <c r="F7" s="565"/>
      <c r="G7" s="548"/>
      <c r="H7" s="549"/>
      <c r="I7" s="549"/>
      <c r="J7" s="549"/>
      <c r="K7" s="549"/>
      <c r="L7" s="549"/>
      <c r="M7" s="549"/>
      <c r="N7" s="549"/>
      <c r="O7" s="549"/>
      <c r="P7" s="527"/>
      <c r="Q7" s="550"/>
      <c r="R7" s="550"/>
      <c r="S7" s="522" t="s">
        <v>267</v>
      </c>
      <c r="T7" s="522" t="s">
        <v>268</v>
      </c>
      <c r="U7" s="522" t="s">
        <v>269</v>
      </c>
      <c r="V7" s="522" t="s">
        <v>270</v>
      </c>
      <c r="W7" s="522" t="s">
        <v>271</v>
      </c>
      <c r="X7" s="522" t="s">
        <v>272</v>
      </c>
      <c r="Y7" s="527"/>
      <c r="Z7" s="527"/>
      <c r="AA7" s="527"/>
      <c r="AB7" s="527"/>
      <c r="AC7" s="527"/>
      <c r="AD7" s="527"/>
      <c r="AE7" s="527"/>
      <c r="AF7" s="529" t="s">
        <v>80</v>
      </c>
      <c r="AG7" s="531" t="s">
        <v>435</v>
      </c>
      <c r="AH7" s="533" t="s">
        <v>445</v>
      </c>
      <c r="AI7" s="534"/>
      <c r="AJ7" s="535"/>
      <c r="AK7" s="533" t="s">
        <v>446</v>
      </c>
      <c r="AL7" s="534"/>
      <c r="AM7" s="535"/>
      <c r="AN7" s="540" t="s">
        <v>437</v>
      </c>
      <c r="AO7" s="541"/>
      <c r="AP7" s="542"/>
      <c r="AQ7" s="529" t="s">
        <v>80</v>
      </c>
      <c r="AR7" s="531" t="s">
        <v>428</v>
      </c>
      <c r="AS7" s="533" t="s">
        <v>445</v>
      </c>
      <c r="AT7" s="534"/>
      <c r="AU7" s="535"/>
      <c r="AV7" s="533" t="s">
        <v>446</v>
      </c>
      <c r="AW7" s="534"/>
      <c r="AX7" s="535"/>
      <c r="AY7" s="540" t="s">
        <v>437</v>
      </c>
      <c r="AZ7" s="541"/>
      <c r="BA7" s="542"/>
      <c r="BB7" s="529" t="s">
        <v>80</v>
      </c>
      <c r="BC7" s="531" t="s">
        <v>428</v>
      </c>
      <c r="BD7" s="533" t="s">
        <v>445</v>
      </c>
      <c r="BE7" s="534"/>
      <c r="BF7" s="535"/>
      <c r="BG7" s="533" t="s">
        <v>446</v>
      </c>
      <c r="BH7" s="534"/>
      <c r="BI7" s="535"/>
      <c r="BJ7" s="540" t="s">
        <v>437</v>
      </c>
      <c r="BK7" s="541"/>
      <c r="BL7" s="542"/>
      <c r="BM7" s="528"/>
      <c r="BN7" s="546"/>
      <c r="BO7" s="528"/>
      <c r="BP7" s="528"/>
      <c r="BQ7" s="528"/>
      <c r="BR7" s="528"/>
      <c r="BS7" s="528"/>
      <c r="BT7" s="523" t="s">
        <v>80</v>
      </c>
      <c r="BU7" s="525" t="s">
        <v>81</v>
      </c>
      <c r="BV7" s="520" t="s">
        <v>367</v>
      </c>
      <c r="BW7" s="540" t="s">
        <v>444</v>
      </c>
      <c r="BX7" s="541"/>
      <c r="BY7" s="542"/>
      <c r="BZ7" s="540" t="s">
        <v>443</v>
      </c>
      <c r="CA7" s="541"/>
      <c r="CB7" s="542"/>
      <c r="CC7" s="523" t="s">
        <v>80</v>
      </c>
      <c r="CD7" s="525" t="s">
        <v>81</v>
      </c>
      <c r="CE7" s="520" t="s">
        <v>367</v>
      </c>
      <c r="CF7" s="540" t="s">
        <v>444</v>
      </c>
      <c r="CG7" s="541"/>
      <c r="CH7" s="542"/>
      <c r="CI7" s="540" t="s">
        <v>443</v>
      </c>
      <c r="CJ7" s="541"/>
      <c r="CK7" s="542"/>
      <c r="CL7" s="523" t="s">
        <v>80</v>
      </c>
      <c r="CM7" s="525" t="s">
        <v>81</v>
      </c>
      <c r="CN7" s="566" t="s">
        <v>367</v>
      </c>
      <c r="CO7" s="577" t="s">
        <v>447</v>
      </c>
      <c r="CP7" s="577"/>
      <c r="CQ7" s="577"/>
      <c r="CR7" s="577" t="s">
        <v>443</v>
      </c>
      <c r="CS7" s="577"/>
      <c r="CT7" s="577"/>
    </row>
    <row r="8" spans="1:103" s="397" customFormat="1" ht="49" customHeight="1" thickBot="1">
      <c r="A8" s="547"/>
      <c r="B8" s="548"/>
      <c r="C8" s="548"/>
      <c r="D8" s="103" t="s">
        <v>273</v>
      </c>
      <c r="E8" s="103" t="s">
        <v>274</v>
      </c>
      <c r="F8" s="228" t="s">
        <v>254</v>
      </c>
      <c r="G8" s="548"/>
      <c r="H8" s="549"/>
      <c r="I8" s="549"/>
      <c r="J8" s="549"/>
      <c r="K8" s="549"/>
      <c r="L8" s="549"/>
      <c r="M8" s="549"/>
      <c r="N8" s="549"/>
      <c r="O8" s="549"/>
      <c r="P8" s="527"/>
      <c r="Q8" s="550"/>
      <c r="R8" s="550"/>
      <c r="S8" s="522"/>
      <c r="T8" s="522"/>
      <c r="U8" s="522"/>
      <c r="V8" s="522"/>
      <c r="W8" s="522"/>
      <c r="X8" s="522"/>
      <c r="Y8" s="527"/>
      <c r="Z8" s="527"/>
      <c r="AA8" s="527"/>
      <c r="AB8" s="527"/>
      <c r="AC8" s="527"/>
      <c r="AD8" s="527"/>
      <c r="AE8" s="527"/>
      <c r="AF8" s="530"/>
      <c r="AG8" s="532"/>
      <c r="AH8" s="388" t="s">
        <v>438</v>
      </c>
      <c r="AI8" s="388" t="s">
        <v>105</v>
      </c>
      <c r="AJ8" s="389" t="s">
        <v>439</v>
      </c>
      <c r="AK8" s="388" t="s">
        <v>438</v>
      </c>
      <c r="AL8" s="388" t="s">
        <v>105</v>
      </c>
      <c r="AM8" s="389" t="s">
        <v>439</v>
      </c>
      <c r="AN8" s="386" t="s">
        <v>438</v>
      </c>
      <c r="AO8" s="386" t="s">
        <v>105</v>
      </c>
      <c r="AP8" s="387" t="s">
        <v>439</v>
      </c>
      <c r="AQ8" s="530"/>
      <c r="AR8" s="532"/>
      <c r="AS8" s="388" t="s">
        <v>438</v>
      </c>
      <c r="AT8" s="388" t="s">
        <v>105</v>
      </c>
      <c r="AU8" s="389" t="s">
        <v>439</v>
      </c>
      <c r="AV8" s="388" t="s">
        <v>438</v>
      </c>
      <c r="AW8" s="388" t="s">
        <v>105</v>
      </c>
      <c r="AX8" s="389" t="s">
        <v>439</v>
      </c>
      <c r="AY8" s="386" t="s">
        <v>438</v>
      </c>
      <c r="AZ8" s="386" t="s">
        <v>105</v>
      </c>
      <c r="BA8" s="387" t="s">
        <v>439</v>
      </c>
      <c r="BB8" s="530"/>
      <c r="BC8" s="532"/>
      <c r="BD8" s="388" t="s">
        <v>438</v>
      </c>
      <c r="BE8" s="388" t="s">
        <v>105</v>
      </c>
      <c r="BF8" s="389" t="s">
        <v>439</v>
      </c>
      <c r="BG8" s="388" t="s">
        <v>438</v>
      </c>
      <c r="BH8" s="388" t="s">
        <v>105</v>
      </c>
      <c r="BI8" s="389" t="s">
        <v>439</v>
      </c>
      <c r="BJ8" s="386" t="s">
        <v>438</v>
      </c>
      <c r="BK8" s="386" t="s">
        <v>105</v>
      </c>
      <c r="BL8" s="387" t="s">
        <v>439</v>
      </c>
      <c r="BM8" s="528"/>
      <c r="BN8" s="546"/>
      <c r="BO8" s="528"/>
      <c r="BP8" s="528"/>
      <c r="BQ8" s="528"/>
      <c r="BR8" s="528"/>
      <c r="BS8" s="528"/>
      <c r="BT8" s="524"/>
      <c r="BU8" s="526"/>
      <c r="BV8" s="521"/>
      <c r="BW8" s="386" t="s">
        <v>438</v>
      </c>
      <c r="BX8" s="386" t="s">
        <v>105</v>
      </c>
      <c r="BY8" s="387" t="s">
        <v>439</v>
      </c>
      <c r="BZ8" s="386" t="s">
        <v>438</v>
      </c>
      <c r="CA8" s="386" t="s">
        <v>105</v>
      </c>
      <c r="CB8" s="387" t="s">
        <v>439</v>
      </c>
      <c r="CC8" s="524"/>
      <c r="CD8" s="526"/>
      <c r="CE8" s="521"/>
      <c r="CF8" s="386" t="s">
        <v>438</v>
      </c>
      <c r="CG8" s="386" t="s">
        <v>105</v>
      </c>
      <c r="CH8" s="387" t="s">
        <v>439</v>
      </c>
      <c r="CI8" s="386" t="s">
        <v>438</v>
      </c>
      <c r="CJ8" s="386" t="s">
        <v>105</v>
      </c>
      <c r="CK8" s="387" t="s">
        <v>439</v>
      </c>
      <c r="CL8" s="524"/>
      <c r="CM8" s="526"/>
      <c r="CN8" s="567"/>
      <c r="CO8" s="386" t="s">
        <v>438</v>
      </c>
      <c r="CP8" s="386" t="s">
        <v>105</v>
      </c>
      <c r="CQ8" s="387" t="s">
        <v>439</v>
      </c>
      <c r="CR8" s="386" t="s">
        <v>438</v>
      </c>
      <c r="CS8" s="386" t="s">
        <v>105</v>
      </c>
      <c r="CT8" s="387" t="s">
        <v>439</v>
      </c>
      <c r="CU8" s="398"/>
      <c r="CV8" s="398"/>
      <c r="CW8" s="398"/>
      <c r="CX8" s="398"/>
      <c r="CY8" s="398"/>
    </row>
    <row r="9" spans="1:103" s="400" customFormat="1" ht="160" customHeight="1">
      <c r="A9" s="750"/>
      <c r="B9" s="518"/>
      <c r="C9" s="463"/>
      <c r="D9" s="495"/>
      <c r="E9" s="495"/>
      <c r="F9" s="495"/>
      <c r="G9" s="510"/>
      <c r="H9" s="510"/>
      <c r="I9" s="504" t="str">
        <f>IF(H9&lt;=0,"",IF(H9&lt;=2,"Muy Baja",IF(H9&lt;=24,"Baja",IF(H9&lt;=500,"Media",IF(H9&lt;=5000,"Alta","Muy Alta")))))</f>
        <v/>
      </c>
      <c r="J9" s="497" t="str">
        <f>IF(I9="","",IF(I9="Muy Baja",0.2,IF(I9="Baja",0.4,IF(I9="Media",0.6,IF(I9="Alta",0.8,IF(I9="Muy Alta",1,))))))</f>
        <v/>
      </c>
      <c r="K9" s="500"/>
      <c r="L9" s="500">
        <f>IF(NOT(ISERROR(MATCH(K9,'[3]Tabla Impacto'!$B$221:$B$223,0))),'[3]Tabla Impacto'!$F$223&amp;"Por favor no seleccionar los criterios de impacto(Afectación Económica o presupuestal y Pérdida Reputacional)",K9)</f>
        <v>0</v>
      </c>
      <c r="M9" s="504" t="str">
        <f>IF(OR(K9='Tabla Impacto'!$C$11,K9='Tabla Impacto'!$D$11),"Leve",IF(OR(K9='Tabla Impacto'!$C$12,K9='Tabla Impacto'!$D$12),"Menor",IF(OR(K9='Tabla Impacto'!$C$13,K9='Tabla Impacto'!$D$13),"Moderado",IF(OR(K9='Tabla Impacto'!$C$14,K9='Tabla Impacto'!$D$14),"Mayor",IF(OR(K9='Tabla Impacto'!$C$15,K9='Tabla Impacto'!$D$15),"Catastrófico","")))))</f>
        <v/>
      </c>
      <c r="N9" s="517" t="str">
        <f>IF(M9="","",IF(M9="Leve",0.2,IF(M9="Menor",0.4,IF(M9="Moderado",0.6,IF(M9="Mayor",0.8,IF(M9="Catastrófico",1,))))))</f>
        <v/>
      </c>
      <c r="O9" s="516"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
      </c>
      <c r="P9" s="181"/>
      <c r="Q9" s="94"/>
      <c r="R9" s="137" t="str">
        <f t="shared" ref="R9:R40" si="0">IF(OR(S9="Preventivo",S9="Detectivo"),"Probabilidad",IF(S9="Correctivo","Impacto",""))</f>
        <v/>
      </c>
      <c r="S9" s="288"/>
      <c r="T9" s="288"/>
      <c r="U9" s="186" t="str">
        <f t="shared" ref="U9:U40" si="1">IF(AND(S9="Preventivo",T9="Automático"),"50%",IF(AND(S9="Preventivo",T9="Manual"),"40%",IF(AND(S9="Detectivo",T9="Automático"),"40%",IF(AND(S9="Detectivo",T9="Manual"),"30%",IF(AND(S9="Correctivo",T9="Automático"),"35%",IF(AND(S9="Correctivo",T9="Manual"),"25%",""))))))</f>
        <v/>
      </c>
      <c r="V9" s="288"/>
      <c r="W9" s="288"/>
      <c r="X9" s="288"/>
      <c r="Y9" s="138" t="str">
        <f>IFERROR(IF(R9="Probabilidad",(J9-(+J9*U9)),IF(R9="Impacto",J9,"")),"")</f>
        <v/>
      </c>
      <c r="Z9" s="111" t="str">
        <f t="shared" ref="Z9:Z40" si="2">IFERROR(IF(Y9="","",IF(Y9&lt;=0.2,"Muy Baja",IF(Y9&lt;=0.4,"Baja",IF(Y9&lt;=0.6,"Media",IF(Y9&lt;=0.8,"Alta","Muy Alta"))))),"")</f>
        <v/>
      </c>
      <c r="AA9" s="186" t="str">
        <f t="shared" ref="AA9:AA14" si="3">+Y9</f>
        <v/>
      </c>
      <c r="AB9" s="111" t="str">
        <f t="shared" ref="AB9:AB40" si="4">IFERROR(IF(AC9="","",IF(AC9&lt;=0.2,"Leve",IF(AC9&lt;=0.4,"Menor",IF(AC9&lt;=0.6,"Moderado",IF(AC9&lt;=0.8,"Mayor","Catastrófico"))))),"")</f>
        <v/>
      </c>
      <c r="AC9" s="186" t="str">
        <f>IFERROR(IF(R9="Impacto",(N9-(+N9*U9)),IF(R9="Probabilidad",N9,"")),"")</f>
        <v/>
      </c>
      <c r="AD9" s="111" t="str">
        <f t="shared" ref="AD9:AD14" si="5">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
      </c>
      <c r="AE9" s="457"/>
      <c r="AF9" s="139"/>
      <c r="AG9" s="140"/>
      <c r="AH9" s="236"/>
      <c r="AI9" s="236"/>
      <c r="AJ9" s="236"/>
      <c r="AK9" s="236"/>
      <c r="AL9" s="236"/>
      <c r="AM9" s="236"/>
      <c r="AN9" s="139"/>
      <c r="AO9" s="139"/>
      <c r="AP9" s="140"/>
      <c r="AQ9" s="139"/>
      <c r="AR9" s="140"/>
      <c r="AS9" s="236"/>
      <c r="AT9" s="236"/>
      <c r="AU9" s="236"/>
      <c r="AV9" s="236"/>
      <c r="AW9" s="236"/>
      <c r="AX9" s="236"/>
      <c r="AY9" s="139"/>
      <c r="AZ9" s="139"/>
      <c r="BA9" s="140"/>
      <c r="BB9" s="139"/>
      <c r="BC9" s="140"/>
      <c r="BD9" s="236"/>
      <c r="BE9" s="236"/>
      <c r="BF9" s="236"/>
      <c r="BG9" s="236"/>
      <c r="BH9" s="236"/>
      <c r="BI9" s="236"/>
      <c r="BJ9" s="139"/>
      <c r="BK9" s="139"/>
      <c r="BL9" s="140"/>
      <c r="BM9" s="289"/>
      <c r="BN9" s="290"/>
      <c r="BO9" s="291"/>
      <c r="BP9" s="292"/>
      <c r="BQ9" s="160"/>
      <c r="BR9" s="160"/>
      <c r="BS9" s="293"/>
      <c r="BT9" s="139"/>
      <c r="BU9" s="140"/>
      <c r="BV9" s="141"/>
      <c r="BW9" s="139"/>
      <c r="BX9" s="139"/>
      <c r="BY9" s="140"/>
      <c r="BZ9" s="140"/>
      <c r="CA9" s="140"/>
      <c r="CB9" s="140"/>
      <c r="CC9" s="139"/>
      <c r="CD9" s="140"/>
      <c r="CE9" s="141"/>
      <c r="CF9" s="139"/>
      <c r="CG9" s="139"/>
      <c r="CH9" s="140"/>
      <c r="CI9" s="140"/>
      <c r="CJ9" s="140"/>
      <c r="CK9" s="140"/>
      <c r="CL9" s="139"/>
      <c r="CM9" s="140"/>
      <c r="CN9" s="403"/>
      <c r="CO9" s="139"/>
      <c r="CP9" s="139"/>
      <c r="CQ9" s="140"/>
      <c r="CR9" s="140"/>
      <c r="CS9" s="140"/>
      <c r="CT9" s="140"/>
      <c r="CU9" s="399"/>
      <c r="CV9" s="399"/>
    </row>
    <row r="10" spans="1:103" s="402" customFormat="1" ht="160" customHeight="1">
      <c r="A10" s="751"/>
      <c r="B10" s="518"/>
      <c r="C10" s="463"/>
      <c r="D10" s="495"/>
      <c r="E10" s="495"/>
      <c r="F10" s="495"/>
      <c r="G10" s="495"/>
      <c r="H10" s="495"/>
      <c r="I10" s="454"/>
      <c r="J10" s="498"/>
      <c r="K10" s="501"/>
      <c r="L10" s="501">
        <f>IF(NOT(ISERROR(MATCH(K10,_xlfn.ANCHORARRAY(F21),0))),J23&amp;"Por favor no seleccionar los criterios de impacto",K10)</f>
        <v>0</v>
      </c>
      <c r="M10" s="454"/>
      <c r="N10" s="498"/>
      <c r="O10" s="506"/>
      <c r="P10" s="181"/>
      <c r="Q10" s="94"/>
      <c r="R10" s="137" t="str">
        <f t="shared" si="0"/>
        <v/>
      </c>
      <c r="S10" s="288"/>
      <c r="T10" s="288"/>
      <c r="U10" s="186" t="str">
        <f t="shared" si="1"/>
        <v/>
      </c>
      <c r="V10" s="288"/>
      <c r="W10" s="288"/>
      <c r="X10" s="288"/>
      <c r="Y10" s="138" t="str">
        <f>IFERROR(IF(AND(R9="Probabilidad",R10="Probabilidad"),(AA9-(+AA9*U10)),IF(R10="Probabilidad",(J9-(+J9*U10)),IF(R10="Impacto",AA9,""))),"")</f>
        <v/>
      </c>
      <c r="Z10" s="111" t="str">
        <f t="shared" si="2"/>
        <v/>
      </c>
      <c r="AA10" s="186" t="str">
        <f t="shared" si="3"/>
        <v/>
      </c>
      <c r="AB10" s="111" t="str">
        <f t="shared" si="4"/>
        <v/>
      </c>
      <c r="AC10" s="186" t="str">
        <f>IFERROR(IF(AND(R9="Impacto",R10="Impacto"),(AC9-(+AC9*U10)),IF(R10="Impacto",($N$9-(+$N$9*U10)),IF(R10="Probabilidad",AC9,""))),"")</f>
        <v/>
      </c>
      <c r="AD10" s="111" t="str">
        <f t="shared" si="5"/>
        <v/>
      </c>
      <c r="AE10" s="457"/>
      <c r="AF10" s="139"/>
      <c r="AG10" s="140"/>
      <c r="AH10" s="236"/>
      <c r="AI10" s="236"/>
      <c r="AJ10" s="236"/>
      <c r="AK10" s="236"/>
      <c r="AL10" s="236"/>
      <c r="AM10" s="236"/>
      <c r="AN10" s="139"/>
      <c r="AO10" s="139"/>
      <c r="AP10" s="140"/>
      <c r="AQ10" s="139"/>
      <c r="AR10" s="140"/>
      <c r="AS10" s="236"/>
      <c r="AT10" s="236"/>
      <c r="AU10" s="236"/>
      <c r="AV10" s="236"/>
      <c r="AW10" s="236"/>
      <c r="AX10" s="236"/>
      <c r="AY10" s="139"/>
      <c r="AZ10" s="139"/>
      <c r="BA10" s="140"/>
      <c r="BB10" s="139"/>
      <c r="BC10" s="140"/>
      <c r="BD10" s="236"/>
      <c r="BE10" s="236"/>
      <c r="BF10" s="236"/>
      <c r="BG10" s="236"/>
      <c r="BH10" s="236"/>
      <c r="BI10" s="236"/>
      <c r="BJ10" s="139"/>
      <c r="BK10" s="139"/>
      <c r="BL10" s="140"/>
      <c r="BM10" s="94"/>
      <c r="BN10" s="187"/>
      <c r="BO10" s="189"/>
      <c r="BP10" s="190"/>
      <c r="BQ10" s="154"/>
      <c r="BR10" s="154"/>
      <c r="BS10" s="190"/>
      <c r="BT10" s="139"/>
      <c r="BU10" s="140"/>
      <c r="BV10" s="141"/>
      <c r="BW10" s="139"/>
      <c r="BX10" s="139"/>
      <c r="BY10" s="140"/>
      <c r="BZ10" s="140"/>
      <c r="CA10" s="140"/>
      <c r="CB10" s="140"/>
      <c r="CC10" s="139"/>
      <c r="CD10" s="140"/>
      <c r="CE10" s="141"/>
      <c r="CF10" s="139"/>
      <c r="CG10" s="139"/>
      <c r="CH10" s="140"/>
      <c r="CI10" s="140"/>
      <c r="CJ10" s="140"/>
      <c r="CK10" s="140"/>
      <c r="CL10" s="139"/>
      <c r="CM10" s="140"/>
      <c r="CN10" s="403"/>
      <c r="CO10" s="139"/>
      <c r="CP10" s="139"/>
      <c r="CQ10" s="140"/>
      <c r="CR10" s="140"/>
      <c r="CS10" s="140"/>
      <c r="CT10" s="140"/>
      <c r="CU10" s="401"/>
      <c r="CV10" s="401"/>
    </row>
    <row r="11" spans="1:103" s="402" customFormat="1" ht="160" customHeight="1">
      <c r="A11" s="751"/>
      <c r="B11" s="518"/>
      <c r="C11" s="463"/>
      <c r="D11" s="495"/>
      <c r="E11" s="495"/>
      <c r="F11" s="495"/>
      <c r="G11" s="495"/>
      <c r="H11" s="495"/>
      <c r="I11" s="454"/>
      <c r="J11" s="498"/>
      <c r="K11" s="501"/>
      <c r="L11" s="501">
        <f>IF(NOT(ISERROR(MATCH(K11,_xlfn.ANCHORARRAY(F22),0))),J24&amp;"Por favor no seleccionar los criterios de impacto",K11)</f>
        <v>0</v>
      </c>
      <c r="M11" s="454"/>
      <c r="N11" s="498"/>
      <c r="O11" s="506"/>
      <c r="P11" s="181"/>
      <c r="Q11" s="94"/>
      <c r="R11" s="137" t="str">
        <f t="shared" si="0"/>
        <v/>
      </c>
      <c r="S11" s="288"/>
      <c r="T11" s="288"/>
      <c r="U11" s="186" t="str">
        <f t="shared" si="1"/>
        <v/>
      </c>
      <c r="V11" s="288"/>
      <c r="W11" s="288"/>
      <c r="X11" s="288"/>
      <c r="Y11" s="138" t="str">
        <f>IFERROR(IF(AND(R10="Probabilidad",R11="Probabilidad"),(AA10-(+AA10*U11)),IF(AND(R10="Impacto",R11="Probabilidad"),(AA9-(+AA9*U11)),IF(R11="Impacto",AA10,""))),"")</f>
        <v/>
      </c>
      <c r="Z11" s="111" t="str">
        <f t="shared" si="2"/>
        <v/>
      </c>
      <c r="AA11" s="186" t="str">
        <f t="shared" si="3"/>
        <v/>
      </c>
      <c r="AB11" s="111" t="str">
        <f t="shared" si="4"/>
        <v/>
      </c>
      <c r="AC11" s="186" t="str">
        <f>IFERROR(IF(AND(R10="Impacto",R11="Impacto"),(AC10-(+AC10*U11)),IF(AND(R10="Probabilidad",R11="Impacto"),(AC9-(+AC9*U11)),IF(R11="Probabilidad",AC10,""))),"")</f>
        <v/>
      </c>
      <c r="AD11" s="111" t="str">
        <f t="shared" si="5"/>
        <v/>
      </c>
      <c r="AE11" s="457"/>
      <c r="AF11" s="139"/>
      <c r="AG11" s="140"/>
      <c r="AH11" s="236"/>
      <c r="AI11" s="236"/>
      <c r="AJ11" s="236"/>
      <c r="AK11" s="236"/>
      <c r="AL11" s="236"/>
      <c r="AM11" s="236"/>
      <c r="AN11" s="139"/>
      <c r="AO11" s="139"/>
      <c r="AP11" s="140"/>
      <c r="AQ11" s="139"/>
      <c r="AR11" s="140"/>
      <c r="AS11" s="236"/>
      <c r="AT11" s="236"/>
      <c r="AU11" s="236"/>
      <c r="AV11" s="236"/>
      <c r="AW11" s="236"/>
      <c r="AX11" s="236"/>
      <c r="AY11" s="139"/>
      <c r="AZ11" s="139"/>
      <c r="BA11" s="140"/>
      <c r="BB11" s="139"/>
      <c r="BC11" s="140"/>
      <c r="BD11" s="236"/>
      <c r="BE11" s="236"/>
      <c r="BF11" s="236"/>
      <c r="BG11" s="236"/>
      <c r="BH11" s="236"/>
      <c r="BI11" s="236"/>
      <c r="BJ11" s="139"/>
      <c r="BK11" s="139"/>
      <c r="BL11" s="140"/>
      <c r="BM11" s="94"/>
      <c r="BN11" s="187"/>
      <c r="BO11" s="189"/>
      <c r="BP11" s="190"/>
      <c r="BQ11" s="154"/>
      <c r="BR11" s="154"/>
      <c r="BS11" s="190"/>
      <c r="BT11" s="139"/>
      <c r="BU11" s="140"/>
      <c r="BV11" s="141"/>
      <c r="BW11" s="139"/>
      <c r="BX11" s="139"/>
      <c r="BY11" s="140"/>
      <c r="BZ11" s="140"/>
      <c r="CA11" s="140"/>
      <c r="CB11" s="140"/>
      <c r="CC11" s="139"/>
      <c r="CD11" s="140"/>
      <c r="CE11" s="141"/>
      <c r="CF11" s="139"/>
      <c r="CG11" s="139"/>
      <c r="CH11" s="140"/>
      <c r="CI11" s="140"/>
      <c r="CJ11" s="140"/>
      <c r="CK11" s="140"/>
      <c r="CL11" s="139"/>
      <c r="CM11" s="140"/>
      <c r="CN11" s="403"/>
      <c r="CO11" s="139"/>
      <c r="CP11" s="139"/>
      <c r="CQ11" s="140"/>
      <c r="CR11" s="140"/>
      <c r="CS11" s="140"/>
      <c r="CT11" s="140"/>
      <c r="CU11" s="401"/>
      <c r="CV11" s="401"/>
    </row>
    <row r="12" spans="1:103" s="402" customFormat="1" ht="36" customHeight="1">
      <c r="A12" s="751"/>
      <c r="B12" s="518"/>
      <c r="C12" s="463"/>
      <c r="D12" s="495"/>
      <c r="E12" s="495"/>
      <c r="F12" s="495"/>
      <c r="G12" s="495"/>
      <c r="H12" s="495"/>
      <c r="I12" s="454"/>
      <c r="J12" s="498"/>
      <c r="K12" s="501"/>
      <c r="L12" s="501">
        <f>IF(NOT(ISERROR(MATCH(K12,_xlfn.ANCHORARRAY(F23),0))),J25&amp;"Por favor no seleccionar los criterios de impacto",K12)</f>
        <v>0</v>
      </c>
      <c r="M12" s="454"/>
      <c r="N12" s="498"/>
      <c r="O12" s="506"/>
      <c r="P12" s="181"/>
      <c r="Q12" s="94"/>
      <c r="R12" s="137" t="str">
        <f t="shared" si="0"/>
        <v/>
      </c>
      <c r="S12" s="97"/>
      <c r="T12" s="97"/>
      <c r="U12" s="186" t="str">
        <f t="shared" si="1"/>
        <v/>
      </c>
      <c r="V12" s="97"/>
      <c r="W12" s="97"/>
      <c r="X12" s="97"/>
      <c r="Y12" s="138" t="str">
        <f>IFERROR(IF(AND(R11="Probabilidad",R12="Probabilidad"),(AA11-(+AA11*U12)),IF(R12="Probabilidad",(J11-(+J11*U12)),IF(R12="Impacto",AA11,""))),"")</f>
        <v/>
      </c>
      <c r="Z12" s="111" t="str">
        <f t="shared" si="2"/>
        <v/>
      </c>
      <c r="AA12" s="186" t="str">
        <f t="shared" si="3"/>
        <v/>
      </c>
      <c r="AB12" s="111" t="str">
        <f t="shared" si="4"/>
        <v/>
      </c>
      <c r="AC12" s="186" t="str">
        <f>IFERROR(IF(AND(R11="Impacto",R12="Impacto"),(AC11-(+AC11*U12)),IF(AND(R11="Probabilidad",R12="Impacto"),(AC10-(+AC10*U12)),IF(R12="Probabilidad",AC11,""))),"")</f>
        <v/>
      </c>
      <c r="AD12" s="111" t="str">
        <f t="shared" si="5"/>
        <v/>
      </c>
      <c r="AE12" s="457"/>
      <c r="AF12" s="139"/>
      <c r="AG12" s="140"/>
      <c r="AH12" s="236"/>
      <c r="AI12" s="236"/>
      <c r="AJ12" s="236"/>
      <c r="AK12" s="236"/>
      <c r="AL12" s="236"/>
      <c r="AM12" s="236"/>
      <c r="AN12" s="139"/>
      <c r="AO12" s="139"/>
      <c r="AP12" s="140"/>
      <c r="AQ12" s="139"/>
      <c r="AR12" s="140"/>
      <c r="AS12" s="236"/>
      <c r="AT12" s="236"/>
      <c r="AU12" s="236"/>
      <c r="AV12" s="236"/>
      <c r="AW12" s="236"/>
      <c r="AX12" s="236"/>
      <c r="AY12" s="139"/>
      <c r="AZ12" s="139"/>
      <c r="BA12" s="140"/>
      <c r="BB12" s="139"/>
      <c r="BC12" s="140"/>
      <c r="BD12" s="236"/>
      <c r="BE12" s="236"/>
      <c r="BF12" s="236"/>
      <c r="BG12" s="236"/>
      <c r="BH12" s="236"/>
      <c r="BI12" s="236"/>
      <c r="BJ12" s="139"/>
      <c r="BK12" s="139"/>
      <c r="BL12" s="140"/>
      <c r="BM12" s="94"/>
      <c r="BN12" s="187"/>
      <c r="BO12" s="189"/>
      <c r="BP12" s="190"/>
      <c r="BQ12" s="154"/>
      <c r="BR12" s="154"/>
      <c r="BS12" s="190"/>
      <c r="BT12" s="139"/>
      <c r="BU12" s="140"/>
      <c r="BV12" s="141"/>
      <c r="BW12" s="139"/>
      <c r="BX12" s="139"/>
      <c r="BY12" s="140"/>
      <c r="BZ12" s="140"/>
      <c r="CA12" s="140"/>
      <c r="CB12" s="140"/>
      <c r="CC12" s="139"/>
      <c r="CD12" s="140"/>
      <c r="CE12" s="141"/>
      <c r="CF12" s="139"/>
      <c r="CG12" s="139"/>
      <c r="CH12" s="140"/>
      <c r="CI12" s="140"/>
      <c r="CJ12" s="140"/>
      <c r="CK12" s="140"/>
      <c r="CL12" s="139"/>
      <c r="CM12" s="140"/>
      <c r="CN12" s="403"/>
      <c r="CO12" s="139"/>
      <c r="CP12" s="139"/>
      <c r="CQ12" s="140"/>
      <c r="CR12" s="140"/>
      <c r="CS12" s="140"/>
      <c r="CT12" s="140"/>
      <c r="CU12" s="401"/>
      <c r="CV12" s="401"/>
    </row>
    <row r="13" spans="1:103" s="402" customFormat="1" ht="36" customHeight="1">
      <c r="A13" s="751"/>
      <c r="B13" s="518"/>
      <c r="C13" s="463"/>
      <c r="D13" s="495"/>
      <c r="E13" s="495"/>
      <c r="F13" s="495"/>
      <c r="G13" s="495"/>
      <c r="H13" s="495"/>
      <c r="I13" s="454"/>
      <c r="J13" s="498"/>
      <c r="K13" s="501"/>
      <c r="L13" s="501">
        <f>IF(NOT(ISERROR(MATCH(K13,_xlfn.ANCHORARRAY(F24),0))),J26&amp;"Por favor no seleccionar los criterios de impacto",K13)</f>
        <v>0</v>
      </c>
      <c r="M13" s="454"/>
      <c r="N13" s="498"/>
      <c r="O13" s="506"/>
      <c r="P13" s="181"/>
      <c r="Q13" s="94"/>
      <c r="R13" s="137" t="str">
        <f t="shared" si="0"/>
        <v/>
      </c>
      <c r="S13" s="97"/>
      <c r="T13" s="97"/>
      <c r="U13" s="186" t="str">
        <f t="shared" si="1"/>
        <v/>
      </c>
      <c r="V13" s="97"/>
      <c r="W13" s="97"/>
      <c r="X13" s="97"/>
      <c r="Y13" s="138" t="str">
        <f>IFERROR(IF(AND(R12="Probabilidad",R13="Probabilidad"),(AA12-(+AA12*U13)),IF(R13="Probabilidad",(J12-(+J12*U13)),IF(R13="Impacto",AA12,""))),"")</f>
        <v/>
      </c>
      <c r="Z13" s="111" t="str">
        <f t="shared" si="2"/>
        <v/>
      </c>
      <c r="AA13" s="186" t="str">
        <f t="shared" si="3"/>
        <v/>
      </c>
      <c r="AB13" s="111" t="str">
        <f t="shared" si="4"/>
        <v/>
      </c>
      <c r="AC13" s="186" t="str">
        <f>IFERROR(IF(AND(R12="Impacto",R13="Impacto"),(AC12-(+AC12*U13)),IF(AND(R12="Probabilidad",R13="Impacto"),(AC11-(+AC11*U13)),IF(R13="Probabilidad",AC12,""))),"")</f>
        <v/>
      </c>
      <c r="AD13" s="111" t="str">
        <f t="shared" si="5"/>
        <v/>
      </c>
      <c r="AE13" s="457"/>
      <c r="AF13" s="139"/>
      <c r="AG13" s="140"/>
      <c r="AH13" s="236"/>
      <c r="AI13" s="236"/>
      <c r="AJ13" s="236"/>
      <c r="AK13" s="236"/>
      <c r="AL13" s="236"/>
      <c r="AM13" s="236"/>
      <c r="AN13" s="139"/>
      <c r="AO13" s="139"/>
      <c r="AP13" s="140"/>
      <c r="AQ13" s="139"/>
      <c r="AR13" s="140"/>
      <c r="AS13" s="236"/>
      <c r="AT13" s="236"/>
      <c r="AU13" s="236"/>
      <c r="AV13" s="236"/>
      <c r="AW13" s="236"/>
      <c r="AX13" s="236"/>
      <c r="AY13" s="139"/>
      <c r="AZ13" s="139"/>
      <c r="BA13" s="140"/>
      <c r="BB13" s="139"/>
      <c r="BC13" s="140"/>
      <c r="BD13" s="236"/>
      <c r="BE13" s="236"/>
      <c r="BF13" s="236"/>
      <c r="BG13" s="236"/>
      <c r="BH13" s="236"/>
      <c r="BI13" s="236"/>
      <c r="BJ13" s="139"/>
      <c r="BK13" s="139"/>
      <c r="BL13" s="140"/>
      <c r="BM13" s="94"/>
      <c r="BN13" s="187"/>
      <c r="BO13" s="189"/>
      <c r="BP13" s="190"/>
      <c r="BQ13" s="154"/>
      <c r="BR13" s="154"/>
      <c r="BS13" s="190"/>
      <c r="BT13" s="139"/>
      <c r="BU13" s="140"/>
      <c r="BV13" s="141"/>
      <c r="BW13" s="139"/>
      <c r="BX13" s="139"/>
      <c r="BY13" s="140"/>
      <c r="BZ13" s="140"/>
      <c r="CA13" s="140"/>
      <c r="CB13" s="140"/>
      <c r="CC13" s="139"/>
      <c r="CD13" s="140"/>
      <c r="CE13" s="141"/>
      <c r="CF13" s="139"/>
      <c r="CG13" s="139"/>
      <c r="CH13" s="140"/>
      <c r="CI13" s="140"/>
      <c r="CJ13" s="140"/>
      <c r="CK13" s="140"/>
      <c r="CL13" s="139"/>
      <c r="CM13" s="140"/>
      <c r="CN13" s="403"/>
      <c r="CO13" s="139"/>
      <c r="CP13" s="139"/>
      <c r="CQ13" s="140"/>
      <c r="CR13" s="140"/>
      <c r="CS13" s="140"/>
      <c r="CT13" s="140"/>
      <c r="CU13" s="401"/>
      <c r="CV13" s="401"/>
    </row>
    <row r="14" spans="1:103" s="402" customFormat="1" ht="36" customHeight="1" thickBot="1">
      <c r="A14" s="752"/>
      <c r="B14" s="519"/>
      <c r="C14" s="464"/>
      <c r="D14" s="495"/>
      <c r="E14" s="495"/>
      <c r="F14" s="495"/>
      <c r="G14" s="511"/>
      <c r="H14" s="511"/>
      <c r="I14" s="455"/>
      <c r="J14" s="499"/>
      <c r="K14" s="502"/>
      <c r="L14" s="502">
        <f>IF(NOT(ISERROR(MATCH(K14,_xlfn.ANCHORARRAY(F25),0))),J27&amp;"Por favor no seleccionar los criterios de impacto",K14)</f>
        <v>0</v>
      </c>
      <c r="M14" s="455"/>
      <c r="N14" s="499"/>
      <c r="O14" s="507"/>
      <c r="P14" s="182"/>
      <c r="Q14" s="95"/>
      <c r="R14" s="143" t="str">
        <f t="shared" si="0"/>
        <v/>
      </c>
      <c r="S14" s="144"/>
      <c r="T14" s="144"/>
      <c r="U14" s="184" t="str">
        <f t="shared" si="1"/>
        <v/>
      </c>
      <c r="V14" s="144"/>
      <c r="W14" s="144"/>
      <c r="X14" s="144"/>
      <c r="Y14" s="145" t="str">
        <f>IFERROR(IF(AND(R13="Probabilidad",R14="Probabilidad"),(AA13-(+AA13*U14)),IF(R14="Probabilidad",(J13-(+J13*U14)),IF(R14="Impacto",AA13,""))),"")</f>
        <v/>
      </c>
      <c r="Z14" s="155" t="str">
        <f t="shared" si="2"/>
        <v/>
      </c>
      <c r="AA14" s="156" t="str">
        <f t="shared" si="3"/>
        <v/>
      </c>
      <c r="AB14" s="155" t="str">
        <f t="shared" si="4"/>
        <v/>
      </c>
      <c r="AC14" s="156" t="str">
        <f>IFERROR(IF(AND(R13="Impacto",R14="Impacto"),(AC13-(+AC13*U14)),IF(AND(R13="Probabilidad",R14="Impacto"),(AC12-(+AC12*U14)),IF(R14="Probabilidad",AC13,""))),"")</f>
        <v/>
      </c>
      <c r="AD14" s="155" t="str">
        <f t="shared" si="5"/>
        <v/>
      </c>
      <c r="AE14" s="458"/>
      <c r="AF14" s="139"/>
      <c r="AG14" s="140"/>
      <c r="AH14" s="236"/>
      <c r="AI14" s="236"/>
      <c r="AJ14" s="236"/>
      <c r="AK14" s="236"/>
      <c r="AL14" s="236"/>
      <c r="AM14" s="236"/>
      <c r="AN14" s="139"/>
      <c r="AO14" s="139"/>
      <c r="AP14" s="140"/>
      <c r="AQ14" s="139"/>
      <c r="AR14" s="140"/>
      <c r="AS14" s="236"/>
      <c r="AT14" s="236"/>
      <c r="AU14" s="236"/>
      <c r="AV14" s="236"/>
      <c r="AW14" s="236"/>
      <c r="AX14" s="236"/>
      <c r="AY14" s="139"/>
      <c r="AZ14" s="139"/>
      <c r="BA14" s="140"/>
      <c r="BB14" s="139"/>
      <c r="BC14" s="140"/>
      <c r="BD14" s="236"/>
      <c r="BE14" s="236"/>
      <c r="BF14" s="236"/>
      <c r="BG14" s="236"/>
      <c r="BH14" s="236"/>
      <c r="BI14" s="236"/>
      <c r="BJ14" s="139"/>
      <c r="BK14" s="139"/>
      <c r="BL14" s="140"/>
      <c r="BM14" s="94"/>
      <c r="BN14" s="187"/>
      <c r="BO14" s="189"/>
      <c r="BP14" s="190"/>
      <c r="BQ14" s="154"/>
      <c r="BR14" s="154"/>
      <c r="BS14" s="190"/>
      <c r="BT14" s="139"/>
      <c r="BU14" s="140"/>
      <c r="BV14" s="141"/>
      <c r="BW14" s="139"/>
      <c r="BX14" s="139"/>
      <c r="BY14" s="140"/>
      <c r="BZ14" s="140"/>
      <c r="CA14" s="140"/>
      <c r="CB14" s="140"/>
      <c r="CC14" s="139"/>
      <c r="CD14" s="140"/>
      <c r="CE14" s="141"/>
      <c r="CF14" s="139"/>
      <c r="CG14" s="139"/>
      <c r="CH14" s="140"/>
      <c r="CI14" s="140"/>
      <c r="CJ14" s="140"/>
      <c r="CK14" s="140"/>
      <c r="CL14" s="139"/>
      <c r="CM14" s="140"/>
      <c r="CN14" s="403"/>
      <c r="CO14" s="139"/>
      <c r="CP14" s="139"/>
      <c r="CQ14" s="140"/>
      <c r="CR14" s="140"/>
      <c r="CS14" s="140"/>
      <c r="CT14" s="140"/>
      <c r="CU14" s="401"/>
      <c r="CV14" s="401"/>
    </row>
    <row r="15" spans="1:103" s="402" customFormat="1" ht="160" customHeight="1">
      <c r="A15" s="753"/>
      <c r="B15" s="508"/>
      <c r="C15" s="463"/>
      <c r="D15" s="495"/>
      <c r="E15" s="495"/>
      <c r="F15" s="491"/>
      <c r="G15" s="510"/>
      <c r="H15" s="512"/>
      <c r="I15" s="453" t="str">
        <f>IF(H15&lt;=0,"",IF(H15&lt;=2,"Muy Baja",IF(H15&lt;=24,"Baja",IF(H15&lt;=500,"Media",IF(H15&lt;=5000,"Alta","Muy Alta")))))</f>
        <v/>
      </c>
      <c r="J15" s="497" t="str">
        <f>IF(I15="","",IF(I15="Muy Baja",0.2,IF(I15="Baja",0.4,IF(I15="Media",0.6,IF(I15="Alta",0.8,IF(I15="Muy Alta",1,))))))</f>
        <v/>
      </c>
      <c r="K15" s="500"/>
      <c r="L15" s="503">
        <f>IF(NOT(ISERROR(MATCH(K15,'[3]Tabla Impacto'!$B$221:$B$223,0))),'[3]Tabla Impacto'!$F$223&amp;"Por favor no seleccionar los criterios de impacto(Afectación Económica o presupuestal y Pérdida Reputacional)",K15)</f>
        <v>0</v>
      </c>
      <c r="M15" s="504" t="str">
        <f>IF(OR(K15='Tabla Impacto'!$C$11,K15='Tabla Impacto'!$D$11),"Leve",IF(OR(K15='Tabla Impacto'!$C$12,K15='Tabla Impacto'!$D$12),"Menor",IF(OR(K15='Tabla Impacto'!$C$13,K15='Tabla Impacto'!$D$13),"Moderado",IF(OR(K15='Tabla Impacto'!$C$14,K15='Tabla Impacto'!$D$14),"Mayor",IF(OR(K15='Tabla Impacto'!$C$15,K15='Tabla Impacto'!$D$15),"Catastrófico","")))))</f>
        <v/>
      </c>
      <c r="N15" s="497" t="str">
        <f>IF(M15="","",IF(M15="Leve",0.2,IF(M15="Menor",0.4,IF(M15="Moderado",0.6,IF(M15="Mayor",0.8,IF(M15="Catastrófico",1,))))))</f>
        <v/>
      </c>
      <c r="O15" s="505"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
      </c>
      <c r="P15" s="294"/>
      <c r="Q15" s="275"/>
      <c r="R15" s="148" t="str">
        <f t="shared" si="0"/>
        <v/>
      </c>
      <c r="S15" s="295"/>
      <c r="T15" s="295"/>
      <c r="U15" s="186" t="str">
        <f t="shared" si="1"/>
        <v/>
      </c>
      <c r="V15" s="295"/>
      <c r="W15" s="295"/>
      <c r="X15" s="295"/>
      <c r="Y15" s="138" t="str">
        <f>IFERROR(IF(R15="Probabilidad",(J15-(+J15*U15)),IF(R15="Impacto",J15,"")),"")</f>
        <v/>
      </c>
      <c r="Z15" s="157" t="str">
        <f t="shared" si="2"/>
        <v/>
      </c>
      <c r="AA15" s="183" t="str">
        <f>+Y15</f>
        <v/>
      </c>
      <c r="AB15" s="157" t="str">
        <f t="shared" si="4"/>
        <v/>
      </c>
      <c r="AC15" s="183" t="str">
        <f>IFERROR(IF(R15="Impacto",(N15-(+N15*U15)),IF(R15="Probabilidad",N15,"")),"")</f>
        <v/>
      </c>
      <c r="AD15" s="157"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457"/>
      <c r="AF15" s="139"/>
      <c r="AG15" s="140"/>
      <c r="AH15" s="236"/>
      <c r="AI15" s="236"/>
      <c r="AJ15" s="236"/>
      <c r="AK15" s="236"/>
      <c r="AL15" s="236"/>
      <c r="AM15" s="236"/>
      <c r="AN15" s="139"/>
      <c r="AO15" s="139"/>
      <c r="AP15" s="140"/>
      <c r="AQ15" s="139"/>
      <c r="AR15" s="140"/>
      <c r="AS15" s="236"/>
      <c r="AT15" s="236"/>
      <c r="AU15" s="236"/>
      <c r="AV15" s="236"/>
      <c r="AW15" s="236"/>
      <c r="AX15" s="236"/>
      <c r="AY15" s="139"/>
      <c r="AZ15" s="139"/>
      <c r="BA15" s="140"/>
      <c r="BB15" s="139"/>
      <c r="BC15" s="140"/>
      <c r="BD15" s="236"/>
      <c r="BE15" s="236"/>
      <c r="BF15" s="236"/>
      <c r="BG15" s="236"/>
      <c r="BH15" s="236"/>
      <c r="BI15" s="236"/>
      <c r="BJ15" s="139"/>
      <c r="BK15" s="139"/>
      <c r="BL15" s="140"/>
      <c r="BM15" s="275"/>
      <c r="BN15" s="296"/>
      <c r="BO15" s="294"/>
      <c r="BP15" s="294"/>
      <c r="BQ15" s="297"/>
      <c r="BR15" s="297"/>
      <c r="BS15" s="298"/>
      <c r="BT15" s="139"/>
      <c r="BU15" s="140"/>
      <c r="BV15" s="141"/>
      <c r="BW15" s="139"/>
      <c r="BX15" s="139"/>
      <c r="BY15" s="140"/>
      <c r="BZ15" s="140"/>
      <c r="CA15" s="140"/>
      <c r="CB15" s="140"/>
      <c r="CC15" s="139"/>
      <c r="CD15" s="140"/>
      <c r="CE15" s="141"/>
      <c r="CF15" s="139"/>
      <c r="CG15" s="139"/>
      <c r="CH15" s="140"/>
      <c r="CI15" s="140"/>
      <c r="CJ15" s="140"/>
      <c r="CK15" s="140"/>
      <c r="CL15" s="139"/>
      <c r="CM15" s="140"/>
      <c r="CN15" s="403"/>
      <c r="CO15" s="139"/>
      <c r="CP15" s="139"/>
      <c r="CQ15" s="140"/>
      <c r="CR15" s="140"/>
      <c r="CS15" s="140"/>
      <c r="CT15" s="140"/>
      <c r="CU15" s="401"/>
      <c r="CV15" s="401"/>
    </row>
    <row r="16" spans="1:103" s="402" customFormat="1" ht="160" customHeight="1">
      <c r="A16" s="751"/>
      <c r="B16" s="508"/>
      <c r="C16" s="463"/>
      <c r="D16" s="495"/>
      <c r="E16" s="495"/>
      <c r="F16" s="460"/>
      <c r="G16" s="495"/>
      <c r="H16" s="495"/>
      <c r="I16" s="454"/>
      <c r="J16" s="498"/>
      <c r="K16" s="501"/>
      <c r="L16" s="501">
        <f>IF(NOT(ISERROR(MATCH(K16,_xlfn.ANCHORARRAY(F27),0))),J29&amp;"Por favor no seleccionar los criterios de impacto",K16)</f>
        <v>0</v>
      </c>
      <c r="M16" s="454"/>
      <c r="N16" s="498"/>
      <c r="O16" s="506"/>
      <c r="P16" s="294"/>
      <c r="Q16" s="275"/>
      <c r="R16" s="137" t="str">
        <f t="shared" si="0"/>
        <v/>
      </c>
      <c r="S16" s="295"/>
      <c r="T16" s="295"/>
      <c r="U16" s="186" t="str">
        <f t="shared" si="1"/>
        <v/>
      </c>
      <c r="V16" s="295"/>
      <c r="W16" s="295"/>
      <c r="X16" s="295"/>
      <c r="Y16" s="138" t="str">
        <f>IFERROR(IF(AND(R15="Probabilidad",R16="Probabilidad"),(AA15-(+AA15*U16)),IF(R16="Probabilidad",(J15-(+J15*U16)),IF(R16="Impacto",AA15,""))),"")</f>
        <v/>
      </c>
      <c r="Z16" s="195" t="str">
        <f t="shared" si="2"/>
        <v/>
      </c>
      <c r="AA16" s="196" t="str">
        <f>+Y16</f>
        <v/>
      </c>
      <c r="AB16" s="195" t="str">
        <f t="shared" si="4"/>
        <v/>
      </c>
      <c r="AC16" s="196" t="str">
        <f>IFERROR(IF(AND(R15="Impacto",R16="Impacto"),(AC15-(+AC15*U16)),IF(R16="Impacto",($N$15-(+$N$15*U16)),IF(R16="Probabilidad",AC15,""))),"")</f>
        <v/>
      </c>
      <c r="AD16" s="19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457"/>
      <c r="AF16" s="139"/>
      <c r="AG16" s="140"/>
      <c r="AH16" s="236"/>
      <c r="AI16" s="236"/>
      <c r="AJ16" s="236"/>
      <c r="AK16" s="236"/>
      <c r="AL16" s="236"/>
      <c r="AM16" s="236"/>
      <c r="AN16" s="139"/>
      <c r="AO16" s="139"/>
      <c r="AP16" s="140"/>
      <c r="AQ16" s="139"/>
      <c r="AR16" s="140"/>
      <c r="AS16" s="236"/>
      <c r="AT16" s="236"/>
      <c r="AU16" s="236"/>
      <c r="AV16" s="236"/>
      <c r="AW16" s="236"/>
      <c r="AX16" s="236"/>
      <c r="AY16" s="139"/>
      <c r="AZ16" s="139"/>
      <c r="BA16" s="140"/>
      <c r="BB16" s="139"/>
      <c r="BC16" s="140"/>
      <c r="BD16" s="236"/>
      <c r="BE16" s="236"/>
      <c r="BF16" s="236"/>
      <c r="BG16" s="236"/>
      <c r="BH16" s="236"/>
      <c r="BI16" s="236"/>
      <c r="BJ16" s="139"/>
      <c r="BK16" s="139"/>
      <c r="BL16" s="140"/>
      <c r="BM16" s="94"/>
      <c r="BN16" s="187"/>
      <c r="BO16" s="191"/>
      <c r="BP16" s="191"/>
      <c r="BQ16" s="154"/>
      <c r="BR16" s="154"/>
      <c r="BS16" s="190"/>
      <c r="BT16" s="139"/>
      <c r="BU16" s="140"/>
      <c r="BV16" s="141"/>
      <c r="BW16" s="139"/>
      <c r="BX16" s="139"/>
      <c r="BY16" s="140"/>
      <c r="BZ16" s="140"/>
      <c r="CA16" s="140"/>
      <c r="CB16" s="140"/>
      <c r="CC16" s="139"/>
      <c r="CD16" s="140"/>
      <c r="CE16" s="141"/>
      <c r="CF16" s="139"/>
      <c r="CG16" s="139"/>
      <c r="CH16" s="140"/>
      <c r="CI16" s="140"/>
      <c r="CJ16" s="140"/>
      <c r="CK16" s="140"/>
      <c r="CL16" s="139"/>
      <c r="CM16" s="140"/>
      <c r="CN16" s="403"/>
      <c r="CO16" s="139"/>
      <c r="CP16" s="139"/>
      <c r="CQ16" s="140"/>
      <c r="CR16" s="140"/>
      <c r="CS16" s="140"/>
      <c r="CT16" s="140"/>
      <c r="CU16" s="401"/>
      <c r="CV16" s="401"/>
    </row>
    <row r="17" spans="1:100" s="402" customFormat="1" ht="160" customHeight="1">
      <c r="A17" s="751"/>
      <c r="B17" s="508"/>
      <c r="C17" s="463"/>
      <c r="D17" s="495"/>
      <c r="E17" s="495"/>
      <c r="F17" s="460"/>
      <c r="G17" s="495"/>
      <c r="H17" s="495"/>
      <c r="I17" s="454"/>
      <c r="J17" s="498"/>
      <c r="K17" s="501"/>
      <c r="L17" s="501">
        <f>IF(NOT(ISERROR(MATCH(K17,_xlfn.ANCHORARRAY(F28),0))),J30&amp;"Por favor no seleccionar los criterios de impacto",K17)</f>
        <v>0</v>
      </c>
      <c r="M17" s="454"/>
      <c r="N17" s="498"/>
      <c r="O17" s="506"/>
      <c r="P17" s="294"/>
      <c r="Q17" s="275"/>
      <c r="R17" s="137" t="str">
        <f t="shared" si="0"/>
        <v/>
      </c>
      <c r="S17" s="295"/>
      <c r="T17" s="295"/>
      <c r="U17" s="186" t="str">
        <f t="shared" si="1"/>
        <v/>
      </c>
      <c r="V17" s="295"/>
      <c r="W17" s="295"/>
      <c r="X17" s="295"/>
      <c r="Y17" s="138" t="str">
        <f>IFERROR(IF(AND(R16="Probabilidad",R17="Probabilidad"),(AA16-(+AA16*U17)),IF(R17="Probabilidad",(J16-(+J16*U17)),IF(R17="Impacto",AA16,""))),"")</f>
        <v/>
      </c>
      <c r="Z17" s="111" t="str">
        <f t="shared" si="2"/>
        <v/>
      </c>
      <c r="AA17" s="186" t="str">
        <f t="shared" ref="AA17:AA56" si="6">+Y17</f>
        <v/>
      </c>
      <c r="AB17" s="111" t="str">
        <f t="shared" si="4"/>
        <v/>
      </c>
      <c r="AC17" s="186" t="str">
        <f>IFERROR(IF(AND(R16="Impacto",R17="Impacto"),(AC16-(+AC16*U17)),IF(AND(R16="Probabilidad",R17="Impacto"),(AC15-(+AC15*U17)),IF(R17="Probabilidad",AC16,""))),"")</f>
        <v/>
      </c>
      <c r="AD17" s="111" t="str">
        <f t="shared" ref="AD17:AD56" si="7">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457"/>
      <c r="AF17" s="139"/>
      <c r="AG17" s="140"/>
      <c r="AH17" s="236"/>
      <c r="AI17" s="236"/>
      <c r="AJ17" s="236"/>
      <c r="AK17" s="236"/>
      <c r="AL17" s="236"/>
      <c r="AM17" s="236"/>
      <c r="AN17" s="139"/>
      <c r="AO17" s="139"/>
      <c r="AP17" s="140"/>
      <c r="AQ17" s="139"/>
      <c r="AR17" s="140"/>
      <c r="AS17" s="236"/>
      <c r="AT17" s="236"/>
      <c r="AU17" s="236"/>
      <c r="AV17" s="236"/>
      <c r="AW17" s="236"/>
      <c r="AX17" s="236"/>
      <c r="AY17" s="139"/>
      <c r="AZ17" s="139"/>
      <c r="BA17" s="140"/>
      <c r="BB17" s="139"/>
      <c r="BC17" s="140"/>
      <c r="BD17" s="236"/>
      <c r="BE17" s="236"/>
      <c r="BF17" s="236"/>
      <c r="BG17" s="236"/>
      <c r="BH17" s="236"/>
      <c r="BI17" s="236"/>
      <c r="BJ17" s="139"/>
      <c r="BK17" s="139"/>
      <c r="BL17" s="140"/>
      <c r="BM17" s="94"/>
      <c r="BN17" s="187"/>
      <c r="BO17" s="191"/>
      <c r="BP17" s="190"/>
      <c r="BQ17" s="154"/>
      <c r="BR17" s="154"/>
      <c r="BS17" s="190"/>
      <c r="BT17" s="139"/>
      <c r="BU17" s="140"/>
      <c r="BV17" s="141"/>
      <c r="BW17" s="139"/>
      <c r="BX17" s="139"/>
      <c r="BY17" s="140"/>
      <c r="BZ17" s="140"/>
      <c r="CA17" s="140"/>
      <c r="CB17" s="140"/>
      <c r="CC17" s="139"/>
      <c r="CD17" s="140"/>
      <c r="CE17" s="141"/>
      <c r="CF17" s="139"/>
      <c r="CG17" s="139"/>
      <c r="CH17" s="140"/>
      <c r="CI17" s="140"/>
      <c r="CJ17" s="140"/>
      <c r="CK17" s="140"/>
      <c r="CL17" s="139"/>
      <c r="CM17" s="140"/>
      <c r="CN17" s="403"/>
      <c r="CO17" s="139"/>
      <c r="CP17" s="139"/>
      <c r="CQ17" s="140"/>
      <c r="CR17" s="140"/>
      <c r="CS17" s="140"/>
      <c r="CT17" s="140"/>
      <c r="CU17" s="401"/>
      <c r="CV17" s="401"/>
    </row>
    <row r="18" spans="1:100" s="402" customFormat="1" ht="37" customHeight="1">
      <c r="A18" s="751"/>
      <c r="B18" s="508"/>
      <c r="C18" s="463"/>
      <c r="D18" s="495"/>
      <c r="E18" s="495"/>
      <c r="F18" s="460"/>
      <c r="G18" s="495"/>
      <c r="H18" s="495"/>
      <c r="I18" s="454"/>
      <c r="J18" s="498"/>
      <c r="K18" s="501"/>
      <c r="L18" s="501">
        <f>IF(NOT(ISERROR(MATCH(K18,_xlfn.ANCHORARRAY(F29),0))),J31&amp;"Por favor no seleccionar los criterios de impacto",K18)</f>
        <v>0</v>
      </c>
      <c r="M18" s="454"/>
      <c r="N18" s="498"/>
      <c r="O18" s="506"/>
      <c r="P18" s="181"/>
      <c r="Q18" s="94"/>
      <c r="R18" s="137" t="str">
        <f t="shared" si="0"/>
        <v/>
      </c>
      <c r="S18" s="97"/>
      <c r="T18" s="97"/>
      <c r="U18" s="186" t="str">
        <f t="shared" si="1"/>
        <v/>
      </c>
      <c r="V18" s="97"/>
      <c r="W18" s="97"/>
      <c r="X18" s="97"/>
      <c r="Y18" s="138" t="str">
        <f>IFERROR(IF(AND(R17="Probabilidad",R18="Probabilidad"),(AA17-(+AA17*U18)),IF(R18="Probabilidad",(J17-(+J17*U18)),IF(R18="Impacto",AA17,""))),"")</f>
        <v/>
      </c>
      <c r="Z18" s="111" t="str">
        <f t="shared" si="2"/>
        <v/>
      </c>
      <c r="AA18" s="186" t="str">
        <f t="shared" si="6"/>
        <v/>
      </c>
      <c r="AB18" s="111" t="str">
        <f t="shared" si="4"/>
        <v/>
      </c>
      <c r="AC18" s="186" t="str">
        <f>IFERROR(IF(AND(R17="Impacto",R18="Impacto"),(AC17-(+AC17*U18)),IF(AND(R17="Probabilidad",R18="Impacto"),(AC16-(+AC16*U18)),IF(R18="Probabilidad",AC17,""))),"")</f>
        <v/>
      </c>
      <c r="AD18" s="111" t="str">
        <f t="shared" si="7"/>
        <v/>
      </c>
      <c r="AE18" s="457"/>
      <c r="AF18" s="139"/>
      <c r="AG18" s="140"/>
      <c r="AH18" s="236"/>
      <c r="AI18" s="236"/>
      <c r="AJ18" s="236"/>
      <c r="AK18" s="236"/>
      <c r="AL18" s="236"/>
      <c r="AM18" s="236"/>
      <c r="AN18" s="139"/>
      <c r="AO18" s="139"/>
      <c r="AP18" s="140"/>
      <c r="AQ18" s="139"/>
      <c r="AR18" s="140"/>
      <c r="AS18" s="236"/>
      <c r="AT18" s="236"/>
      <c r="AU18" s="236"/>
      <c r="AV18" s="236"/>
      <c r="AW18" s="236"/>
      <c r="AX18" s="236"/>
      <c r="AY18" s="139"/>
      <c r="AZ18" s="139"/>
      <c r="BA18" s="140"/>
      <c r="BB18" s="139"/>
      <c r="BC18" s="140"/>
      <c r="BD18" s="236"/>
      <c r="BE18" s="236"/>
      <c r="BF18" s="236"/>
      <c r="BG18" s="236"/>
      <c r="BH18" s="236"/>
      <c r="BI18" s="236"/>
      <c r="BJ18" s="139"/>
      <c r="BK18" s="139"/>
      <c r="BL18" s="140"/>
      <c r="BM18" s="181"/>
      <c r="BN18" s="226"/>
      <c r="BO18" s="142"/>
      <c r="BP18" s="181"/>
      <c r="BQ18" s="142"/>
      <c r="BR18" s="142"/>
      <c r="BS18" s="142"/>
      <c r="BT18" s="139"/>
      <c r="BU18" s="140"/>
      <c r="BV18" s="141"/>
      <c r="BW18" s="139"/>
      <c r="BX18" s="139"/>
      <c r="BY18" s="140"/>
      <c r="BZ18" s="140"/>
      <c r="CA18" s="140"/>
      <c r="CB18" s="140"/>
      <c r="CC18" s="139"/>
      <c r="CD18" s="140"/>
      <c r="CE18" s="141"/>
      <c r="CF18" s="139"/>
      <c r="CG18" s="139"/>
      <c r="CH18" s="140"/>
      <c r="CI18" s="140"/>
      <c r="CJ18" s="140"/>
      <c r="CK18" s="140"/>
      <c r="CL18" s="139"/>
      <c r="CM18" s="140"/>
      <c r="CN18" s="403"/>
      <c r="CO18" s="139"/>
      <c r="CP18" s="139"/>
      <c r="CQ18" s="140"/>
      <c r="CR18" s="140"/>
      <c r="CS18" s="140"/>
      <c r="CT18" s="140"/>
      <c r="CU18" s="401"/>
      <c r="CV18" s="401"/>
    </row>
    <row r="19" spans="1:100" s="402" customFormat="1" ht="37" customHeight="1">
      <c r="A19" s="751"/>
      <c r="B19" s="508"/>
      <c r="C19" s="463"/>
      <c r="D19" s="495"/>
      <c r="E19" s="495"/>
      <c r="F19" s="460"/>
      <c r="G19" s="495"/>
      <c r="H19" s="495"/>
      <c r="I19" s="454"/>
      <c r="J19" s="498"/>
      <c r="K19" s="501"/>
      <c r="L19" s="501">
        <f>IF(NOT(ISERROR(MATCH(K19,_xlfn.ANCHORARRAY(F30),0))),J32&amp;"Por favor no seleccionar los criterios de impacto",K19)</f>
        <v>0</v>
      </c>
      <c r="M19" s="454"/>
      <c r="N19" s="498"/>
      <c r="O19" s="506"/>
      <c r="P19" s="181"/>
      <c r="Q19" s="94"/>
      <c r="R19" s="137" t="str">
        <f t="shared" si="0"/>
        <v/>
      </c>
      <c r="S19" s="97"/>
      <c r="T19" s="97"/>
      <c r="U19" s="186" t="str">
        <f t="shared" si="1"/>
        <v/>
      </c>
      <c r="V19" s="97"/>
      <c r="W19" s="97"/>
      <c r="X19" s="97"/>
      <c r="Y19" s="138" t="str">
        <f>IFERROR(IF(AND(R18="Probabilidad",R19="Probabilidad"),(AA18-(+AA18*U19)),IF(R19="Probabilidad",(J18-(+J18*U19)),IF(R19="Impacto",AA18,""))),"")</f>
        <v/>
      </c>
      <c r="Z19" s="111" t="str">
        <f t="shared" si="2"/>
        <v/>
      </c>
      <c r="AA19" s="186" t="str">
        <f t="shared" si="6"/>
        <v/>
      </c>
      <c r="AB19" s="111" t="str">
        <f t="shared" si="4"/>
        <v/>
      </c>
      <c r="AC19" s="186" t="str">
        <f>IFERROR(IF(AND(R18="Impacto",R19="Impacto"),(AC18-(+AC18*U19)),IF(AND(R18="Probabilidad",R19="Impacto"),(AC17-(+AC17*U19)),IF(R19="Probabilidad",AC18,""))),"")</f>
        <v/>
      </c>
      <c r="AD19" s="111" t="str">
        <f t="shared" si="7"/>
        <v/>
      </c>
      <c r="AE19" s="457"/>
      <c r="AF19" s="139"/>
      <c r="AG19" s="140"/>
      <c r="AH19" s="236"/>
      <c r="AI19" s="236"/>
      <c r="AJ19" s="236"/>
      <c r="AK19" s="236"/>
      <c r="AL19" s="236"/>
      <c r="AM19" s="236"/>
      <c r="AN19" s="139"/>
      <c r="AO19" s="139"/>
      <c r="AP19" s="140"/>
      <c r="AQ19" s="139"/>
      <c r="AR19" s="140"/>
      <c r="AS19" s="236"/>
      <c r="AT19" s="236"/>
      <c r="AU19" s="236"/>
      <c r="AV19" s="236"/>
      <c r="AW19" s="236"/>
      <c r="AX19" s="236"/>
      <c r="AY19" s="139"/>
      <c r="AZ19" s="139"/>
      <c r="BA19" s="140"/>
      <c r="BB19" s="139"/>
      <c r="BC19" s="140"/>
      <c r="BD19" s="236"/>
      <c r="BE19" s="236"/>
      <c r="BF19" s="236"/>
      <c r="BG19" s="236"/>
      <c r="BH19" s="236"/>
      <c r="BI19" s="236"/>
      <c r="BJ19" s="139"/>
      <c r="BK19" s="139"/>
      <c r="BL19" s="140"/>
      <c r="BM19" s="181"/>
      <c r="BN19" s="226"/>
      <c r="BO19" s="142"/>
      <c r="BP19" s="181"/>
      <c r="BQ19" s="142"/>
      <c r="BR19" s="142"/>
      <c r="BS19" s="142"/>
      <c r="BT19" s="139"/>
      <c r="BU19" s="140"/>
      <c r="BV19" s="141"/>
      <c r="BW19" s="139"/>
      <c r="BX19" s="139"/>
      <c r="BY19" s="140"/>
      <c r="BZ19" s="140"/>
      <c r="CA19" s="140"/>
      <c r="CB19" s="140"/>
      <c r="CC19" s="139"/>
      <c r="CD19" s="140"/>
      <c r="CE19" s="141"/>
      <c r="CF19" s="139"/>
      <c r="CG19" s="139"/>
      <c r="CH19" s="140"/>
      <c r="CI19" s="140"/>
      <c r="CJ19" s="140"/>
      <c r="CK19" s="140"/>
      <c r="CL19" s="139"/>
      <c r="CM19" s="140"/>
      <c r="CN19" s="403"/>
      <c r="CO19" s="139"/>
      <c r="CP19" s="139"/>
      <c r="CQ19" s="140"/>
      <c r="CR19" s="140"/>
      <c r="CS19" s="140"/>
      <c r="CT19" s="140"/>
      <c r="CU19" s="401"/>
      <c r="CV19" s="401"/>
    </row>
    <row r="20" spans="1:100" s="402" customFormat="1" ht="37" customHeight="1" thickBot="1">
      <c r="A20" s="752"/>
      <c r="B20" s="509"/>
      <c r="C20" s="464"/>
      <c r="D20" s="495"/>
      <c r="E20" s="495"/>
      <c r="F20" s="460"/>
      <c r="G20" s="511"/>
      <c r="H20" s="511"/>
      <c r="I20" s="455"/>
      <c r="J20" s="499"/>
      <c r="K20" s="502"/>
      <c r="L20" s="502">
        <f>IF(NOT(ISERROR(MATCH(K20,_xlfn.ANCHORARRAY(F31),0))),J33&amp;"Por favor no seleccionar los criterios de impacto",K20)</f>
        <v>0</v>
      </c>
      <c r="M20" s="455"/>
      <c r="N20" s="499"/>
      <c r="O20" s="507"/>
      <c r="P20" s="182"/>
      <c r="Q20" s="95"/>
      <c r="R20" s="149" t="str">
        <f t="shared" si="0"/>
        <v/>
      </c>
      <c r="S20" s="144"/>
      <c r="T20" s="144"/>
      <c r="U20" s="184" t="str">
        <f t="shared" si="1"/>
        <v/>
      </c>
      <c r="V20" s="144"/>
      <c r="W20" s="144"/>
      <c r="X20" s="144"/>
      <c r="Y20" s="145" t="str">
        <f>IFERROR(IF(AND(R19="Probabilidad",R20="Probabilidad"),(AA19-(+AA19*U20)),IF(R20="Probabilidad",(J19-(+J19*U20)),IF(R20="Impacto",AA19,""))),"")</f>
        <v/>
      </c>
      <c r="Z20" s="112" t="str">
        <f t="shared" si="2"/>
        <v/>
      </c>
      <c r="AA20" s="184" t="str">
        <f t="shared" si="6"/>
        <v/>
      </c>
      <c r="AB20" s="112" t="str">
        <f t="shared" si="4"/>
        <v/>
      </c>
      <c r="AC20" s="184" t="str">
        <f>IFERROR(IF(AND(R19="Impacto",R20="Impacto"),(AC19-(+AC19*U20)),IF(AND(R19="Probabilidad",R20="Impacto"),(AC18-(+AC18*U20)),IF(R20="Probabilidad",AC19,""))),"")</f>
        <v/>
      </c>
      <c r="AD20" s="112" t="str">
        <f t="shared" si="7"/>
        <v/>
      </c>
      <c r="AE20" s="458"/>
      <c r="AF20" s="139"/>
      <c r="AG20" s="140"/>
      <c r="AH20" s="236"/>
      <c r="AI20" s="236"/>
      <c r="AJ20" s="236"/>
      <c r="AK20" s="236"/>
      <c r="AL20" s="236"/>
      <c r="AM20" s="236"/>
      <c r="AN20" s="139"/>
      <c r="AO20" s="139"/>
      <c r="AP20" s="140"/>
      <c r="AQ20" s="139"/>
      <c r="AR20" s="140"/>
      <c r="AS20" s="236"/>
      <c r="AT20" s="236"/>
      <c r="AU20" s="236"/>
      <c r="AV20" s="236"/>
      <c r="AW20" s="236"/>
      <c r="AX20" s="236"/>
      <c r="AY20" s="139"/>
      <c r="AZ20" s="139"/>
      <c r="BA20" s="140"/>
      <c r="BB20" s="139"/>
      <c r="BC20" s="140"/>
      <c r="BD20" s="236"/>
      <c r="BE20" s="236"/>
      <c r="BF20" s="236"/>
      <c r="BG20" s="236"/>
      <c r="BH20" s="236"/>
      <c r="BI20" s="236"/>
      <c r="BJ20" s="139"/>
      <c r="BK20" s="139"/>
      <c r="BL20" s="140"/>
      <c r="BM20" s="182"/>
      <c r="BN20" s="227"/>
      <c r="BO20" s="146"/>
      <c r="BP20" s="182"/>
      <c r="BQ20" s="146"/>
      <c r="BR20" s="146"/>
      <c r="BS20" s="147"/>
      <c r="BT20" s="139"/>
      <c r="BU20" s="140"/>
      <c r="BV20" s="141"/>
      <c r="BW20" s="139"/>
      <c r="BX20" s="139"/>
      <c r="BY20" s="140"/>
      <c r="BZ20" s="140"/>
      <c r="CA20" s="140"/>
      <c r="CB20" s="140"/>
      <c r="CC20" s="139"/>
      <c r="CD20" s="140"/>
      <c r="CE20" s="141"/>
      <c r="CF20" s="139"/>
      <c r="CG20" s="139"/>
      <c r="CH20" s="140"/>
      <c r="CI20" s="140"/>
      <c r="CJ20" s="140"/>
      <c r="CK20" s="140"/>
      <c r="CL20" s="139"/>
      <c r="CM20" s="140"/>
      <c r="CN20" s="403"/>
      <c r="CO20" s="139"/>
      <c r="CP20" s="139"/>
      <c r="CQ20" s="140"/>
      <c r="CR20" s="140"/>
      <c r="CS20" s="140"/>
      <c r="CT20" s="140"/>
      <c r="CU20" s="401"/>
      <c r="CV20" s="401"/>
    </row>
    <row r="21" spans="1:100" s="402" customFormat="1" ht="160" customHeight="1">
      <c r="A21" s="753"/>
      <c r="B21" s="508"/>
      <c r="C21" s="463"/>
      <c r="D21" s="495"/>
      <c r="E21" s="495"/>
      <c r="F21" s="495"/>
      <c r="G21" s="510"/>
      <c r="H21" s="512"/>
      <c r="I21" s="453" t="str">
        <f>IF(H21&lt;=0,"",IF(H21&lt;=2,"Muy Baja",IF(H21&lt;=24,"Baja",IF(H21&lt;=500,"Media",IF(H21&lt;=5000,"Alta","Muy Alta")))))</f>
        <v/>
      </c>
      <c r="J21" s="497" t="str">
        <f>IF(I21="","",IF(I21="Muy Baja",0.2,IF(I21="Baja",0.4,IF(I21="Media",0.6,IF(I21="Alta",0.8,IF(I21="Muy Alta",1,))))))</f>
        <v/>
      </c>
      <c r="K21" s="500"/>
      <c r="L21" s="503">
        <f>IF(NOT(ISERROR(MATCH(K21,'[3]Tabla Impacto'!$B$221:$B$223,0))),'[3]Tabla Impacto'!$F$223&amp;"Por favor no seleccionar los criterios de impacto(Afectación Económica o presupuestal y Pérdida Reputacional)",K21)</f>
        <v>0</v>
      </c>
      <c r="M21" s="504" t="str">
        <f>IF(OR(K21='Tabla Impacto'!$C$11,K21='Tabla Impacto'!$D$11),"Leve",IF(OR(K21='Tabla Impacto'!$C$12,K21='Tabla Impacto'!$D$12),"Menor",IF(OR(K21='Tabla Impacto'!$C$13,K21='Tabla Impacto'!$D$13),"Moderado",IF(OR(K21='Tabla Impacto'!$C$14,K21='Tabla Impacto'!$D$14),"Mayor",IF(OR(K21='Tabla Impacto'!$C$15,K21='Tabla Impacto'!$D$15),"Catastrófico","")))))</f>
        <v/>
      </c>
      <c r="N21" s="497" t="str">
        <f>IF(M21="","",IF(M21="Leve",0.2,IF(M21="Menor",0.4,IF(M21="Moderado",0.6,IF(M21="Mayor",0.8,IF(M21="Catastrófico",1,))))))</f>
        <v/>
      </c>
      <c r="O21" s="505"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
      </c>
      <c r="P21" s="181"/>
      <c r="Q21" s="94"/>
      <c r="R21" s="137" t="str">
        <f t="shared" si="0"/>
        <v/>
      </c>
      <c r="S21" s="288"/>
      <c r="T21" s="288"/>
      <c r="U21" s="186" t="str">
        <f t="shared" si="1"/>
        <v/>
      </c>
      <c r="V21" s="288"/>
      <c r="W21" s="288"/>
      <c r="X21" s="288"/>
      <c r="Y21" s="138" t="str">
        <f>IFERROR(IF(R21="Probabilidad",(J21-(+J21*U21)),IF(R21="Impacto",J21,"")),"")</f>
        <v/>
      </c>
      <c r="Z21" s="111" t="str">
        <f t="shared" si="2"/>
        <v/>
      </c>
      <c r="AA21" s="186" t="str">
        <f t="shared" si="6"/>
        <v/>
      </c>
      <c r="AB21" s="111" t="str">
        <f t="shared" si="4"/>
        <v/>
      </c>
      <c r="AC21" s="186" t="str">
        <f>IFERROR(IF(R21="Impacto",(N21-(+N21*U21)),IF(R21="Probabilidad",N21,"")),"")</f>
        <v/>
      </c>
      <c r="AD21" s="111" t="str">
        <f t="shared" si="7"/>
        <v/>
      </c>
      <c r="AE21" s="457"/>
      <c r="AF21" s="139"/>
      <c r="AG21" s="140"/>
      <c r="AH21" s="236"/>
      <c r="AI21" s="236"/>
      <c r="AJ21" s="236"/>
      <c r="AK21" s="236"/>
      <c r="AL21" s="236"/>
      <c r="AM21" s="236"/>
      <c r="AN21" s="139"/>
      <c r="AO21" s="139"/>
      <c r="AP21" s="140"/>
      <c r="AQ21" s="139"/>
      <c r="AR21" s="140"/>
      <c r="AS21" s="236"/>
      <c r="AT21" s="236"/>
      <c r="AU21" s="236"/>
      <c r="AV21" s="236"/>
      <c r="AW21" s="236"/>
      <c r="AX21" s="236"/>
      <c r="AY21" s="139"/>
      <c r="AZ21" s="139"/>
      <c r="BA21" s="140"/>
      <c r="BB21" s="139"/>
      <c r="BC21" s="140"/>
      <c r="BD21" s="236"/>
      <c r="BE21" s="236"/>
      <c r="BF21" s="236"/>
      <c r="BG21" s="236"/>
      <c r="BH21" s="236"/>
      <c r="BI21" s="236"/>
      <c r="BJ21" s="139"/>
      <c r="BK21" s="139"/>
      <c r="BL21" s="140"/>
      <c r="BM21" s="299"/>
      <c r="BN21" s="290"/>
      <c r="BO21" s="292"/>
      <c r="BP21" s="292"/>
      <c r="BQ21" s="160"/>
      <c r="BR21" s="160"/>
      <c r="BS21" s="293"/>
      <c r="BT21" s="139"/>
      <c r="BU21" s="140"/>
      <c r="BV21" s="141"/>
      <c r="BW21" s="139"/>
      <c r="BX21" s="139"/>
      <c r="BY21" s="140"/>
      <c r="BZ21" s="140"/>
      <c r="CA21" s="140"/>
      <c r="CB21" s="140"/>
      <c r="CC21" s="139"/>
      <c r="CD21" s="140"/>
      <c r="CE21" s="141"/>
      <c r="CF21" s="139"/>
      <c r="CG21" s="139"/>
      <c r="CH21" s="140"/>
      <c r="CI21" s="140"/>
      <c r="CJ21" s="140"/>
      <c r="CK21" s="140"/>
      <c r="CL21" s="139"/>
      <c r="CM21" s="140"/>
      <c r="CN21" s="403"/>
      <c r="CO21" s="139"/>
      <c r="CP21" s="139"/>
      <c r="CQ21" s="140"/>
      <c r="CR21" s="140"/>
      <c r="CS21" s="140"/>
      <c r="CT21" s="140"/>
      <c r="CU21" s="401"/>
      <c r="CV21" s="401"/>
    </row>
    <row r="22" spans="1:100" s="402" customFormat="1" ht="160" customHeight="1">
      <c r="A22" s="751"/>
      <c r="B22" s="508"/>
      <c r="C22" s="463"/>
      <c r="D22" s="495"/>
      <c r="E22" s="495"/>
      <c r="F22" s="495"/>
      <c r="G22" s="495"/>
      <c r="H22" s="495"/>
      <c r="I22" s="454"/>
      <c r="J22" s="498"/>
      <c r="K22" s="501"/>
      <c r="L22" s="501">
        <f>IF(NOT(ISERROR(MATCH(K22,_xlfn.ANCHORARRAY(F33),0))),J35&amp;"Por favor no seleccionar los criterios de impacto",K22)</f>
        <v>0</v>
      </c>
      <c r="M22" s="454"/>
      <c r="N22" s="498"/>
      <c r="O22" s="506"/>
      <c r="P22" s="181"/>
      <c r="Q22" s="94"/>
      <c r="R22" s="137" t="str">
        <f t="shared" si="0"/>
        <v/>
      </c>
      <c r="S22" s="288"/>
      <c r="T22" s="288"/>
      <c r="U22" s="186" t="str">
        <f t="shared" si="1"/>
        <v/>
      </c>
      <c r="V22" s="288"/>
      <c r="W22" s="288"/>
      <c r="X22" s="288"/>
      <c r="Y22" s="138" t="str">
        <f>IFERROR(IF(AND(R21="Probabilidad",R22="Probabilidad"),(AA21-(+AA21*U22)),IF(R22="Probabilidad",(J21-(+J21*U22)),IF(R22="Impacto",AA21,""))),"")</f>
        <v/>
      </c>
      <c r="Z22" s="111" t="str">
        <f t="shared" si="2"/>
        <v/>
      </c>
      <c r="AA22" s="186" t="str">
        <f t="shared" si="6"/>
        <v/>
      </c>
      <c r="AB22" s="111" t="str">
        <f t="shared" si="4"/>
        <v/>
      </c>
      <c r="AC22" s="186" t="str">
        <f>IFERROR(IF(AND(R21="Impacto",R22="Impacto"),(AC21-(+AC21*U22)),IF(R22="Impacto",($N$21-(+$N$21*U22)),IF(R22="Probabilidad",AC21,""))),"")</f>
        <v/>
      </c>
      <c r="AD22" s="111" t="str">
        <f t="shared" si="7"/>
        <v/>
      </c>
      <c r="AE22" s="457"/>
      <c r="AF22" s="139"/>
      <c r="AG22" s="140"/>
      <c r="AH22" s="236"/>
      <c r="AI22" s="236"/>
      <c r="AJ22" s="236"/>
      <c r="AK22" s="236"/>
      <c r="AL22" s="236"/>
      <c r="AM22" s="236"/>
      <c r="AN22" s="139"/>
      <c r="AO22" s="139"/>
      <c r="AP22" s="140"/>
      <c r="AQ22" s="139"/>
      <c r="AR22" s="140"/>
      <c r="AS22" s="236"/>
      <c r="AT22" s="236"/>
      <c r="AU22" s="236"/>
      <c r="AV22" s="236"/>
      <c r="AW22" s="236"/>
      <c r="AX22" s="236"/>
      <c r="AY22" s="139"/>
      <c r="AZ22" s="139"/>
      <c r="BA22" s="140"/>
      <c r="BB22" s="139"/>
      <c r="BC22" s="140"/>
      <c r="BD22" s="236"/>
      <c r="BE22" s="236"/>
      <c r="BF22" s="236"/>
      <c r="BG22" s="236"/>
      <c r="BH22" s="236"/>
      <c r="BI22" s="236"/>
      <c r="BJ22" s="139"/>
      <c r="BK22" s="139"/>
      <c r="BL22" s="140"/>
      <c r="BM22" s="299"/>
      <c r="BN22" s="290"/>
      <c r="BO22" s="292"/>
      <c r="BP22" s="292"/>
      <c r="BQ22" s="160"/>
      <c r="BR22" s="160"/>
      <c r="BS22" s="293"/>
      <c r="BT22" s="139"/>
      <c r="BU22" s="140"/>
      <c r="BV22" s="141"/>
      <c r="BW22" s="139"/>
      <c r="BX22" s="139"/>
      <c r="BY22" s="140"/>
      <c r="BZ22" s="140"/>
      <c r="CA22" s="140"/>
      <c r="CB22" s="140"/>
      <c r="CC22" s="139"/>
      <c r="CD22" s="140"/>
      <c r="CE22" s="141"/>
      <c r="CF22" s="139"/>
      <c r="CG22" s="139"/>
      <c r="CH22" s="140"/>
      <c r="CI22" s="140"/>
      <c r="CJ22" s="140"/>
      <c r="CK22" s="140"/>
      <c r="CL22" s="139"/>
      <c r="CM22" s="140"/>
      <c r="CN22" s="403"/>
      <c r="CO22" s="139"/>
      <c r="CP22" s="139"/>
      <c r="CQ22" s="140"/>
      <c r="CR22" s="140"/>
      <c r="CS22" s="140"/>
      <c r="CT22" s="140"/>
      <c r="CU22" s="401"/>
      <c r="CV22" s="401"/>
    </row>
    <row r="23" spans="1:100" s="402" customFormat="1" ht="160" customHeight="1">
      <c r="A23" s="751"/>
      <c r="B23" s="508"/>
      <c r="C23" s="463"/>
      <c r="D23" s="495"/>
      <c r="E23" s="495"/>
      <c r="F23" s="495"/>
      <c r="G23" s="495"/>
      <c r="H23" s="495"/>
      <c r="I23" s="454"/>
      <c r="J23" s="498"/>
      <c r="K23" s="501"/>
      <c r="L23" s="501">
        <f>IF(NOT(ISERROR(MATCH(K23,_xlfn.ANCHORARRAY(F34),0))),J36&amp;"Por favor no seleccionar los criterios de impacto",K23)</f>
        <v>0</v>
      </c>
      <c r="M23" s="454"/>
      <c r="N23" s="498"/>
      <c r="O23" s="506"/>
      <c r="P23" s="181"/>
      <c r="Q23" s="94"/>
      <c r="R23" s="137" t="str">
        <f t="shared" si="0"/>
        <v/>
      </c>
      <c r="S23" s="288"/>
      <c r="T23" s="288"/>
      <c r="U23" s="186" t="str">
        <f t="shared" si="1"/>
        <v/>
      </c>
      <c r="V23" s="288"/>
      <c r="W23" s="288"/>
      <c r="X23" s="288"/>
      <c r="Y23" s="138" t="str">
        <f>IFERROR(IF(AND(R22="Probabilidad",R23="Probabilidad"),(AA22-(+AA22*U23)),IF(R23="Probabilidad",(J22-(+J22*U23)),IF(R23="Impacto",AA22,""))),"")</f>
        <v/>
      </c>
      <c r="Z23" s="111" t="str">
        <f t="shared" si="2"/>
        <v/>
      </c>
      <c r="AA23" s="186" t="str">
        <f t="shared" si="6"/>
        <v/>
      </c>
      <c r="AB23" s="111" t="str">
        <f t="shared" si="4"/>
        <v/>
      </c>
      <c r="AC23" s="186" t="str">
        <f>IFERROR(IF(AND(R22="Impacto",R23="Impacto"),(AC22-(+AC22*U23)),IF(AND(R22="Probabilidad",R23="Impacto"),(AC21-(+AC21*U23)),IF(R23="Probabilidad",AC22,""))),"")</f>
        <v/>
      </c>
      <c r="AD23" s="111" t="str">
        <f t="shared" si="7"/>
        <v/>
      </c>
      <c r="AE23" s="457"/>
      <c r="AF23" s="139"/>
      <c r="AG23" s="140"/>
      <c r="AH23" s="236"/>
      <c r="AI23" s="236"/>
      <c r="AJ23" s="236"/>
      <c r="AK23" s="236"/>
      <c r="AL23" s="236"/>
      <c r="AM23" s="236"/>
      <c r="AN23" s="139"/>
      <c r="AO23" s="139"/>
      <c r="AP23" s="140"/>
      <c r="AQ23" s="139"/>
      <c r="AR23" s="140"/>
      <c r="AS23" s="236"/>
      <c r="AT23" s="236"/>
      <c r="AU23" s="236"/>
      <c r="AV23" s="236"/>
      <c r="AW23" s="236"/>
      <c r="AX23" s="236"/>
      <c r="AY23" s="139"/>
      <c r="AZ23" s="139"/>
      <c r="BA23" s="140"/>
      <c r="BB23" s="139"/>
      <c r="BC23" s="140"/>
      <c r="BD23" s="236"/>
      <c r="BE23" s="236"/>
      <c r="BF23" s="236"/>
      <c r="BG23" s="236"/>
      <c r="BH23" s="236"/>
      <c r="BI23" s="236"/>
      <c r="BJ23" s="139"/>
      <c r="BK23" s="139"/>
      <c r="BL23" s="140"/>
      <c r="BM23" s="181"/>
      <c r="BN23" s="226"/>
      <c r="BO23" s="142"/>
      <c r="BP23" s="181"/>
      <c r="BQ23" s="142"/>
      <c r="BR23" s="142"/>
      <c r="BS23" s="142"/>
      <c r="BT23" s="139"/>
      <c r="BU23" s="140"/>
      <c r="BV23" s="141"/>
      <c r="BW23" s="139"/>
      <c r="BX23" s="139"/>
      <c r="BY23" s="140"/>
      <c r="BZ23" s="140"/>
      <c r="CA23" s="140"/>
      <c r="CB23" s="140"/>
      <c r="CC23" s="139"/>
      <c r="CD23" s="140"/>
      <c r="CE23" s="141"/>
      <c r="CF23" s="139"/>
      <c r="CG23" s="139"/>
      <c r="CH23" s="140"/>
      <c r="CI23" s="140"/>
      <c r="CJ23" s="140"/>
      <c r="CK23" s="140"/>
      <c r="CL23" s="139"/>
      <c r="CM23" s="140"/>
      <c r="CN23" s="403"/>
      <c r="CO23" s="139"/>
      <c r="CP23" s="139"/>
      <c r="CQ23" s="140"/>
      <c r="CR23" s="140"/>
      <c r="CS23" s="140"/>
      <c r="CT23" s="140"/>
      <c r="CU23" s="401"/>
      <c r="CV23" s="401"/>
    </row>
    <row r="24" spans="1:100" s="402" customFormat="1" ht="31" customHeight="1">
      <c r="A24" s="751"/>
      <c r="B24" s="508"/>
      <c r="C24" s="463"/>
      <c r="D24" s="495"/>
      <c r="E24" s="495"/>
      <c r="F24" s="495"/>
      <c r="G24" s="495"/>
      <c r="H24" s="495"/>
      <c r="I24" s="454"/>
      <c r="J24" s="498"/>
      <c r="K24" s="501"/>
      <c r="L24" s="501">
        <f>IF(NOT(ISERROR(MATCH(K24,_xlfn.ANCHORARRAY(F35),0))),J37&amp;"Por favor no seleccionar los criterios de impacto",K24)</f>
        <v>0</v>
      </c>
      <c r="M24" s="454"/>
      <c r="N24" s="498"/>
      <c r="O24" s="506"/>
      <c r="P24" s="181"/>
      <c r="Q24" s="94"/>
      <c r="R24" s="137" t="str">
        <f t="shared" si="0"/>
        <v/>
      </c>
      <c r="S24" s="97"/>
      <c r="T24" s="97"/>
      <c r="U24" s="186" t="str">
        <f t="shared" si="1"/>
        <v/>
      </c>
      <c r="V24" s="97"/>
      <c r="W24" s="97"/>
      <c r="X24" s="97"/>
      <c r="Y24" s="138" t="str">
        <f>IFERROR(IF(AND(R23="Probabilidad",R24="Probabilidad"),(AA23-(+AA23*U24)),IF(R24="Probabilidad",(J23-(+J23*U24)),IF(R24="Impacto",AA23,""))),"")</f>
        <v/>
      </c>
      <c r="Z24" s="111" t="str">
        <f t="shared" si="2"/>
        <v/>
      </c>
      <c r="AA24" s="186" t="str">
        <f t="shared" si="6"/>
        <v/>
      </c>
      <c r="AB24" s="111" t="str">
        <f t="shared" si="4"/>
        <v/>
      </c>
      <c r="AC24" s="186" t="str">
        <f>IFERROR(IF(AND(R23="Impacto",R24="Impacto"),(AC23-(+AC23*U24)),IF(AND(R23="Probabilidad",R24="Impacto"),(AC22-(+AC22*U24)),IF(R24="Probabilidad",AC23,""))),"")</f>
        <v/>
      </c>
      <c r="AD24" s="111" t="str">
        <f t="shared" si="7"/>
        <v/>
      </c>
      <c r="AE24" s="457"/>
      <c r="AF24" s="139"/>
      <c r="AG24" s="140"/>
      <c r="AH24" s="236"/>
      <c r="AI24" s="236"/>
      <c r="AJ24" s="236"/>
      <c r="AK24" s="236"/>
      <c r="AL24" s="236"/>
      <c r="AM24" s="236"/>
      <c r="AN24" s="139"/>
      <c r="AO24" s="139"/>
      <c r="AP24" s="140"/>
      <c r="AQ24" s="139"/>
      <c r="AR24" s="140"/>
      <c r="AS24" s="236"/>
      <c r="AT24" s="236"/>
      <c r="AU24" s="236"/>
      <c r="AV24" s="236"/>
      <c r="AW24" s="236"/>
      <c r="AX24" s="236"/>
      <c r="AY24" s="139"/>
      <c r="AZ24" s="139"/>
      <c r="BA24" s="140"/>
      <c r="BB24" s="139"/>
      <c r="BC24" s="140"/>
      <c r="BD24" s="236"/>
      <c r="BE24" s="236"/>
      <c r="BF24" s="236"/>
      <c r="BG24" s="236"/>
      <c r="BH24" s="236"/>
      <c r="BI24" s="236"/>
      <c r="BJ24" s="139"/>
      <c r="BK24" s="139"/>
      <c r="BL24" s="140"/>
      <c r="BM24" s="181"/>
      <c r="BN24" s="226"/>
      <c r="BO24" s="142"/>
      <c r="BP24" s="181"/>
      <c r="BQ24" s="142"/>
      <c r="BR24" s="142"/>
      <c r="BS24" s="142"/>
      <c r="BT24" s="139"/>
      <c r="BU24" s="140"/>
      <c r="BV24" s="141"/>
      <c r="BW24" s="139"/>
      <c r="BX24" s="139"/>
      <c r="BY24" s="140"/>
      <c r="BZ24" s="140"/>
      <c r="CA24" s="140"/>
      <c r="CB24" s="140"/>
      <c r="CC24" s="139"/>
      <c r="CD24" s="140"/>
      <c r="CE24" s="141"/>
      <c r="CF24" s="139"/>
      <c r="CG24" s="139"/>
      <c r="CH24" s="140"/>
      <c r="CI24" s="140"/>
      <c r="CJ24" s="140"/>
      <c r="CK24" s="140"/>
      <c r="CL24" s="139"/>
      <c r="CM24" s="140"/>
      <c r="CN24" s="403"/>
      <c r="CO24" s="139"/>
      <c r="CP24" s="139"/>
      <c r="CQ24" s="140"/>
      <c r="CR24" s="140"/>
      <c r="CS24" s="140"/>
      <c r="CT24" s="140"/>
      <c r="CU24" s="401"/>
      <c r="CV24" s="401"/>
    </row>
    <row r="25" spans="1:100" s="402" customFormat="1" ht="31" customHeight="1">
      <c r="A25" s="751"/>
      <c r="B25" s="508"/>
      <c r="C25" s="463"/>
      <c r="D25" s="495"/>
      <c r="E25" s="495"/>
      <c r="F25" s="495"/>
      <c r="G25" s="495"/>
      <c r="H25" s="495"/>
      <c r="I25" s="454"/>
      <c r="J25" s="498"/>
      <c r="K25" s="501"/>
      <c r="L25" s="501">
        <f>IF(NOT(ISERROR(MATCH(K25,_xlfn.ANCHORARRAY(F36),0))),J38&amp;"Por favor no seleccionar los criterios de impacto",K25)</f>
        <v>0</v>
      </c>
      <c r="M25" s="454"/>
      <c r="N25" s="498"/>
      <c r="O25" s="506"/>
      <c r="P25" s="181"/>
      <c r="Q25" s="94"/>
      <c r="R25" s="137" t="str">
        <f t="shared" si="0"/>
        <v/>
      </c>
      <c r="S25" s="97"/>
      <c r="T25" s="97"/>
      <c r="U25" s="186" t="str">
        <f t="shared" si="1"/>
        <v/>
      </c>
      <c r="V25" s="97"/>
      <c r="W25" s="97"/>
      <c r="X25" s="97"/>
      <c r="Y25" s="138" t="str">
        <f>IFERROR(IF(AND(R24="Probabilidad",R25="Probabilidad"),(AA24-(+AA24*U25)),IF(R25="Probabilidad",(J24-(+J24*U25)),IF(R25="Impacto",AA24,""))),"")</f>
        <v/>
      </c>
      <c r="Z25" s="111" t="str">
        <f t="shared" si="2"/>
        <v/>
      </c>
      <c r="AA25" s="186" t="str">
        <f t="shared" si="6"/>
        <v/>
      </c>
      <c r="AB25" s="111" t="str">
        <f t="shared" si="4"/>
        <v/>
      </c>
      <c r="AC25" s="186" t="str">
        <f>IFERROR(IF(AND(R24="Impacto",R25="Impacto"),(AC24-(+AC24*U25)),IF(AND(R24="Probabilidad",R25="Impacto"),(AC23-(+AC23*U25)),IF(R25="Probabilidad",AC24,""))),"")</f>
        <v/>
      </c>
      <c r="AD25" s="111" t="str">
        <f t="shared" si="7"/>
        <v/>
      </c>
      <c r="AE25" s="457"/>
      <c r="AF25" s="139"/>
      <c r="AG25" s="140"/>
      <c r="AH25" s="236"/>
      <c r="AI25" s="236"/>
      <c r="AJ25" s="236"/>
      <c r="AK25" s="236"/>
      <c r="AL25" s="236"/>
      <c r="AM25" s="236"/>
      <c r="AN25" s="139"/>
      <c r="AO25" s="139"/>
      <c r="AP25" s="140"/>
      <c r="AQ25" s="139"/>
      <c r="AR25" s="140"/>
      <c r="AS25" s="236"/>
      <c r="AT25" s="236"/>
      <c r="AU25" s="236"/>
      <c r="AV25" s="236"/>
      <c r="AW25" s="236"/>
      <c r="AX25" s="236"/>
      <c r="AY25" s="139"/>
      <c r="AZ25" s="139"/>
      <c r="BA25" s="140"/>
      <c r="BB25" s="139"/>
      <c r="BC25" s="140"/>
      <c r="BD25" s="236"/>
      <c r="BE25" s="236"/>
      <c r="BF25" s="236"/>
      <c r="BG25" s="236"/>
      <c r="BH25" s="236"/>
      <c r="BI25" s="236"/>
      <c r="BJ25" s="139"/>
      <c r="BK25" s="139"/>
      <c r="BL25" s="140"/>
      <c r="BM25" s="181"/>
      <c r="BN25" s="226"/>
      <c r="BO25" s="142"/>
      <c r="BP25" s="181"/>
      <c r="BQ25" s="142"/>
      <c r="BR25" s="142"/>
      <c r="BS25" s="142"/>
      <c r="BT25" s="139"/>
      <c r="BU25" s="140"/>
      <c r="BV25" s="141"/>
      <c r="BW25" s="139"/>
      <c r="BX25" s="139"/>
      <c r="BY25" s="140"/>
      <c r="BZ25" s="140"/>
      <c r="CA25" s="140"/>
      <c r="CB25" s="140"/>
      <c r="CC25" s="139"/>
      <c r="CD25" s="140"/>
      <c r="CE25" s="141"/>
      <c r="CF25" s="139"/>
      <c r="CG25" s="139"/>
      <c r="CH25" s="140"/>
      <c r="CI25" s="140"/>
      <c r="CJ25" s="140"/>
      <c r="CK25" s="140"/>
      <c r="CL25" s="139"/>
      <c r="CM25" s="140"/>
      <c r="CN25" s="403"/>
      <c r="CO25" s="139"/>
      <c r="CP25" s="139"/>
      <c r="CQ25" s="140"/>
      <c r="CR25" s="140"/>
      <c r="CS25" s="140"/>
      <c r="CT25" s="140"/>
      <c r="CU25" s="401"/>
      <c r="CV25" s="401"/>
    </row>
    <row r="26" spans="1:100" s="402" customFormat="1" ht="31" customHeight="1" thickBot="1">
      <c r="A26" s="752"/>
      <c r="B26" s="509"/>
      <c r="C26" s="464"/>
      <c r="D26" s="495"/>
      <c r="E26" s="495"/>
      <c r="F26" s="495"/>
      <c r="G26" s="511"/>
      <c r="H26" s="511"/>
      <c r="I26" s="455"/>
      <c r="J26" s="499"/>
      <c r="K26" s="502"/>
      <c r="L26" s="502">
        <f>IF(NOT(ISERROR(MATCH(K26,_xlfn.ANCHORARRAY(F37),0))),J39&amp;"Por favor no seleccionar los criterios de impacto",K26)</f>
        <v>0</v>
      </c>
      <c r="M26" s="455"/>
      <c r="N26" s="499"/>
      <c r="O26" s="507"/>
      <c r="P26" s="182"/>
      <c r="Q26" s="95"/>
      <c r="R26" s="143" t="str">
        <f t="shared" si="0"/>
        <v/>
      </c>
      <c r="S26" s="144"/>
      <c r="T26" s="144"/>
      <c r="U26" s="184" t="str">
        <f t="shared" si="1"/>
        <v/>
      </c>
      <c r="V26" s="144"/>
      <c r="W26" s="144"/>
      <c r="X26" s="144"/>
      <c r="Y26" s="159" t="str">
        <f>IFERROR(IF(AND(R25="Probabilidad",R26="Probabilidad"),(AA25-(+AA25*U26)),IF(R26="Probabilidad",(J25-(+J25*U26)),IF(R26="Impacto",AA25,""))),"")</f>
        <v/>
      </c>
      <c r="Z26" s="112" t="str">
        <f t="shared" si="2"/>
        <v/>
      </c>
      <c r="AA26" s="184" t="str">
        <f t="shared" si="6"/>
        <v/>
      </c>
      <c r="AB26" s="112" t="str">
        <f t="shared" si="4"/>
        <v/>
      </c>
      <c r="AC26" s="184" t="str">
        <f>IFERROR(IF(AND(R25="Impacto",R26="Impacto"),(AC25-(+AC25*U26)),IF(AND(R25="Probabilidad",R26="Impacto"),(AC24-(+AC24*U26)),IF(R26="Probabilidad",AC25,""))),"")</f>
        <v/>
      </c>
      <c r="AD26" s="112" t="str">
        <f t="shared" si="7"/>
        <v/>
      </c>
      <c r="AE26" s="458"/>
      <c r="AF26" s="139"/>
      <c r="AG26" s="140"/>
      <c r="AH26" s="236"/>
      <c r="AI26" s="236"/>
      <c r="AJ26" s="236"/>
      <c r="AK26" s="236"/>
      <c r="AL26" s="236"/>
      <c r="AM26" s="236"/>
      <c r="AN26" s="139"/>
      <c r="AO26" s="139"/>
      <c r="AP26" s="140"/>
      <c r="AQ26" s="139"/>
      <c r="AR26" s="140"/>
      <c r="AS26" s="236"/>
      <c r="AT26" s="236"/>
      <c r="AU26" s="236"/>
      <c r="AV26" s="236"/>
      <c r="AW26" s="236"/>
      <c r="AX26" s="236"/>
      <c r="AY26" s="139"/>
      <c r="AZ26" s="139"/>
      <c r="BA26" s="140"/>
      <c r="BB26" s="139"/>
      <c r="BC26" s="140"/>
      <c r="BD26" s="236"/>
      <c r="BE26" s="236"/>
      <c r="BF26" s="236"/>
      <c r="BG26" s="236"/>
      <c r="BH26" s="236"/>
      <c r="BI26" s="236"/>
      <c r="BJ26" s="139"/>
      <c r="BK26" s="139"/>
      <c r="BL26" s="140"/>
      <c r="BM26" s="182"/>
      <c r="BN26" s="227"/>
      <c r="BO26" s="146"/>
      <c r="BP26" s="182"/>
      <c r="BQ26" s="146"/>
      <c r="BR26" s="146"/>
      <c r="BS26" s="147"/>
      <c r="BT26" s="139"/>
      <c r="BU26" s="140"/>
      <c r="BV26" s="141"/>
      <c r="BW26" s="139"/>
      <c r="BX26" s="139"/>
      <c r="BY26" s="140"/>
      <c r="BZ26" s="140"/>
      <c r="CA26" s="140"/>
      <c r="CB26" s="140"/>
      <c r="CC26" s="139"/>
      <c r="CD26" s="140"/>
      <c r="CE26" s="141"/>
      <c r="CF26" s="139"/>
      <c r="CG26" s="139"/>
      <c r="CH26" s="140"/>
      <c r="CI26" s="140"/>
      <c r="CJ26" s="140"/>
      <c r="CK26" s="140"/>
      <c r="CL26" s="139"/>
      <c r="CM26" s="140"/>
      <c r="CN26" s="403"/>
      <c r="CO26" s="139"/>
      <c r="CP26" s="139"/>
      <c r="CQ26" s="140"/>
      <c r="CR26" s="140"/>
      <c r="CS26" s="140"/>
      <c r="CT26" s="140"/>
      <c r="CU26" s="401"/>
      <c r="CV26" s="401"/>
    </row>
    <row r="27" spans="1:100" s="402" customFormat="1" ht="160" customHeight="1">
      <c r="A27" s="753"/>
      <c r="B27" s="508"/>
      <c r="C27" s="463"/>
      <c r="D27" s="495"/>
      <c r="E27" s="495"/>
      <c r="F27" s="495"/>
      <c r="G27" s="510"/>
      <c r="H27" s="512"/>
      <c r="I27" s="453" t="str">
        <f>IF(H27&lt;=0,"",IF(H27&lt;=2,"Muy Baja",IF(H27&lt;=24,"Baja",IF(H27&lt;=500,"Media",IF(H27&lt;=5000,"Alta","Muy Alta")))))</f>
        <v/>
      </c>
      <c r="J27" s="497" t="str">
        <f>IF(I27="","",IF(I27="Muy Baja",0.2,IF(I27="Baja",0.4,IF(I27="Media",0.6,IF(I27="Alta",0.8,IF(I27="Muy Alta",1,))))))</f>
        <v/>
      </c>
      <c r="K27" s="500"/>
      <c r="L27" s="503">
        <f>IF(NOT(ISERROR(MATCH(K27,'[3]Tabla Impacto'!$B$221:$B$223,0))),'[3]Tabla Impacto'!$F$223&amp;"Por favor no seleccionar los criterios de impacto(Afectación Económica o presupuestal y Pérdida Reputacional)",K27)</f>
        <v>0</v>
      </c>
      <c r="M27" s="504" t="str">
        <f>IF(OR(K27='Tabla Impacto'!$C$11,K27='Tabla Impacto'!$D$11),"Leve",IF(OR(K27='Tabla Impacto'!$C$12,K27='Tabla Impacto'!$D$12),"Menor",IF(OR(K27='Tabla Impacto'!$C$13,K27='Tabla Impacto'!$D$13),"Moderado",IF(OR(K27='Tabla Impacto'!$C$14,K27='Tabla Impacto'!$D$14),"Mayor",IF(OR(K27='Tabla Impacto'!$C$15,K27='Tabla Impacto'!$D$15),"Catastrófico","")))))</f>
        <v/>
      </c>
      <c r="N27" s="497" t="str">
        <f>IF(M27="","",IF(M27="Leve",0.2,IF(M27="Menor",0.4,IF(M27="Moderado",0.6,IF(M27="Mayor",0.8,IF(M27="Catastrófico",1,))))))</f>
        <v/>
      </c>
      <c r="O27" s="505"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
      </c>
      <c r="P27" s="181"/>
      <c r="Q27" s="94"/>
      <c r="R27" s="148" t="str">
        <f t="shared" si="0"/>
        <v/>
      </c>
      <c r="S27" s="288"/>
      <c r="T27" s="288"/>
      <c r="U27" s="186" t="str">
        <f t="shared" si="1"/>
        <v/>
      </c>
      <c r="V27" s="288"/>
      <c r="W27" s="288"/>
      <c r="X27" s="288"/>
      <c r="Y27" s="198" t="str">
        <f>IFERROR(IF(R27="Probabilidad",(J27-(+J27*U27)),IF(R27="Impacto",J27,"")),"")</f>
        <v/>
      </c>
      <c r="Z27" s="111" t="str">
        <f t="shared" si="2"/>
        <v/>
      </c>
      <c r="AA27" s="186" t="str">
        <f t="shared" si="6"/>
        <v/>
      </c>
      <c r="AB27" s="111" t="str">
        <f t="shared" si="4"/>
        <v/>
      </c>
      <c r="AC27" s="186" t="str">
        <f>IFERROR(IF(R27="Impacto",(N27-(+N27*U27)),IF(R27="Probabilidad",N27,"")),"")</f>
        <v/>
      </c>
      <c r="AD27" s="111" t="str">
        <f t="shared" si="7"/>
        <v/>
      </c>
      <c r="AE27" s="457"/>
      <c r="AF27" s="139"/>
      <c r="AG27" s="140"/>
      <c r="AH27" s="236"/>
      <c r="AI27" s="236"/>
      <c r="AJ27" s="236"/>
      <c r="AK27" s="236"/>
      <c r="AL27" s="236"/>
      <c r="AM27" s="236"/>
      <c r="AN27" s="139"/>
      <c r="AO27" s="139"/>
      <c r="AP27" s="140"/>
      <c r="AQ27" s="139"/>
      <c r="AR27" s="140"/>
      <c r="AS27" s="236"/>
      <c r="AT27" s="236"/>
      <c r="AU27" s="236"/>
      <c r="AV27" s="236"/>
      <c r="AW27" s="236"/>
      <c r="AX27" s="236"/>
      <c r="AY27" s="139"/>
      <c r="AZ27" s="139"/>
      <c r="BA27" s="140"/>
      <c r="BB27" s="139"/>
      <c r="BC27" s="140"/>
      <c r="BD27" s="236"/>
      <c r="BE27" s="236"/>
      <c r="BF27" s="236"/>
      <c r="BG27" s="236"/>
      <c r="BH27" s="236"/>
      <c r="BI27" s="236"/>
      <c r="BJ27" s="139"/>
      <c r="BK27" s="139"/>
      <c r="BL27" s="140"/>
      <c r="BM27" s="299"/>
      <c r="BN27" s="290"/>
      <c r="BO27" s="292"/>
      <c r="BP27" s="292"/>
      <c r="BQ27" s="160"/>
      <c r="BR27" s="160"/>
      <c r="BS27" s="293"/>
      <c r="BT27" s="139"/>
      <c r="BU27" s="140"/>
      <c r="BV27" s="141"/>
      <c r="BW27" s="139"/>
      <c r="BX27" s="139"/>
      <c r="BY27" s="140"/>
      <c r="BZ27" s="140"/>
      <c r="CA27" s="140"/>
      <c r="CB27" s="140"/>
      <c r="CC27" s="139"/>
      <c r="CD27" s="140"/>
      <c r="CE27" s="141"/>
      <c r="CF27" s="139"/>
      <c r="CG27" s="139"/>
      <c r="CH27" s="140"/>
      <c r="CI27" s="140"/>
      <c r="CJ27" s="140"/>
      <c r="CK27" s="140"/>
      <c r="CL27" s="139"/>
      <c r="CM27" s="140"/>
      <c r="CN27" s="403"/>
      <c r="CO27" s="139"/>
      <c r="CP27" s="139"/>
      <c r="CQ27" s="140"/>
      <c r="CR27" s="140"/>
      <c r="CS27" s="140"/>
      <c r="CT27" s="140"/>
      <c r="CU27" s="401"/>
      <c r="CV27" s="401"/>
    </row>
    <row r="28" spans="1:100" s="402" customFormat="1" ht="160" customHeight="1">
      <c r="A28" s="751"/>
      <c r="B28" s="508"/>
      <c r="C28" s="463"/>
      <c r="D28" s="495"/>
      <c r="E28" s="495"/>
      <c r="F28" s="495"/>
      <c r="G28" s="495"/>
      <c r="H28" s="495"/>
      <c r="I28" s="454"/>
      <c r="J28" s="498"/>
      <c r="K28" s="501"/>
      <c r="L28" s="501">
        <f>IF(NOT(ISERROR(MATCH(K28,_xlfn.ANCHORARRAY(F39),0))),J41&amp;"Por favor no seleccionar los criterios de impacto",K28)</f>
        <v>0</v>
      </c>
      <c r="M28" s="454"/>
      <c r="N28" s="498"/>
      <c r="O28" s="506"/>
      <c r="P28" s="181"/>
      <c r="Q28" s="94"/>
      <c r="R28" s="137" t="str">
        <f t="shared" si="0"/>
        <v/>
      </c>
      <c r="S28" s="288"/>
      <c r="T28" s="288"/>
      <c r="U28" s="186" t="str">
        <f t="shared" si="1"/>
        <v/>
      </c>
      <c r="V28" s="288"/>
      <c r="W28" s="288"/>
      <c r="X28" s="288"/>
      <c r="Y28" s="138" t="str">
        <f>IFERROR(IF(AND(R27="Probabilidad",R28="Probabilidad"),(AA27-(+AA27*U28)),IF(R28="Probabilidad",(J27-(+J27*U28)),IF(R28="Impacto",AA27,""))),"")</f>
        <v/>
      </c>
      <c r="Z28" s="111" t="str">
        <f t="shared" si="2"/>
        <v/>
      </c>
      <c r="AA28" s="186" t="str">
        <f t="shared" si="6"/>
        <v/>
      </c>
      <c r="AB28" s="111" t="str">
        <f t="shared" si="4"/>
        <v/>
      </c>
      <c r="AC28" s="186" t="str">
        <f>IFERROR(IF(AND(R27="Impacto",R28="Impacto"),(AC27-(+AC27*U28)),IF(R28="Impacto",($N$27-(+$N$27*U28)),IF(R28="Probabilidad",AC27,""))),"")</f>
        <v/>
      </c>
      <c r="AD28" s="111" t="str">
        <f t="shared" si="7"/>
        <v/>
      </c>
      <c r="AE28" s="457"/>
      <c r="AF28" s="139"/>
      <c r="AG28" s="140"/>
      <c r="AH28" s="236"/>
      <c r="AI28" s="236"/>
      <c r="AJ28" s="236"/>
      <c r="AK28" s="236"/>
      <c r="AL28" s="236"/>
      <c r="AM28" s="236"/>
      <c r="AN28" s="139"/>
      <c r="AO28" s="139"/>
      <c r="AP28" s="140"/>
      <c r="AQ28" s="139"/>
      <c r="AR28" s="140"/>
      <c r="AS28" s="236"/>
      <c r="AT28" s="236"/>
      <c r="AU28" s="236"/>
      <c r="AV28" s="236"/>
      <c r="AW28" s="236"/>
      <c r="AX28" s="236"/>
      <c r="AY28" s="139"/>
      <c r="AZ28" s="139"/>
      <c r="BA28" s="140"/>
      <c r="BB28" s="139"/>
      <c r="BC28" s="140"/>
      <c r="BD28" s="236"/>
      <c r="BE28" s="236"/>
      <c r="BF28" s="236"/>
      <c r="BG28" s="236"/>
      <c r="BH28" s="236"/>
      <c r="BI28" s="236"/>
      <c r="BJ28" s="139"/>
      <c r="BK28" s="139"/>
      <c r="BL28" s="140"/>
      <c r="BM28" s="299"/>
      <c r="BN28" s="290"/>
      <c r="BO28" s="292"/>
      <c r="BP28" s="292"/>
      <c r="BQ28" s="160"/>
      <c r="BR28" s="160"/>
      <c r="BS28" s="290"/>
      <c r="BT28" s="139"/>
      <c r="BU28" s="140"/>
      <c r="BV28" s="141"/>
      <c r="BW28" s="139"/>
      <c r="BX28" s="139"/>
      <c r="BY28" s="140"/>
      <c r="BZ28" s="140"/>
      <c r="CA28" s="140"/>
      <c r="CB28" s="140"/>
      <c r="CC28" s="139"/>
      <c r="CD28" s="140"/>
      <c r="CE28" s="141"/>
      <c r="CF28" s="139"/>
      <c r="CG28" s="139"/>
      <c r="CH28" s="140"/>
      <c r="CI28" s="140"/>
      <c r="CJ28" s="140"/>
      <c r="CK28" s="140"/>
      <c r="CL28" s="139"/>
      <c r="CM28" s="140"/>
      <c r="CN28" s="403"/>
      <c r="CO28" s="139"/>
      <c r="CP28" s="139"/>
      <c r="CQ28" s="140"/>
      <c r="CR28" s="140"/>
      <c r="CS28" s="140"/>
      <c r="CT28" s="140"/>
      <c r="CU28" s="401"/>
      <c r="CV28" s="401"/>
    </row>
    <row r="29" spans="1:100" s="402" customFormat="1" ht="160" customHeight="1">
      <c r="A29" s="751"/>
      <c r="B29" s="508"/>
      <c r="C29" s="463"/>
      <c r="D29" s="495"/>
      <c r="E29" s="495"/>
      <c r="F29" s="495"/>
      <c r="G29" s="495"/>
      <c r="H29" s="495"/>
      <c r="I29" s="454"/>
      <c r="J29" s="498"/>
      <c r="K29" s="501"/>
      <c r="L29" s="501">
        <f>IF(NOT(ISERROR(MATCH(K29,_xlfn.ANCHORARRAY(F40),0))),J42&amp;"Por favor no seleccionar los criterios de impacto",K29)</f>
        <v>0</v>
      </c>
      <c r="M29" s="454"/>
      <c r="N29" s="498"/>
      <c r="O29" s="506"/>
      <c r="P29" s="181"/>
      <c r="Q29" s="94"/>
      <c r="R29" s="137" t="str">
        <f t="shared" si="0"/>
        <v/>
      </c>
      <c r="S29" s="288"/>
      <c r="T29" s="288"/>
      <c r="U29" s="186" t="str">
        <f t="shared" si="1"/>
        <v/>
      </c>
      <c r="V29" s="288"/>
      <c r="W29" s="288"/>
      <c r="X29" s="288"/>
      <c r="Y29" s="138" t="str">
        <f>IFERROR(IF(AND(R28="Probabilidad",R29="Probabilidad"),(AA28-(+AA28*U29)),IF(R29="Probabilidad",(J28-(+J28*U29)),IF(R29="Impacto",AA28,""))),"")</f>
        <v/>
      </c>
      <c r="Z29" s="111" t="str">
        <f t="shared" si="2"/>
        <v/>
      </c>
      <c r="AA29" s="186" t="str">
        <f t="shared" si="6"/>
        <v/>
      </c>
      <c r="AB29" s="111" t="str">
        <f t="shared" si="4"/>
        <v/>
      </c>
      <c r="AC29" s="186" t="str">
        <f>IFERROR(IF(AND(R28="Impacto",R29="Impacto"),(AC28-(+AC28*U29)),IF(AND(R28="Probabilidad",R29="Impacto"),(AC27-(+AC27*U29)),IF(R29="Probabilidad",AC28,""))),"")</f>
        <v/>
      </c>
      <c r="AD29" s="111" t="str">
        <f t="shared" si="7"/>
        <v/>
      </c>
      <c r="AE29" s="457"/>
      <c r="AF29" s="139"/>
      <c r="AG29" s="140"/>
      <c r="AH29" s="236"/>
      <c r="AI29" s="236"/>
      <c r="AJ29" s="236"/>
      <c r="AK29" s="236"/>
      <c r="AL29" s="236"/>
      <c r="AM29" s="236"/>
      <c r="AN29" s="139"/>
      <c r="AO29" s="139"/>
      <c r="AP29" s="140"/>
      <c r="AQ29" s="139"/>
      <c r="AR29" s="140"/>
      <c r="AS29" s="236"/>
      <c r="AT29" s="236"/>
      <c r="AU29" s="236"/>
      <c r="AV29" s="236"/>
      <c r="AW29" s="236"/>
      <c r="AX29" s="236"/>
      <c r="AY29" s="139"/>
      <c r="AZ29" s="139"/>
      <c r="BA29" s="140"/>
      <c r="BB29" s="139"/>
      <c r="BC29" s="140"/>
      <c r="BD29" s="236"/>
      <c r="BE29" s="236"/>
      <c r="BF29" s="236"/>
      <c r="BG29" s="236"/>
      <c r="BH29" s="236"/>
      <c r="BI29" s="236"/>
      <c r="BJ29" s="139"/>
      <c r="BK29" s="139"/>
      <c r="BL29" s="140"/>
      <c r="BM29" s="181"/>
      <c r="BN29" s="226"/>
      <c r="BO29" s="142"/>
      <c r="BP29" s="181"/>
      <c r="BQ29" s="142"/>
      <c r="BR29" s="142"/>
      <c r="BS29" s="142"/>
      <c r="BT29" s="139"/>
      <c r="BU29" s="140"/>
      <c r="BV29" s="141"/>
      <c r="BW29" s="139"/>
      <c r="BX29" s="139"/>
      <c r="BY29" s="140"/>
      <c r="BZ29" s="140"/>
      <c r="CA29" s="140"/>
      <c r="CB29" s="140"/>
      <c r="CC29" s="139"/>
      <c r="CD29" s="140"/>
      <c r="CE29" s="141"/>
      <c r="CF29" s="139"/>
      <c r="CG29" s="139"/>
      <c r="CH29" s="140"/>
      <c r="CI29" s="140"/>
      <c r="CJ29" s="140"/>
      <c r="CK29" s="140"/>
      <c r="CL29" s="139"/>
      <c r="CM29" s="140"/>
      <c r="CN29" s="403"/>
      <c r="CO29" s="139"/>
      <c r="CP29" s="139"/>
      <c r="CQ29" s="140"/>
      <c r="CR29" s="140"/>
      <c r="CS29" s="140"/>
      <c r="CT29" s="140"/>
      <c r="CU29" s="401"/>
      <c r="CV29" s="401"/>
    </row>
    <row r="30" spans="1:100" s="402" customFormat="1" ht="24" customHeight="1">
      <c r="A30" s="751"/>
      <c r="B30" s="508"/>
      <c r="C30" s="463"/>
      <c r="D30" s="495"/>
      <c r="E30" s="495"/>
      <c r="F30" s="495"/>
      <c r="G30" s="495"/>
      <c r="H30" s="495"/>
      <c r="I30" s="454"/>
      <c r="J30" s="498"/>
      <c r="K30" s="501"/>
      <c r="L30" s="501">
        <f>IF(NOT(ISERROR(MATCH(K30,_xlfn.ANCHORARRAY(F41),0))),J43&amp;"Por favor no seleccionar los criterios de impacto",K30)</f>
        <v>0</v>
      </c>
      <c r="M30" s="454"/>
      <c r="N30" s="498"/>
      <c r="O30" s="506"/>
      <c r="P30" s="181"/>
      <c r="Q30" s="94"/>
      <c r="R30" s="137" t="str">
        <f t="shared" si="0"/>
        <v/>
      </c>
      <c r="S30" s="97"/>
      <c r="T30" s="97"/>
      <c r="U30" s="186" t="str">
        <f t="shared" si="1"/>
        <v/>
      </c>
      <c r="V30" s="97"/>
      <c r="W30" s="97"/>
      <c r="X30" s="97"/>
      <c r="Y30" s="138" t="str">
        <f>IFERROR(IF(AND(R29="Probabilidad",R30="Probabilidad"),(AA29-(+AA29*U30)),IF(R30="Probabilidad",(J29-(+J29*U30)),IF(R30="Impacto",AA29,""))),"")</f>
        <v/>
      </c>
      <c r="Z30" s="111" t="str">
        <f t="shared" si="2"/>
        <v/>
      </c>
      <c r="AA30" s="186" t="str">
        <f t="shared" si="6"/>
        <v/>
      </c>
      <c r="AB30" s="111" t="str">
        <f t="shared" si="4"/>
        <v/>
      </c>
      <c r="AC30" s="186" t="str">
        <f>IFERROR(IF(AND(R29="Impacto",R30="Impacto"),(AC29-(+AC29*U30)),IF(AND(R29="Probabilidad",R30="Impacto"),(AC28-(+AC28*U30)),IF(R30="Probabilidad",AC29,""))),"")</f>
        <v/>
      </c>
      <c r="AD30" s="111" t="str">
        <f t="shared" si="7"/>
        <v/>
      </c>
      <c r="AE30" s="457"/>
      <c r="AF30" s="139"/>
      <c r="AG30" s="140"/>
      <c r="AH30" s="236"/>
      <c r="AI30" s="236"/>
      <c r="AJ30" s="236"/>
      <c r="AK30" s="236"/>
      <c r="AL30" s="236"/>
      <c r="AM30" s="236"/>
      <c r="AN30" s="139"/>
      <c r="AO30" s="139"/>
      <c r="AP30" s="140"/>
      <c r="AQ30" s="139"/>
      <c r="AR30" s="140"/>
      <c r="AS30" s="236"/>
      <c r="AT30" s="236"/>
      <c r="AU30" s="236"/>
      <c r="AV30" s="236"/>
      <c r="AW30" s="236"/>
      <c r="AX30" s="236"/>
      <c r="AY30" s="139"/>
      <c r="AZ30" s="139"/>
      <c r="BA30" s="140"/>
      <c r="BB30" s="139"/>
      <c r="BC30" s="140"/>
      <c r="BD30" s="236"/>
      <c r="BE30" s="236"/>
      <c r="BF30" s="236"/>
      <c r="BG30" s="236"/>
      <c r="BH30" s="236"/>
      <c r="BI30" s="236"/>
      <c r="BJ30" s="139"/>
      <c r="BK30" s="139"/>
      <c r="BL30" s="140"/>
      <c r="BM30" s="181"/>
      <c r="BN30" s="226"/>
      <c r="BO30" s="142"/>
      <c r="BP30" s="181"/>
      <c r="BQ30" s="142"/>
      <c r="BR30" s="142"/>
      <c r="BS30" s="142"/>
      <c r="BT30" s="139"/>
      <c r="BU30" s="140"/>
      <c r="BV30" s="141"/>
      <c r="BW30" s="139"/>
      <c r="BX30" s="139"/>
      <c r="BY30" s="140"/>
      <c r="BZ30" s="140"/>
      <c r="CA30" s="140"/>
      <c r="CB30" s="140"/>
      <c r="CC30" s="139"/>
      <c r="CD30" s="140"/>
      <c r="CE30" s="141"/>
      <c r="CF30" s="139"/>
      <c r="CG30" s="139"/>
      <c r="CH30" s="140"/>
      <c r="CI30" s="140"/>
      <c r="CJ30" s="140"/>
      <c r="CK30" s="140"/>
      <c r="CL30" s="139"/>
      <c r="CM30" s="140"/>
      <c r="CN30" s="403"/>
      <c r="CO30" s="139"/>
      <c r="CP30" s="139"/>
      <c r="CQ30" s="140"/>
      <c r="CR30" s="140"/>
      <c r="CS30" s="140"/>
      <c r="CT30" s="140"/>
      <c r="CU30" s="401"/>
      <c r="CV30" s="401"/>
    </row>
    <row r="31" spans="1:100" s="402" customFormat="1" ht="24" customHeight="1">
      <c r="A31" s="751"/>
      <c r="B31" s="508"/>
      <c r="C31" s="463"/>
      <c r="D31" s="495"/>
      <c r="E31" s="495"/>
      <c r="F31" s="495"/>
      <c r="G31" s="495"/>
      <c r="H31" s="495"/>
      <c r="I31" s="454"/>
      <c r="J31" s="498"/>
      <c r="K31" s="501"/>
      <c r="L31" s="501">
        <f>IF(NOT(ISERROR(MATCH(K31,_xlfn.ANCHORARRAY(F42),0))),J44&amp;"Por favor no seleccionar los criterios de impacto",K31)</f>
        <v>0</v>
      </c>
      <c r="M31" s="454"/>
      <c r="N31" s="498"/>
      <c r="O31" s="506"/>
      <c r="P31" s="181"/>
      <c r="Q31" s="94"/>
      <c r="R31" s="137" t="str">
        <f t="shared" si="0"/>
        <v/>
      </c>
      <c r="S31" s="97"/>
      <c r="T31" s="97"/>
      <c r="U31" s="186" t="str">
        <f t="shared" si="1"/>
        <v/>
      </c>
      <c r="V31" s="97"/>
      <c r="W31" s="97"/>
      <c r="X31" s="97"/>
      <c r="Y31" s="138" t="str">
        <f>IFERROR(IF(AND(R30="Probabilidad",R31="Probabilidad"),(AA30-(+AA30*U31)),IF(R31="Probabilidad",(J30-(+J30*U31)),IF(R31="Impacto",AA30,""))),"")</f>
        <v/>
      </c>
      <c r="Z31" s="111" t="str">
        <f t="shared" si="2"/>
        <v/>
      </c>
      <c r="AA31" s="186" t="str">
        <f t="shared" si="6"/>
        <v/>
      </c>
      <c r="AB31" s="111" t="str">
        <f t="shared" si="4"/>
        <v/>
      </c>
      <c r="AC31" s="186" t="str">
        <f>IFERROR(IF(AND(R30="Impacto",R31="Impacto"),(AC30-(+AC30*U31)),IF(AND(R30="Probabilidad",R31="Impacto"),(AC29-(+AC29*U31)),IF(R31="Probabilidad",AC30,""))),"")</f>
        <v/>
      </c>
      <c r="AD31" s="111" t="str">
        <f t="shared" si="7"/>
        <v/>
      </c>
      <c r="AE31" s="457"/>
      <c r="AF31" s="139"/>
      <c r="AG31" s="140"/>
      <c r="AH31" s="236"/>
      <c r="AI31" s="236"/>
      <c r="AJ31" s="236"/>
      <c r="AK31" s="236"/>
      <c r="AL31" s="236"/>
      <c r="AM31" s="236"/>
      <c r="AN31" s="139"/>
      <c r="AO31" s="139"/>
      <c r="AP31" s="140"/>
      <c r="AQ31" s="139"/>
      <c r="AR31" s="140"/>
      <c r="AS31" s="236"/>
      <c r="AT31" s="236"/>
      <c r="AU31" s="236"/>
      <c r="AV31" s="236"/>
      <c r="AW31" s="236"/>
      <c r="AX31" s="236"/>
      <c r="AY31" s="139"/>
      <c r="AZ31" s="139"/>
      <c r="BA31" s="140"/>
      <c r="BB31" s="139"/>
      <c r="BC31" s="140"/>
      <c r="BD31" s="236"/>
      <c r="BE31" s="236"/>
      <c r="BF31" s="236"/>
      <c r="BG31" s="236"/>
      <c r="BH31" s="236"/>
      <c r="BI31" s="236"/>
      <c r="BJ31" s="139"/>
      <c r="BK31" s="139"/>
      <c r="BL31" s="140"/>
      <c r="BM31" s="181"/>
      <c r="BN31" s="226"/>
      <c r="BO31" s="142"/>
      <c r="BP31" s="181"/>
      <c r="BQ31" s="142"/>
      <c r="BR31" s="142"/>
      <c r="BS31" s="142"/>
      <c r="BT31" s="139"/>
      <c r="BU31" s="140"/>
      <c r="BV31" s="141"/>
      <c r="BW31" s="139"/>
      <c r="BX31" s="139"/>
      <c r="BY31" s="140"/>
      <c r="BZ31" s="140"/>
      <c r="CA31" s="140"/>
      <c r="CB31" s="140"/>
      <c r="CC31" s="139"/>
      <c r="CD31" s="140"/>
      <c r="CE31" s="141"/>
      <c r="CF31" s="139"/>
      <c r="CG31" s="139"/>
      <c r="CH31" s="140"/>
      <c r="CI31" s="140"/>
      <c r="CJ31" s="140"/>
      <c r="CK31" s="140"/>
      <c r="CL31" s="139"/>
      <c r="CM31" s="140"/>
      <c r="CN31" s="403"/>
      <c r="CO31" s="139"/>
      <c r="CP31" s="139"/>
      <c r="CQ31" s="140"/>
      <c r="CR31" s="140"/>
      <c r="CS31" s="140"/>
      <c r="CT31" s="140"/>
      <c r="CU31" s="401"/>
      <c r="CV31" s="401"/>
    </row>
    <row r="32" spans="1:100" s="402" customFormat="1" ht="24" customHeight="1" thickBot="1">
      <c r="A32" s="752"/>
      <c r="B32" s="509"/>
      <c r="C32" s="464"/>
      <c r="D32" s="495"/>
      <c r="E32" s="495"/>
      <c r="F32" s="495"/>
      <c r="G32" s="511"/>
      <c r="H32" s="511"/>
      <c r="I32" s="455"/>
      <c r="J32" s="499"/>
      <c r="K32" s="502"/>
      <c r="L32" s="502">
        <f>IF(NOT(ISERROR(MATCH(K32,_xlfn.ANCHORARRAY(F43),0))),J45&amp;"Por favor no seleccionar los criterios de impacto",K32)</f>
        <v>0</v>
      </c>
      <c r="M32" s="455"/>
      <c r="N32" s="499"/>
      <c r="O32" s="507"/>
      <c r="P32" s="182"/>
      <c r="Q32" s="95"/>
      <c r="R32" s="149" t="str">
        <f t="shared" si="0"/>
        <v/>
      </c>
      <c r="S32" s="144"/>
      <c r="T32" s="144"/>
      <c r="U32" s="184" t="str">
        <f t="shared" si="1"/>
        <v/>
      </c>
      <c r="V32" s="144"/>
      <c r="W32" s="144"/>
      <c r="X32" s="144"/>
      <c r="Y32" s="145" t="str">
        <f>IFERROR(IF(AND(R31="Probabilidad",R32="Probabilidad"),(AA31-(+AA31*U32)),IF(R32="Probabilidad",(J31-(+J31*U32)),IF(R32="Impacto",AA31,""))),"")</f>
        <v/>
      </c>
      <c r="Z32" s="112" t="str">
        <f t="shared" si="2"/>
        <v/>
      </c>
      <c r="AA32" s="184" t="str">
        <f t="shared" si="6"/>
        <v/>
      </c>
      <c r="AB32" s="112" t="str">
        <f t="shared" si="4"/>
        <v/>
      </c>
      <c r="AC32" s="184" t="str">
        <f>IFERROR(IF(AND(R31="Impacto",R32="Impacto"),(AC31-(+AC31*U32)),IF(AND(R31="Probabilidad",R32="Impacto"),(AC30-(+AC30*U32)),IF(R32="Probabilidad",AC31,""))),"")</f>
        <v/>
      </c>
      <c r="AD32" s="112" t="str">
        <f t="shared" si="7"/>
        <v/>
      </c>
      <c r="AE32" s="458"/>
      <c r="AF32" s="139"/>
      <c r="AG32" s="140"/>
      <c r="AH32" s="236"/>
      <c r="AI32" s="236"/>
      <c r="AJ32" s="236"/>
      <c r="AK32" s="236"/>
      <c r="AL32" s="236"/>
      <c r="AM32" s="236"/>
      <c r="AN32" s="139"/>
      <c r="AO32" s="139"/>
      <c r="AP32" s="140"/>
      <c r="AQ32" s="139"/>
      <c r="AR32" s="140"/>
      <c r="AS32" s="236"/>
      <c r="AT32" s="236"/>
      <c r="AU32" s="236"/>
      <c r="AV32" s="236"/>
      <c r="AW32" s="236"/>
      <c r="AX32" s="236"/>
      <c r="AY32" s="139"/>
      <c r="AZ32" s="139"/>
      <c r="BA32" s="140"/>
      <c r="BB32" s="139"/>
      <c r="BC32" s="140"/>
      <c r="BD32" s="236"/>
      <c r="BE32" s="236"/>
      <c r="BF32" s="236"/>
      <c r="BG32" s="236"/>
      <c r="BH32" s="236"/>
      <c r="BI32" s="236"/>
      <c r="BJ32" s="139"/>
      <c r="BK32" s="139"/>
      <c r="BL32" s="140"/>
      <c r="BM32" s="182"/>
      <c r="BN32" s="227"/>
      <c r="BO32" s="146"/>
      <c r="BP32" s="182"/>
      <c r="BQ32" s="146"/>
      <c r="BR32" s="146"/>
      <c r="BS32" s="147"/>
      <c r="BT32" s="139"/>
      <c r="BU32" s="140"/>
      <c r="BV32" s="141"/>
      <c r="BW32" s="139"/>
      <c r="BX32" s="139"/>
      <c r="BY32" s="140"/>
      <c r="BZ32" s="140"/>
      <c r="CA32" s="140"/>
      <c r="CB32" s="140"/>
      <c r="CC32" s="139"/>
      <c r="CD32" s="140"/>
      <c r="CE32" s="141"/>
      <c r="CF32" s="139"/>
      <c r="CG32" s="139"/>
      <c r="CH32" s="140"/>
      <c r="CI32" s="140"/>
      <c r="CJ32" s="140"/>
      <c r="CK32" s="140"/>
      <c r="CL32" s="139"/>
      <c r="CM32" s="140"/>
      <c r="CN32" s="403"/>
      <c r="CO32" s="139"/>
      <c r="CP32" s="139"/>
      <c r="CQ32" s="140"/>
      <c r="CR32" s="140"/>
      <c r="CS32" s="140"/>
      <c r="CT32" s="140"/>
      <c r="CU32" s="401"/>
      <c r="CV32" s="401"/>
    </row>
    <row r="33" spans="1:100" s="402" customFormat="1" ht="160" customHeight="1">
      <c r="A33" s="753"/>
      <c r="B33" s="508"/>
      <c r="C33" s="463"/>
      <c r="D33" s="495"/>
      <c r="E33" s="495"/>
      <c r="F33" s="477"/>
      <c r="G33" s="510"/>
      <c r="H33" s="512"/>
      <c r="I33" s="453" t="str">
        <f>IF(H33&lt;=0,"",IF(H33&lt;=2,"Muy Baja",IF(H33&lt;=24,"Baja",IF(H33&lt;=500,"Media",IF(H33&lt;=5000,"Alta","Muy Alta")))))</f>
        <v/>
      </c>
      <c r="J33" s="497" t="str">
        <f>IF(I33="","",IF(I33="Muy Baja",0.2,IF(I33="Baja",0.4,IF(I33="Media",0.6,IF(I33="Alta",0.8,IF(I33="Muy Alta",1,))))))</f>
        <v/>
      </c>
      <c r="K33" s="500"/>
      <c r="L33" s="503">
        <f>IF(NOT(ISERROR(MATCH(K33,'[3]Tabla Impacto'!$B$221:$B$223,0))),'[3]Tabla Impacto'!$F$223&amp;"Por favor no seleccionar los criterios de impacto(Afectación Económica o presupuestal y Pérdida Reputacional)",K33)</f>
        <v>0</v>
      </c>
      <c r="M33" s="504" t="str">
        <f>IF(OR(K33='Tabla Impacto'!$C$11,K33='Tabla Impacto'!$D$11),"Leve",IF(OR(K33='Tabla Impacto'!$C$12,K33='Tabla Impacto'!$D$12),"Menor",IF(OR(K33='Tabla Impacto'!$C$13,K33='Tabla Impacto'!$D$13),"Moderado",IF(OR(K33='Tabla Impacto'!$C$14,K33='Tabla Impacto'!$D$14),"Mayor",IF(OR(K33='Tabla Impacto'!$C$15,K33='Tabla Impacto'!$D$15),"Catastrófico","")))))</f>
        <v/>
      </c>
      <c r="N33" s="497" t="str">
        <f>IF(M33="","",IF(M33="Leve",0.2,IF(M33="Menor",0.4,IF(M33="Moderado",0.6,IF(M33="Mayor",0.8,IF(M33="Catastrófico",1,))))))</f>
        <v/>
      </c>
      <c r="O33" s="505"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
      </c>
      <c r="P33" s="294"/>
      <c r="Q33" s="301"/>
      <c r="R33" s="137" t="str">
        <f t="shared" si="0"/>
        <v/>
      </c>
      <c r="S33" s="302"/>
      <c r="T33" s="302"/>
      <c r="U33" s="194" t="str">
        <f t="shared" si="1"/>
        <v/>
      </c>
      <c r="V33" s="295"/>
      <c r="W33" s="295"/>
      <c r="X33" s="295"/>
      <c r="Y33" s="138" t="str">
        <f>IFERROR(IF(R33="Probabilidad",(J33-(+J33*U33)),IF(R33="Impacto",J33,"")),"")</f>
        <v/>
      </c>
      <c r="Z33" s="111" t="str">
        <f t="shared" si="2"/>
        <v/>
      </c>
      <c r="AA33" s="186" t="str">
        <f>+Y33</f>
        <v/>
      </c>
      <c r="AB33" s="111" t="str">
        <f t="shared" si="4"/>
        <v/>
      </c>
      <c r="AC33" s="186" t="str">
        <f>IFERROR(IF(R33="Impacto",(N33-(+N33*U33)),IF(R33="Probabilidad",N33,"")),"")</f>
        <v/>
      </c>
      <c r="AD33" s="111"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
      </c>
      <c r="AE33" s="457"/>
      <c r="AF33" s="139"/>
      <c r="AG33" s="140"/>
      <c r="AH33" s="236"/>
      <c r="AI33" s="236"/>
      <c r="AJ33" s="236"/>
      <c r="AK33" s="236"/>
      <c r="AL33" s="236"/>
      <c r="AM33" s="236"/>
      <c r="AN33" s="139"/>
      <c r="AO33" s="139"/>
      <c r="AP33" s="140"/>
      <c r="AQ33" s="139"/>
      <c r="AR33" s="140"/>
      <c r="AS33" s="236"/>
      <c r="AT33" s="236"/>
      <c r="AU33" s="236"/>
      <c r="AV33" s="236"/>
      <c r="AW33" s="236"/>
      <c r="AX33" s="236"/>
      <c r="AY33" s="139"/>
      <c r="AZ33" s="139"/>
      <c r="BA33" s="140"/>
      <c r="BB33" s="139"/>
      <c r="BC33" s="140"/>
      <c r="BD33" s="236"/>
      <c r="BE33" s="236"/>
      <c r="BF33" s="236"/>
      <c r="BG33" s="236"/>
      <c r="BH33" s="236"/>
      <c r="BI33" s="236"/>
      <c r="BJ33" s="139"/>
      <c r="BK33" s="139"/>
      <c r="BL33" s="140"/>
      <c r="BM33" s="301"/>
      <c r="BN33" s="296"/>
      <c r="BO33" s="294"/>
      <c r="BP33" s="303"/>
      <c r="BQ33" s="297"/>
      <c r="BR33" s="297"/>
      <c r="BS33" s="304"/>
      <c r="BT33" s="139"/>
      <c r="BU33" s="140"/>
      <c r="BV33" s="141"/>
      <c r="BW33" s="139"/>
      <c r="BX33" s="139"/>
      <c r="BY33" s="140"/>
      <c r="BZ33" s="140"/>
      <c r="CA33" s="140"/>
      <c r="CB33" s="140"/>
      <c r="CC33" s="139"/>
      <c r="CD33" s="140"/>
      <c r="CE33" s="141"/>
      <c r="CF33" s="139"/>
      <c r="CG33" s="139"/>
      <c r="CH33" s="140"/>
      <c r="CI33" s="140"/>
      <c r="CJ33" s="140"/>
      <c r="CK33" s="140"/>
      <c r="CL33" s="139"/>
      <c r="CM33" s="140"/>
      <c r="CN33" s="403"/>
      <c r="CO33" s="139"/>
      <c r="CP33" s="139"/>
      <c r="CQ33" s="140"/>
      <c r="CR33" s="140"/>
      <c r="CS33" s="140"/>
      <c r="CT33" s="140"/>
      <c r="CU33" s="401"/>
      <c r="CV33" s="401"/>
    </row>
    <row r="34" spans="1:100" s="402" customFormat="1" ht="160" customHeight="1">
      <c r="A34" s="751"/>
      <c r="B34" s="508"/>
      <c r="C34" s="463"/>
      <c r="D34" s="495"/>
      <c r="E34" s="495"/>
      <c r="F34" s="478"/>
      <c r="G34" s="495"/>
      <c r="H34" s="495"/>
      <c r="I34" s="454"/>
      <c r="J34" s="498"/>
      <c r="K34" s="501"/>
      <c r="L34" s="501">
        <f>IF(NOT(ISERROR(MATCH(K34,_xlfn.ANCHORARRAY(F45),0))),J47&amp;"Por favor no seleccionar los criterios de impacto",K34)</f>
        <v>0</v>
      </c>
      <c r="M34" s="454"/>
      <c r="N34" s="498"/>
      <c r="O34" s="506"/>
      <c r="P34" s="294"/>
      <c r="Q34" s="275"/>
      <c r="R34" s="137" t="str">
        <f t="shared" si="0"/>
        <v/>
      </c>
      <c r="S34" s="295"/>
      <c r="T34" s="295"/>
      <c r="U34" s="183" t="str">
        <f t="shared" si="1"/>
        <v/>
      </c>
      <c r="V34" s="295"/>
      <c r="W34" s="295"/>
      <c r="X34" s="295"/>
      <c r="Y34" s="138" t="str">
        <f>IFERROR(IF(AND(R33="Probabilidad",R34="Probabilidad"),(AA33-(+AA33*U34)),IF(R34="Probabilidad",(J33-(+J33*U34)),IF(R34="Impacto",AA33,""))),"")</f>
        <v/>
      </c>
      <c r="Z34" s="111" t="str">
        <f t="shared" si="2"/>
        <v/>
      </c>
      <c r="AA34" s="186" t="str">
        <f t="shared" si="6"/>
        <v/>
      </c>
      <c r="AB34" s="111" t="str">
        <f t="shared" si="4"/>
        <v/>
      </c>
      <c r="AC34" s="186" t="str">
        <f>IFERROR(IF(AND(R33="Impacto",R34="Impacto"),(AC27-(+AC27*U34)),IF(R34="Impacto",($N$33-(+$N$33*U34)),IF(R34="Probabilidad",AC27,""))),"")</f>
        <v/>
      </c>
      <c r="AD34" s="111" t="str">
        <f t="shared" si="7"/>
        <v/>
      </c>
      <c r="AE34" s="457"/>
      <c r="AF34" s="139"/>
      <c r="AG34" s="140"/>
      <c r="AH34" s="236"/>
      <c r="AI34" s="236"/>
      <c r="AJ34" s="236"/>
      <c r="AK34" s="236"/>
      <c r="AL34" s="236"/>
      <c r="AM34" s="236"/>
      <c r="AN34" s="139"/>
      <c r="AO34" s="139"/>
      <c r="AP34" s="140"/>
      <c r="AQ34" s="139"/>
      <c r="AR34" s="140"/>
      <c r="AS34" s="236"/>
      <c r="AT34" s="236"/>
      <c r="AU34" s="236"/>
      <c r="AV34" s="236"/>
      <c r="AW34" s="236"/>
      <c r="AX34" s="236"/>
      <c r="AY34" s="139"/>
      <c r="AZ34" s="139"/>
      <c r="BA34" s="140"/>
      <c r="BB34" s="139"/>
      <c r="BC34" s="140"/>
      <c r="BD34" s="236"/>
      <c r="BE34" s="236"/>
      <c r="BF34" s="236"/>
      <c r="BG34" s="236"/>
      <c r="BH34" s="236"/>
      <c r="BI34" s="236"/>
      <c r="BJ34" s="139"/>
      <c r="BK34" s="139"/>
      <c r="BL34" s="140"/>
      <c r="BM34" s="301"/>
      <c r="BN34" s="296"/>
      <c r="BO34" s="294"/>
      <c r="BP34" s="303"/>
      <c r="BQ34" s="297"/>
      <c r="BR34" s="297"/>
      <c r="BS34" s="304"/>
      <c r="BT34" s="139"/>
      <c r="BU34" s="140"/>
      <c r="BV34" s="141"/>
      <c r="BW34" s="139"/>
      <c r="BX34" s="139"/>
      <c r="BY34" s="140"/>
      <c r="BZ34" s="140"/>
      <c r="CA34" s="140"/>
      <c r="CB34" s="140"/>
      <c r="CC34" s="139"/>
      <c r="CD34" s="140"/>
      <c r="CE34" s="141"/>
      <c r="CF34" s="139"/>
      <c r="CG34" s="139"/>
      <c r="CH34" s="140"/>
      <c r="CI34" s="140"/>
      <c r="CJ34" s="140"/>
      <c r="CK34" s="140"/>
      <c r="CL34" s="139"/>
      <c r="CM34" s="140"/>
      <c r="CN34" s="403"/>
      <c r="CO34" s="139"/>
      <c r="CP34" s="139"/>
      <c r="CQ34" s="140"/>
      <c r="CR34" s="140"/>
      <c r="CS34" s="140"/>
      <c r="CT34" s="140"/>
      <c r="CU34" s="401"/>
      <c r="CV34" s="401"/>
    </row>
    <row r="35" spans="1:100" s="402" customFormat="1" ht="160" customHeight="1">
      <c r="A35" s="751"/>
      <c r="B35" s="508"/>
      <c r="C35" s="463"/>
      <c r="D35" s="495"/>
      <c r="E35" s="495"/>
      <c r="F35" s="478"/>
      <c r="G35" s="495"/>
      <c r="H35" s="495"/>
      <c r="I35" s="454"/>
      <c r="J35" s="498"/>
      <c r="K35" s="501"/>
      <c r="L35" s="501">
        <f>IF(NOT(ISERROR(MATCH(K35,_xlfn.ANCHORARRAY(F46),0))),J48&amp;"Por favor no seleccionar los criterios de impacto",K35)</f>
        <v>0</v>
      </c>
      <c r="M35" s="454"/>
      <c r="N35" s="498"/>
      <c r="O35" s="506"/>
      <c r="P35" s="294"/>
      <c r="Q35" s="275"/>
      <c r="R35" s="137" t="str">
        <f t="shared" si="0"/>
        <v/>
      </c>
      <c r="S35" s="295"/>
      <c r="T35" s="295"/>
      <c r="U35" s="186" t="str">
        <f t="shared" si="1"/>
        <v/>
      </c>
      <c r="V35" s="295"/>
      <c r="W35" s="295"/>
      <c r="X35" s="295"/>
      <c r="Y35" s="138" t="str">
        <f>IFERROR(IF(AND(R34="Probabilidad",R35="Probabilidad"),(AA34-(+AA34*U35)),IF(R35="Probabilidad",(J34-(+J34*U35)),IF(R35="Impacto",AA34,""))),"")</f>
        <v/>
      </c>
      <c r="Z35" s="111" t="str">
        <f t="shared" si="2"/>
        <v/>
      </c>
      <c r="AA35" s="186" t="str">
        <f t="shared" si="6"/>
        <v/>
      </c>
      <c r="AB35" s="111" t="str">
        <f t="shared" si="4"/>
        <v/>
      </c>
      <c r="AC35" s="186" t="str">
        <f>IFERROR(IF(AND(R34="Impacto",R35="Impacto"),(AC34-(+AC34*U35)),IF(AND(R34="Probabilidad",R35="Impacto"),(AC33-(+AC33*U35)),IF(R35="Probabilidad",AC34,""))),"")</f>
        <v/>
      </c>
      <c r="AD35" s="111" t="str">
        <f t="shared" si="7"/>
        <v/>
      </c>
      <c r="AE35" s="457"/>
      <c r="AF35" s="139"/>
      <c r="AG35" s="140"/>
      <c r="AH35" s="236"/>
      <c r="AI35" s="236"/>
      <c r="AJ35" s="236"/>
      <c r="AK35" s="236"/>
      <c r="AL35" s="236"/>
      <c r="AM35" s="236"/>
      <c r="AN35" s="139"/>
      <c r="AO35" s="139"/>
      <c r="AP35" s="140"/>
      <c r="AQ35" s="139"/>
      <c r="AR35" s="140"/>
      <c r="AS35" s="236"/>
      <c r="AT35" s="236"/>
      <c r="AU35" s="236"/>
      <c r="AV35" s="236"/>
      <c r="AW35" s="236"/>
      <c r="AX35" s="236"/>
      <c r="AY35" s="139"/>
      <c r="AZ35" s="139"/>
      <c r="BA35" s="140"/>
      <c r="BB35" s="139"/>
      <c r="BC35" s="140"/>
      <c r="BD35" s="236"/>
      <c r="BE35" s="236"/>
      <c r="BF35" s="236"/>
      <c r="BG35" s="236"/>
      <c r="BH35" s="236"/>
      <c r="BI35" s="236"/>
      <c r="BJ35" s="139"/>
      <c r="BK35" s="139"/>
      <c r="BL35" s="140"/>
      <c r="BM35" s="301"/>
      <c r="BN35" s="296"/>
      <c r="BO35" s="294"/>
      <c r="BP35" s="303"/>
      <c r="BQ35" s="297"/>
      <c r="BR35" s="297"/>
      <c r="BS35" s="296"/>
      <c r="BT35" s="139"/>
      <c r="BU35" s="140"/>
      <c r="BV35" s="141"/>
      <c r="BW35" s="139"/>
      <c r="BX35" s="139"/>
      <c r="BY35" s="140"/>
      <c r="BZ35" s="140"/>
      <c r="CA35" s="140"/>
      <c r="CB35" s="140"/>
      <c r="CC35" s="139"/>
      <c r="CD35" s="140"/>
      <c r="CE35" s="141"/>
      <c r="CF35" s="139"/>
      <c r="CG35" s="139"/>
      <c r="CH35" s="140"/>
      <c r="CI35" s="140"/>
      <c r="CJ35" s="140"/>
      <c r="CK35" s="140"/>
      <c r="CL35" s="139"/>
      <c r="CM35" s="140"/>
      <c r="CN35" s="403"/>
      <c r="CO35" s="139"/>
      <c r="CP35" s="139"/>
      <c r="CQ35" s="140"/>
      <c r="CR35" s="140"/>
      <c r="CS35" s="140"/>
      <c r="CT35" s="140"/>
      <c r="CU35" s="401"/>
      <c r="CV35" s="401"/>
    </row>
    <row r="36" spans="1:100" s="402" customFormat="1" ht="33" customHeight="1">
      <c r="A36" s="751"/>
      <c r="B36" s="508"/>
      <c r="C36" s="463"/>
      <c r="D36" s="495"/>
      <c r="E36" s="495"/>
      <c r="F36" s="478"/>
      <c r="G36" s="495"/>
      <c r="H36" s="495"/>
      <c r="I36" s="454"/>
      <c r="J36" s="498"/>
      <c r="K36" s="501"/>
      <c r="L36" s="501">
        <f>IF(NOT(ISERROR(MATCH(K36,_xlfn.ANCHORARRAY(F47),0))),J49&amp;"Por favor no seleccionar los criterios de impacto",K36)</f>
        <v>0</v>
      </c>
      <c r="M36" s="454"/>
      <c r="N36" s="498"/>
      <c r="O36" s="506"/>
      <c r="P36" s="181"/>
      <c r="Q36" s="94"/>
      <c r="R36" s="137" t="str">
        <f t="shared" si="0"/>
        <v/>
      </c>
      <c r="S36" s="97"/>
      <c r="T36" s="97"/>
      <c r="U36" s="186" t="str">
        <f t="shared" si="1"/>
        <v/>
      </c>
      <c r="V36" s="97"/>
      <c r="W36" s="97"/>
      <c r="X36" s="97"/>
      <c r="Y36" s="138" t="str">
        <f>IFERROR(IF(AND(R35="Probabilidad",R36="Probabilidad"),(AA35-(+AA35*U36)),IF(R36="Probabilidad",(J35-(+J35*U36)),IF(R36="Impacto",AA35,""))),"")</f>
        <v/>
      </c>
      <c r="Z36" s="111" t="str">
        <f t="shared" si="2"/>
        <v/>
      </c>
      <c r="AA36" s="186" t="str">
        <f t="shared" si="6"/>
        <v/>
      </c>
      <c r="AB36" s="111" t="str">
        <f t="shared" si="4"/>
        <v/>
      </c>
      <c r="AC36" s="186" t="str">
        <f>IFERROR(IF(AND(R35="Impacto",R36="Impacto"),(AC35-(+AC35*U36)),IF(AND(R35="Probabilidad",R36="Impacto"),(AC34-(+AC34*U36)),IF(R36="Probabilidad",AC35,""))),"")</f>
        <v/>
      </c>
      <c r="AD36" s="111" t="str">
        <f t="shared" si="7"/>
        <v/>
      </c>
      <c r="AE36" s="457"/>
      <c r="AF36" s="139"/>
      <c r="AG36" s="140"/>
      <c r="AH36" s="236"/>
      <c r="AI36" s="236"/>
      <c r="AJ36" s="236"/>
      <c r="AK36" s="236"/>
      <c r="AL36" s="236"/>
      <c r="AM36" s="236"/>
      <c r="AN36" s="139"/>
      <c r="AO36" s="139"/>
      <c r="AP36" s="140"/>
      <c r="AQ36" s="139"/>
      <c r="AR36" s="140"/>
      <c r="AS36" s="236"/>
      <c r="AT36" s="236"/>
      <c r="AU36" s="236"/>
      <c r="AV36" s="236"/>
      <c r="AW36" s="236"/>
      <c r="AX36" s="236"/>
      <c r="AY36" s="139"/>
      <c r="AZ36" s="139"/>
      <c r="BA36" s="140"/>
      <c r="BB36" s="139"/>
      <c r="BC36" s="140"/>
      <c r="BD36" s="236"/>
      <c r="BE36" s="236"/>
      <c r="BF36" s="236"/>
      <c r="BG36" s="236"/>
      <c r="BH36" s="236"/>
      <c r="BI36" s="236"/>
      <c r="BJ36" s="139"/>
      <c r="BK36" s="139"/>
      <c r="BL36" s="140"/>
      <c r="BM36" s="181"/>
      <c r="BN36" s="226"/>
      <c r="BO36" s="142"/>
      <c r="BP36" s="181"/>
      <c r="BQ36" s="142"/>
      <c r="BR36" s="142"/>
      <c r="BS36" s="142"/>
      <c r="BT36" s="139"/>
      <c r="BU36" s="140"/>
      <c r="BV36" s="141"/>
      <c r="BW36" s="139"/>
      <c r="BX36" s="139"/>
      <c r="BY36" s="140"/>
      <c r="BZ36" s="140"/>
      <c r="CA36" s="140"/>
      <c r="CB36" s="140"/>
      <c r="CC36" s="139"/>
      <c r="CD36" s="140"/>
      <c r="CE36" s="141"/>
      <c r="CF36" s="139"/>
      <c r="CG36" s="139"/>
      <c r="CH36" s="140"/>
      <c r="CI36" s="140"/>
      <c r="CJ36" s="140"/>
      <c r="CK36" s="140"/>
      <c r="CL36" s="139"/>
      <c r="CM36" s="140"/>
      <c r="CN36" s="403"/>
      <c r="CO36" s="139"/>
      <c r="CP36" s="139"/>
      <c r="CQ36" s="140"/>
      <c r="CR36" s="140"/>
      <c r="CS36" s="140"/>
      <c r="CT36" s="140"/>
      <c r="CU36" s="401"/>
      <c r="CV36" s="401"/>
    </row>
    <row r="37" spans="1:100" s="402" customFormat="1" ht="33" customHeight="1">
      <c r="A37" s="751"/>
      <c r="B37" s="508"/>
      <c r="C37" s="463"/>
      <c r="D37" s="495"/>
      <c r="E37" s="495"/>
      <c r="F37" s="478"/>
      <c r="G37" s="495"/>
      <c r="H37" s="495"/>
      <c r="I37" s="454"/>
      <c r="J37" s="498"/>
      <c r="K37" s="501"/>
      <c r="L37" s="501">
        <f>IF(NOT(ISERROR(MATCH(K37,_xlfn.ANCHORARRAY(F48),0))),J50&amp;"Por favor no seleccionar los criterios de impacto",K37)</f>
        <v>0</v>
      </c>
      <c r="M37" s="454"/>
      <c r="N37" s="498"/>
      <c r="O37" s="506"/>
      <c r="P37" s="181"/>
      <c r="Q37" s="94"/>
      <c r="R37" s="137" t="str">
        <f t="shared" si="0"/>
        <v/>
      </c>
      <c r="S37" s="97"/>
      <c r="T37" s="97"/>
      <c r="U37" s="186" t="str">
        <f t="shared" si="1"/>
        <v/>
      </c>
      <c r="V37" s="97"/>
      <c r="W37" s="97"/>
      <c r="X37" s="97"/>
      <c r="Y37" s="138" t="str">
        <f>IFERROR(IF(AND(R36="Probabilidad",R37="Probabilidad"),(AA36-(+AA36*U37)),IF(R37="Probabilidad",(J36-(+J36*U37)),IF(R37="Impacto",AA36,""))),"")</f>
        <v/>
      </c>
      <c r="Z37" s="111" t="str">
        <f t="shared" si="2"/>
        <v/>
      </c>
      <c r="AA37" s="186" t="str">
        <f t="shared" si="6"/>
        <v/>
      </c>
      <c r="AB37" s="111" t="str">
        <f t="shared" si="4"/>
        <v/>
      </c>
      <c r="AC37" s="186" t="str">
        <f>IFERROR(IF(AND(R36="Impacto",R37="Impacto"),(AC36-(+AC36*U37)),IF(AND(R36="Probabilidad",R37="Impacto"),(AC35-(+AC35*U37)),IF(R37="Probabilidad",AC36,""))),"")</f>
        <v/>
      </c>
      <c r="AD37" s="111" t="str">
        <f t="shared" si="7"/>
        <v/>
      </c>
      <c r="AE37" s="457"/>
      <c r="AF37" s="139"/>
      <c r="AG37" s="140"/>
      <c r="AH37" s="236"/>
      <c r="AI37" s="236"/>
      <c r="AJ37" s="236"/>
      <c r="AK37" s="236"/>
      <c r="AL37" s="236"/>
      <c r="AM37" s="236"/>
      <c r="AN37" s="139"/>
      <c r="AO37" s="139"/>
      <c r="AP37" s="140"/>
      <c r="AQ37" s="139"/>
      <c r="AR37" s="140"/>
      <c r="AS37" s="236"/>
      <c r="AT37" s="236"/>
      <c r="AU37" s="236"/>
      <c r="AV37" s="236"/>
      <c r="AW37" s="236"/>
      <c r="AX37" s="236"/>
      <c r="AY37" s="139"/>
      <c r="AZ37" s="139"/>
      <c r="BA37" s="140"/>
      <c r="BB37" s="139"/>
      <c r="BC37" s="140"/>
      <c r="BD37" s="236"/>
      <c r="BE37" s="236"/>
      <c r="BF37" s="236"/>
      <c r="BG37" s="236"/>
      <c r="BH37" s="236"/>
      <c r="BI37" s="236"/>
      <c r="BJ37" s="139"/>
      <c r="BK37" s="139"/>
      <c r="BL37" s="140"/>
      <c r="BM37" s="181"/>
      <c r="BN37" s="226"/>
      <c r="BO37" s="142"/>
      <c r="BP37" s="181"/>
      <c r="BQ37" s="142"/>
      <c r="BR37" s="142"/>
      <c r="BS37" s="142"/>
      <c r="BT37" s="139"/>
      <c r="BU37" s="140"/>
      <c r="BV37" s="141"/>
      <c r="BW37" s="139"/>
      <c r="BX37" s="139"/>
      <c r="BY37" s="140"/>
      <c r="BZ37" s="140"/>
      <c r="CA37" s="140"/>
      <c r="CB37" s="140"/>
      <c r="CC37" s="139"/>
      <c r="CD37" s="140"/>
      <c r="CE37" s="141"/>
      <c r="CF37" s="139"/>
      <c r="CG37" s="139"/>
      <c r="CH37" s="140"/>
      <c r="CI37" s="140"/>
      <c r="CJ37" s="140"/>
      <c r="CK37" s="140"/>
      <c r="CL37" s="139"/>
      <c r="CM37" s="140"/>
      <c r="CN37" s="403"/>
      <c r="CO37" s="139"/>
      <c r="CP37" s="139"/>
      <c r="CQ37" s="140"/>
      <c r="CR37" s="140"/>
      <c r="CS37" s="140"/>
      <c r="CT37" s="140"/>
      <c r="CU37" s="401"/>
      <c r="CV37" s="401"/>
    </row>
    <row r="38" spans="1:100" s="402" customFormat="1" ht="33" customHeight="1" thickBot="1">
      <c r="A38" s="752"/>
      <c r="B38" s="509"/>
      <c r="C38" s="464"/>
      <c r="D38" s="495"/>
      <c r="E38" s="495"/>
      <c r="F38" s="479"/>
      <c r="G38" s="511"/>
      <c r="H38" s="511"/>
      <c r="I38" s="455"/>
      <c r="J38" s="499"/>
      <c r="K38" s="502"/>
      <c r="L38" s="502">
        <f>IF(NOT(ISERROR(MATCH(K38,_xlfn.ANCHORARRAY(F49),0))),J51&amp;"Por favor no seleccionar los criterios de impacto",K38)</f>
        <v>0</v>
      </c>
      <c r="M38" s="455"/>
      <c r="N38" s="499"/>
      <c r="O38" s="507"/>
      <c r="P38" s="182"/>
      <c r="Q38" s="95"/>
      <c r="R38" s="143" t="str">
        <f t="shared" si="0"/>
        <v/>
      </c>
      <c r="S38" s="144"/>
      <c r="T38" s="144"/>
      <c r="U38" s="184" t="str">
        <f t="shared" si="1"/>
        <v/>
      </c>
      <c r="V38" s="144"/>
      <c r="W38" s="144"/>
      <c r="X38" s="144"/>
      <c r="Y38" s="145" t="str">
        <f>IFERROR(IF(AND(R37="Probabilidad",R38="Probabilidad"),(AA37-(+AA37*U38)),IF(R38="Probabilidad",(J37-(+J37*U38)),IF(R38="Impacto",AA37,""))),"")</f>
        <v/>
      </c>
      <c r="Z38" s="112" t="str">
        <f t="shared" si="2"/>
        <v/>
      </c>
      <c r="AA38" s="184" t="str">
        <f t="shared" si="6"/>
        <v/>
      </c>
      <c r="AB38" s="112" t="str">
        <f t="shared" si="4"/>
        <v/>
      </c>
      <c r="AC38" s="184" t="str">
        <f>IFERROR(IF(AND(R37="Impacto",R38="Impacto"),(AC37-(+AC37*U38)),IF(AND(R37="Probabilidad",R38="Impacto"),(AC36-(+AC36*U38)),IF(R38="Probabilidad",AC37,""))),"")</f>
        <v/>
      </c>
      <c r="AD38" s="112" t="str">
        <f t="shared" si="7"/>
        <v/>
      </c>
      <c r="AE38" s="458"/>
      <c r="AF38" s="139"/>
      <c r="AG38" s="140"/>
      <c r="AH38" s="236"/>
      <c r="AI38" s="236"/>
      <c r="AJ38" s="236"/>
      <c r="AK38" s="236"/>
      <c r="AL38" s="236"/>
      <c r="AM38" s="236"/>
      <c r="AN38" s="139"/>
      <c r="AO38" s="139"/>
      <c r="AP38" s="140"/>
      <c r="AQ38" s="139"/>
      <c r="AR38" s="140"/>
      <c r="AS38" s="236"/>
      <c r="AT38" s="236"/>
      <c r="AU38" s="236"/>
      <c r="AV38" s="236"/>
      <c r="AW38" s="236"/>
      <c r="AX38" s="236"/>
      <c r="AY38" s="139"/>
      <c r="AZ38" s="139"/>
      <c r="BA38" s="140"/>
      <c r="BB38" s="139"/>
      <c r="BC38" s="140"/>
      <c r="BD38" s="236"/>
      <c r="BE38" s="236"/>
      <c r="BF38" s="236"/>
      <c r="BG38" s="236"/>
      <c r="BH38" s="236"/>
      <c r="BI38" s="236"/>
      <c r="BJ38" s="139"/>
      <c r="BK38" s="139"/>
      <c r="BL38" s="140"/>
      <c r="BM38" s="182"/>
      <c r="BN38" s="227"/>
      <c r="BO38" s="146"/>
      <c r="BP38" s="182"/>
      <c r="BQ38" s="146"/>
      <c r="BR38" s="146"/>
      <c r="BS38" s="147"/>
      <c r="BT38" s="139"/>
      <c r="BU38" s="140"/>
      <c r="BV38" s="141"/>
      <c r="BW38" s="139"/>
      <c r="BX38" s="139"/>
      <c r="BY38" s="140"/>
      <c r="BZ38" s="140"/>
      <c r="CA38" s="140"/>
      <c r="CB38" s="140"/>
      <c r="CC38" s="139"/>
      <c r="CD38" s="140"/>
      <c r="CE38" s="141"/>
      <c r="CF38" s="139"/>
      <c r="CG38" s="139"/>
      <c r="CH38" s="140"/>
      <c r="CI38" s="140"/>
      <c r="CJ38" s="140"/>
      <c r="CK38" s="140"/>
      <c r="CL38" s="139"/>
      <c r="CM38" s="140"/>
      <c r="CN38" s="403"/>
      <c r="CO38" s="139"/>
      <c r="CP38" s="139"/>
      <c r="CQ38" s="140"/>
      <c r="CR38" s="140"/>
      <c r="CS38" s="140"/>
      <c r="CT38" s="140"/>
      <c r="CU38" s="401"/>
      <c r="CV38" s="401"/>
    </row>
    <row r="39" spans="1:100" s="402" customFormat="1" ht="160" customHeight="1">
      <c r="A39" s="753"/>
      <c r="B39" s="508"/>
      <c r="C39" s="463"/>
      <c r="D39" s="491"/>
      <c r="E39" s="491"/>
      <c r="F39" s="491"/>
      <c r="G39" s="510"/>
      <c r="H39" s="512"/>
      <c r="I39" s="453" t="str">
        <f>IF(H39&lt;=0,"",IF(H39&lt;=2,"Muy Baja",IF(H39&lt;=24,"Baja",IF(H39&lt;=500,"Media",IF(H39&lt;=5000,"Alta","Muy Alta")))))</f>
        <v/>
      </c>
      <c r="J39" s="497" t="str">
        <f>IF(I39="","",IF(I39="Muy Baja",0.2,IF(I39="Baja",0.4,IF(I39="Media",0.6,IF(I39="Alta",0.8,IF(I39="Muy Alta",1,))))))</f>
        <v/>
      </c>
      <c r="K39" s="500"/>
      <c r="L39" s="503">
        <f>IF(NOT(ISERROR(MATCH(K39,'[3]Tabla Impacto'!$B$221:$B$223,0))),'[3]Tabla Impacto'!$F$223&amp;"Por favor no seleccionar los criterios de impacto(Afectación Económica o presupuestal y Pérdida Reputacional)",K39)</f>
        <v>0</v>
      </c>
      <c r="M39" s="504" t="str">
        <f>IF(OR(K39='Tabla Impacto'!$C$11,K39='Tabla Impacto'!$D$11),"Leve",IF(OR(K39='Tabla Impacto'!$C$12,K39='Tabla Impacto'!$D$12),"Menor",IF(OR(K39='Tabla Impacto'!$C$13,K39='Tabla Impacto'!$D$13),"Moderado",IF(OR(K39='Tabla Impacto'!$C$14,K39='Tabla Impacto'!$D$14),"Mayor",IF(OR(K39='Tabla Impacto'!$C$15,K39='Tabla Impacto'!$D$15),"Catastrófico","")))))</f>
        <v/>
      </c>
      <c r="N39" s="497" t="str">
        <f>IF(M39="","",IF(M39="Leve",0.2,IF(M39="Menor",0.4,IF(M39="Moderado",0.6,IF(M39="Mayor",0.8,IF(M39="Catastrófico",1,))))))</f>
        <v/>
      </c>
      <c r="O39" s="505"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
      </c>
      <c r="P39" s="294"/>
      <c r="Q39" s="275"/>
      <c r="R39" s="148" t="str">
        <f t="shared" si="0"/>
        <v/>
      </c>
      <c r="S39" s="295"/>
      <c r="T39" s="295"/>
      <c r="U39" s="186" t="str">
        <f t="shared" si="1"/>
        <v/>
      </c>
      <c r="V39" s="295"/>
      <c r="W39" s="295"/>
      <c r="X39" s="295"/>
      <c r="Y39" s="138" t="str">
        <f>IFERROR(IF(R39="Probabilidad",(J39-(+J39*U39)),IF(R39="Impacto",J39,"")),"")</f>
        <v/>
      </c>
      <c r="Z39" s="111" t="str">
        <f t="shared" si="2"/>
        <v/>
      </c>
      <c r="AA39" s="186" t="str">
        <f t="shared" si="6"/>
        <v/>
      </c>
      <c r="AB39" s="111" t="str">
        <f t="shared" si="4"/>
        <v/>
      </c>
      <c r="AC39" s="186" t="str">
        <f>IFERROR(IF(R39="Impacto",(N39-(+N39*U39)),IF(R39="Probabilidad",N39,"")),"")</f>
        <v/>
      </c>
      <c r="AD39" s="111" t="str">
        <f t="shared" si="7"/>
        <v/>
      </c>
      <c r="AE39" s="457"/>
      <c r="AF39" s="139"/>
      <c r="AG39" s="140"/>
      <c r="AH39" s="236"/>
      <c r="AI39" s="236"/>
      <c r="AJ39" s="236"/>
      <c r="AK39" s="236"/>
      <c r="AL39" s="236"/>
      <c r="AM39" s="236"/>
      <c r="AN39" s="139"/>
      <c r="AO39" s="139"/>
      <c r="AP39" s="140"/>
      <c r="AQ39" s="139"/>
      <c r="AR39" s="140"/>
      <c r="AS39" s="236"/>
      <c r="AT39" s="236"/>
      <c r="AU39" s="236"/>
      <c r="AV39" s="236"/>
      <c r="AW39" s="236"/>
      <c r="AX39" s="236"/>
      <c r="AY39" s="139"/>
      <c r="AZ39" s="139"/>
      <c r="BA39" s="140"/>
      <c r="BB39" s="139"/>
      <c r="BC39" s="140"/>
      <c r="BD39" s="236"/>
      <c r="BE39" s="236"/>
      <c r="BF39" s="236"/>
      <c r="BG39" s="236"/>
      <c r="BH39" s="236"/>
      <c r="BI39" s="236"/>
      <c r="BJ39" s="139"/>
      <c r="BK39" s="139"/>
      <c r="BL39" s="140"/>
      <c r="BM39" s="294"/>
      <c r="BN39" s="305"/>
      <c r="BO39" s="294"/>
      <c r="BP39" s="294"/>
      <c r="BQ39" s="297"/>
      <c r="BR39" s="297"/>
      <c r="BS39" s="305"/>
      <c r="BT39" s="139"/>
      <c r="BU39" s="140"/>
      <c r="BV39" s="141"/>
      <c r="BW39" s="139"/>
      <c r="BX39" s="139"/>
      <c r="BY39" s="140"/>
      <c r="BZ39" s="140"/>
      <c r="CA39" s="140"/>
      <c r="CB39" s="140"/>
      <c r="CC39" s="139"/>
      <c r="CD39" s="140"/>
      <c r="CE39" s="141"/>
      <c r="CF39" s="139"/>
      <c r="CG39" s="139"/>
      <c r="CH39" s="140"/>
      <c r="CI39" s="140"/>
      <c r="CJ39" s="140"/>
      <c r="CK39" s="140"/>
      <c r="CL39" s="139"/>
      <c r="CM39" s="140"/>
      <c r="CN39" s="403"/>
      <c r="CO39" s="139"/>
      <c r="CP39" s="139"/>
      <c r="CQ39" s="140"/>
      <c r="CR39" s="140"/>
      <c r="CS39" s="140"/>
      <c r="CT39" s="140"/>
      <c r="CU39" s="401"/>
      <c r="CV39" s="401"/>
    </row>
    <row r="40" spans="1:100" s="402" customFormat="1" ht="160" customHeight="1">
      <c r="A40" s="751"/>
      <c r="B40" s="508"/>
      <c r="C40" s="463"/>
      <c r="D40" s="460"/>
      <c r="E40" s="460"/>
      <c r="F40" s="460"/>
      <c r="G40" s="495"/>
      <c r="H40" s="495"/>
      <c r="I40" s="454"/>
      <c r="J40" s="498"/>
      <c r="K40" s="501"/>
      <c r="L40" s="501">
        <f>IF(NOT(ISERROR(MATCH(K40,_xlfn.ANCHORARRAY(F51),0))),J53&amp;"Por favor no seleccionar los criterios de impacto",K40)</f>
        <v>0</v>
      </c>
      <c r="M40" s="454"/>
      <c r="N40" s="498"/>
      <c r="O40" s="506"/>
      <c r="P40" s="294"/>
      <c r="Q40" s="275"/>
      <c r="R40" s="137" t="str">
        <f t="shared" si="0"/>
        <v/>
      </c>
      <c r="S40" s="295"/>
      <c r="T40" s="295"/>
      <c r="U40" s="186" t="str">
        <f t="shared" si="1"/>
        <v/>
      </c>
      <c r="V40" s="295"/>
      <c r="W40" s="295"/>
      <c r="X40" s="295"/>
      <c r="Y40" s="138" t="str">
        <f>IFERROR(IF(AND(R39="Probabilidad",R40="Probabilidad"),(AA39-(+AA39*U40)),IF(R40="Probabilidad",(J39-(+J39*U40)),IF(R40="Impacto",AA39,""))),"")</f>
        <v/>
      </c>
      <c r="Z40" s="111" t="str">
        <f t="shared" si="2"/>
        <v/>
      </c>
      <c r="AA40" s="186" t="str">
        <f t="shared" si="6"/>
        <v/>
      </c>
      <c r="AB40" s="111" t="str">
        <f t="shared" si="4"/>
        <v/>
      </c>
      <c r="AC40" s="186" t="str">
        <f>IFERROR(IF(AND(R39="Impacto",R40="Impacto"),(AC39-(+AC39*U40)),IF(R40="Impacto",($N$39-(+$N$39*U40)),IF(R40="Probabilidad",AC39,""))),"")</f>
        <v/>
      </c>
      <c r="AD40" s="111" t="str">
        <f t="shared" si="7"/>
        <v/>
      </c>
      <c r="AE40" s="457"/>
      <c r="AF40" s="139"/>
      <c r="AG40" s="140"/>
      <c r="AH40" s="236"/>
      <c r="AI40" s="236"/>
      <c r="AJ40" s="236"/>
      <c r="AK40" s="236"/>
      <c r="AL40" s="236"/>
      <c r="AM40" s="236"/>
      <c r="AN40" s="139"/>
      <c r="AO40" s="139"/>
      <c r="AP40" s="140"/>
      <c r="AQ40" s="139"/>
      <c r="AR40" s="140"/>
      <c r="AS40" s="236"/>
      <c r="AT40" s="236"/>
      <c r="AU40" s="236"/>
      <c r="AV40" s="236"/>
      <c r="AW40" s="236"/>
      <c r="AX40" s="236"/>
      <c r="AY40" s="139"/>
      <c r="AZ40" s="139"/>
      <c r="BA40" s="140"/>
      <c r="BB40" s="139"/>
      <c r="BC40" s="140"/>
      <c r="BD40" s="236"/>
      <c r="BE40" s="236"/>
      <c r="BF40" s="236"/>
      <c r="BG40" s="236"/>
      <c r="BH40" s="236"/>
      <c r="BI40" s="236"/>
      <c r="BJ40" s="139"/>
      <c r="BK40" s="139"/>
      <c r="BL40" s="140"/>
      <c r="BM40" s="294"/>
      <c r="BN40" s="305"/>
      <c r="BO40" s="294"/>
      <c r="BP40" s="294"/>
      <c r="BQ40" s="297"/>
      <c r="BR40" s="297"/>
      <c r="BS40" s="305"/>
      <c r="BT40" s="139"/>
      <c r="BU40" s="140"/>
      <c r="BV40" s="141"/>
      <c r="BW40" s="139"/>
      <c r="BX40" s="139"/>
      <c r="BY40" s="140"/>
      <c r="BZ40" s="140"/>
      <c r="CA40" s="140"/>
      <c r="CB40" s="140"/>
      <c r="CC40" s="139"/>
      <c r="CD40" s="140"/>
      <c r="CE40" s="141"/>
      <c r="CF40" s="139"/>
      <c r="CG40" s="139"/>
      <c r="CH40" s="140"/>
      <c r="CI40" s="140"/>
      <c r="CJ40" s="140"/>
      <c r="CK40" s="140"/>
      <c r="CL40" s="139"/>
      <c r="CM40" s="140"/>
      <c r="CN40" s="403"/>
      <c r="CO40" s="139"/>
      <c r="CP40" s="139"/>
      <c r="CQ40" s="140"/>
      <c r="CR40" s="140"/>
      <c r="CS40" s="140"/>
      <c r="CT40" s="140"/>
      <c r="CU40" s="401"/>
      <c r="CV40" s="401"/>
    </row>
    <row r="41" spans="1:100" s="402" customFormat="1" ht="160" customHeight="1">
      <c r="A41" s="751"/>
      <c r="B41" s="508"/>
      <c r="C41" s="463"/>
      <c r="D41" s="460"/>
      <c r="E41" s="460"/>
      <c r="F41" s="460"/>
      <c r="G41" s="495"/>
      <c r="H41" s="495"/>
      <c r="I41" s="454"/>
      <c r="J41" s="498"/>
      <c r="K41" s="501"/>
      <c r="L41" s="501">
        <f>IF(NOT(ISERROR(MATCH(K41,_xlfn.ANCHORARRAY(F52),0))),J54&amp;"Por favor no seleccionar los criterios de impacto",K41)</f>
        <v>0</v>
      </c>
      <c r="M41" s="454"/>
      <c r="N41" s="498"/>
      <c r="O41" s="506"/>
      <c r="P41" s="294"/>
      <c r="Q41" s="275"/>
      <c r="R41" s="137" t="str">
        <f t="shared" ref="R41:R56" si="8">IF(OR(S41="Preventivo",S41="Detectivo"),"Probabilidad",IF(S41="Correctivo","Impacto",""))</f>
        <v/>
      </c>
      <c r="S41" s="295"/>
      <c r="T41" s="295"/>
      <c r="U41" s="186" t="str">
        <f t="shared" ref="U41:U56" si="9">IF(AND(S41="Preventivo",T41="Automático"),"50%",IF(AND(S41="Preventivo",T41="Manual"),"40%",IF(AND(S41="Detectivo",T41="Automático"),"40%",IF(AND(S41="Detectivo",T41="Manual"),"30%",IF(AND(S41="Correctivo",T41="Automático"),"35%",IF(AND(S41="Correctivo",T41="Manual"),"25%",""))))))</f>
        <v/>
      </c>
      <c r="V41" s="295"/>
      <c r="W41" s="295"/>
      <c r="X41" s="295"/>
      <c r="Y41" s="138" t="str">
        <f>IFERROR(IF(AND(R40="Probabilidad",R41="Probabilidad"),(AA40-(+AA40*U41)),IF(R41="Probabilidad",(J40-(+J40*U41)),IF(R41="Impacto",AA40,""))),"")</f>
        <v/>
      </c>
      <c r="Z41" s="111" t="str">
        <f t="shared" ref="Z41:Z56" si="10">IFERROR(IF(Y41="","",IF(Y41&lt;=0.2,"Muy Baja",IF(Y41&lt;=0.4,"Baja",IF(Y41&lt;=0.6,"Media",IF(Y41&lt;=0.8,"Alta","Muy Alta"))))),"")</f>
        <v/>
      </c>
      <c r="AA41" s="186" t="str">
        <f t="shared" si="6"/>
        <v/>
      </c>
      <c r="AB41" s="111" t="str">
        <f t="shared" ref="AB41:AB56" si="11">IFERROR(IF(AC41="","",IF(AC41&lt;=0.2,"Leve",IF(AC41&lt;=0.4,"Menor",IF(AC41&lt;=0.6,"Moderado",IF(AC41&lt;=0.8,"Mayor","Catastrófico"))))),"")</f>
        <v/>
      </c>
      <c r="AC41" s="186" t="str">
        <f>IFERROR(IF(AND(R40="Impacto",R41="Impacto"),(AC40-(+AC40*U41)),IF(AND(R40="Probabilidad",R41="Impacto"),(AC39-(+AC39*U41)),IF(R41="Probabilidad",AC40,""))),"")</f>
        <v/>
      </c>
      <c r="AD41" s="111" t="str">
        <f t="shared" si="7"/>
        <v/>
      </c>
      <c r="AE41" s="457"/>
      <c r="AF41" s="139"/>
      <c r="AG41" s="140"/>
      <c r="AH41" s="236"/>
      <c r="AI41" s="236"/>
      <c r="AJ41" s="236"/>
      <c r="AK41" s="236"/>
      <c r="AL41" s="236"/>
      <c r="AM41" s="236"/>
      <c r="AN41" s="139"/>
      <c r="AO41" s="139"/>
      <c r="AP41" s="140"/>
      <c r="AQ41" s="139"/>
      <c r="AR41" s="140"/>
      <c r="AS41" s="236"/>
      <c r="AT41" s="236"/>
      <c r="AU41" s="236"/>
      <c r="AV41" s="236"/>
      <c r="AW41" s="236"/>
      <c r="AX41" s="236"/>
      <c r="AY41" s="139"/>
      <c r="AZ41" s="139"/>
      <c r="BA41" s="140"/>
      <c r="BB41" s="139"/>
      <c r="BC41" s="140"/>
      <c r="BD41" s="236"/>
      <c r="BE41" s="236"/>
      <c r="BF41" s="236"/>
      <c r="BG41" s="236"/>
      <c r="BH41" s="236"/>
      <c r="BI41" s="236"/>
      <c r="BJ41" s="139"/>
      <c r="BK41" s="139"/>
      <c r="BL41" s="140"/>
      <c r="BM41" s="94"/>
      <c r="BN41" s="226"/>
      <c r="BO41" s="142"/>
      <c r="BP41" s="181"/>
      <c r="BQ41" s="160"/>
      <c r="BR41" s="160"/>
      <c r="BS41" s="158"/>
      <c r="BT41" s="139"/>
      <c r="BU41" s="140"/>
      <c r="BV41" s="141"/>
      <c r="BW41" s="139"/>
      <c r="BX41" s="139"/>
      <c r="BY41" s="140"/>
      <c r="BZ41" s="140"/>
      <c r="CA41" s="140"/>
      <c r="CB41" s="140"/>
      <c r="CC41" s="139"/>
      <c r="CD41" s="140"/>
      <c r="CE41" s="141"/>
      <c r="CF41" s="139"/>
      <c r="CG41" s="139"/>
      <c r="CH41" s="140"/>
      <c r="CI41" s="140"/>
      <c r="CJ41" s="140"/>
      <c r="CK41" s="140"/>
      <c r="CL41" s="139"/>
      <c r="CM41" s="140"/>
      <c r="CN41" s="403"/>
      <c r="CO41" s="139"/>
      <c r="CP41" s="139"/>
      <c r="CQ41" s="140"/>
      <c r="CR41" s="140"/>
      <c r="CS41" s="140"/>
      <c r="CT41" s="140"/>
      <c r="CU41" s="401"/>
      <c r="CV41" s="401"/>
    </row>
    <row r="42" spans="1:100" s="402" customFormat="1" ht="27" customHeight="1">
      <c r="A42" s="751"/>
      <c r="B42" s="508"/>
      <c r="C42" s="463"/>
      <c r="D42" s="460"/>
      <c r="E42" s="460"/>
      <c r="F42" s="460"/>
      <c r="G42" s="495"/>
      <c r="H42" s="495"/>
      <c r="I42" s="454"/>
      <c r="J42" s="498"/>
      <c r="K42" s="501"/>
      <c r="L42" s="501">
        <f>IF(NOT(ISERROR(MATCH(K42,_xlfn.ANCHORARRAY(F53),0))),J55&amp;"Por favor no seleccionar los criterios de impacto",K42)</f>
        <v>0</v>
      </c>
      <c r="M42" s="454"/>
      <c r="N42" s="498"/>
      <c r="O42" s="506"/>
      <c r="P42" s="181"/>
      <c r="Q42" s="94"/>
      <c r="R42" s="137" t="str">
        <f t="shared" si="8"/>
        <v/>
      </c>
      <c r="S42" s="97"/>
      <c r="T42" s="97"/>
      <c r="U42" s="186" t="str">
        <f t="shared" si="9"/>
        <v/>
      </c>
      <c r="V42" s="97"/>
      <c r="W42" s="97"/>
      <c r="X42" s="97"/>
      <c r="Y42" s="138" t="str">
        <f>IFERROR(IF(AND(R41="Probabilidad",R42="Probabilidad"),(AA41-(+AA41*U42)),IF(R42="Probabilidad",(J41-(+J41*U42)),IF(R42="Impacto",AA41,""))),"")</f>
        <v/>
      </c>
      <c r="Z42" s="111" t="str">
        <f t="shared" si="10"/>
        <v/>
      </c>
      <c r="AA42" s="186" t="str">
        <f t="shared" si="6"/>
        <v/>
      </c>
      <c r="AB42" s="111" t="str">
        <f t="shared" si="11"/>
        <v/>
      </c>
      <c r="AC42" s="186" t="str">
        <f>IFERROR(IF(AND(R41="Impacto",R42="Impacto"),(AC41-(+AC41*U42)),IF(AND(R41="Probabilidad",R42="Impacto"),(AC40-(+AC40*U42)),IF(R42="Probabilidad",AC41,""))),"")</f>
        <v/>
      </c>
      <c r="AD42" s="111" t="str">
        <f t="shared" si="7"/>
        <v/>
      </c>
      <c r="AE42" s="457"/>
      <c r="AF42" s="139"/>
      <c r="AG42" s="140"/>
      <c r="AH42" s="236"/>
      <c r="AI42" s="236"/>
      <c r="AJ42" s="236"/>
      <c r="AK42" s="236"/>
      <c r="AL42" s="236"/>
      <c r="AM42" s="236"/>
      <c r="AN42" s="139"/>
      <c r="AO42" s="139"/>
      <c r="AP42" s="140"/>
      <c r="AQ42" s="139"/>
      <c r="AR42" s="140"/>
      <c r="AS42" s="236"/>
      <c r="AT42" s="236"/>
      <c r="AU42" s="236"/>
      <c r="AV42" s="236"/>
      <c r="AW42" s="236"/>
      <c r="AX42" s="236"/>
      <c r="AY42" s="139"/>
      <c r="AZ42" s="139"/>
      <c r="BA42" s="140"/>
      <c r="BB42" s="139"/>
      <c r="BC42" s="140"/>
      <c r="BD42" s="236"/>
      <c r="BE42" s="236"/>
      <c r="BF42" s="236"/>
      <c r="BG42" s="236"/>
      <c r="BH42" s="236"/>
      <c r="BI42" s="236"/>
      <c r="BJ42" s="139"/>
      <c r="BK42" s="139"/>
      <c r="BL42" s="140"/>
      <c r="BM42" s="94"/>
      <c r="BN42" s="226"/>
      <c r="BO42" s="142"/>
      <c r="BP42" s="181"/>
      <c r="BQ42" s="142"/>
      <c r="BR42" s="142"/>
      <c r="BS42" s="142"/>
      <c r="BT42" s="139"/>
      <c r="BU42" s="140"/>
      <c r="BV42" s="141"/>
      <c r="BW42" s="139"/>
      <c r="BX42" s="139"/>
      <c r="BY42" s="140"/>
      <c r="BZ42" s="140"/>
      <c r="CA42" s="140"/>
      <c r="CB42" s="140"/>
      <c r="CC42" s="139"/>
      <c r="CD42" s="140"/>
      <c r="CE42" s="141"/>
      <c r="CF42" s="139"/>
      <c r="CG42" s="139"/>
      <c r="CH42" s="140"/>
      <c r="CI42" s="140"/>
      <c r="CJ42" s="140"/>
      <c r="CK42" s="140"/>
      <c r="CL42" s="139"/>
      <c r="CM42" s="140"/>
      <c r="CN42" s="403"/>
      <c r="CO42" s="139"/>
      <c r="CP42" s="139"/>
      <c r="CQ42" s="140"/>
      <c r="CR42" s="140"/>
      <c r="CS42" s="140"/>
      <c r="CT42" s="140"/>
      <c r="CU42" s="401"/>
      <c r="CV42" s="401"/>
    </row>
    <row r="43" spans="1:100" s="402" customFormat="1" ht="27" customHeight="1">
      <c r="A43" s="751"/>
      <c r="B43" s="508"/>
      <c r="C43" s="463"/>
      <c r="D43" s="460"/>
      <c r="E43" s="460"/>
      <c r="F43" s="460"/>
      <c r="G43" s="495"/>
      <c r="H43" s="495"/>
      <c r="I43" s="454"/>
      <c r="J43" s="498"/>
      <c r="K43" s="501"/>
      <c r="L43" s="501">
        <f>IF(NOT(ISERROR(MATCH(K43,_xlfn.ANCHORARRAY(F54),0))),J56&amp;"Por favor no seleccionar los criterios de impacto",K43)</f>
        <v>0</v>
      </c>
      <c r="M43" s="454"/>
      <c r="N43" s="498"/>
      <c r="O43" s="506"/>
      <c r="P43" s="181"/>
      <c r="Q43" s="94"/>
      <c r="R43" s="137" t="str">
        <f t="shared" si="8"/>
        <v/>
      </c>
      <c r="S43" s="97"/>
      <c r="T43" s="97"/>
      <c r="U43" s="186" t="str">
        <f t="shared" si="9"/>
        <v/>
      </c>
      <c r="V43" s="97"/>
      <c r="W43" s="97"/>
      <c r="X43" s="97"/>
      <c r="Y43" s="138" t="str">
        <f>IFERROR(IF(AND(R42="Probabilidad",R43="Probabilidad"),(AA42-(+AA42*U43)),IF(R43="Probabilidad",(J42-(+J42*U43)),IF(R43="Impacto",AA42,""))),"")</f>
        <v/>
      </c>
      <c r="Z43" s="111" t="str">
        <f t="shared" si="10"/>
        <v/>
      </c>
      <c r="AA43" s="186" t="str">
        <f t="shared" si="6"/>
        <v/>
      </c>
      <c r="AB43" s="111" t="str">
        <f t="shared" si="11"/>
        <v/>
      </c>
      <c r="AC43" s="186" t="str">
        <f>IFERROR(IF(AND(R42="Impacto",R43="Impacto"),(AC42-(+AC42*U43)),IF(AND(R42="Probabilidad",R43="Impacto"),(AC41-(+AC41*U43)),IF(R43="Probabilidad",AC42,""))),"")</f>
        <v/>
      </c>
      <c r="AD43" s="111" t="str">
        <f t="shared" si="7"/>
        <v/>
      </c>
      <c r="AE43" s="457"/>
      <c r="AF43" s="139"/>
      <c r="AG43" s="140"/>
      <c r="AH43" s="236"/>
      <c r="AI43" s="236"/>
      <c r="AJ43" s="236"/>
      <c r="AK43" s="236"/>
      <c r="AL43" s="236"/>
      <c r="AM43" s="236"/>
      <c r="AN43" s="139"/>
      <c r="AO43" s="139"/>
      <c r="AP43" s="140"/>
      <c r="AQ43" s="139"/>
      <c r="AR43" s="140"/>
      <c r="AS43" s="236"/>
      <c r="AT43" s="236"/>
      <c r="AU43" s="236"/>
      <c r="AV43" s="236"/>
      <c r="AW43" s="236"/>
      <c r="AX43" s="236"/>
      <c r="AY43" s="139"/>
      <c r="AZ43" s="139"/>
      <c r="BA43" s="140"/>
      <c r="BB43" s="139"/>
      <c r="BC43" s="140"/>
      <c r="BD43" s="236"/>
      <c r="BE43" s="236"/>
      <c r="BF43" s="236"/>
      <c r="BG43" s="236"/>
      <c r="BH43" s="236"/>
      <c r="BI43" s="236"/>
      <c r="BJ43" s="139"/>
      <c r="BK43" s="139"/>
      <c r="BL43" s="140"/>
      <c r="BM43" s="94"/>
      <c r="BN43" s="226"/>
      <c r="BO43" s="142"/>
      <c r="BP43" s="181"/>
      <c r="BQ43" s="142"/>
      <c r="BR43" s="142"/>
      <c r="BS43" s="142"/>
      <c r="BT43" s="139"/>
      <c r="BU43" s="140"/>
      <c r="BV43" s="141"/>
      <c r="BW43" s="139"/>
      <c r="BX43" s="139"/>
      <c r="BY43" s="140"/>
      <c r="BZ43" s="140"/>
      <c r="CA43" s="140"/>
      <c r="CB43" s="140"/>
      <c r="CC43" s="139"/>
      <c r="CD43" s="140"/>
      <c r="CE43" s="141"/>
      <c r="CF43" s="139"/>
      <c r="CG43" s="139"/>
      <c r="CH43" s="140"/>
      <c r="CI43" s="140"/>
      <c r="CJ43" s="140"/>
      <c r="CK43" s="140"/>
      <c r="CL43" s="139"/>
      <c r="CM43" s="140"/>
      <c r="CN43" s="403"/>
      <c r="CO43" s="139"/>
      <c r="CP43" s="139"/>
      <c r="CQ43" s="140"/>
      <c r="CR43" s="140"/>
      <c r="CS43" s="140"/>
      <c r="CT43" s="140"/>
      <c r="CU43" s="401"/>
      <c r="CV43" s="401"/>
    </row>
    <row r="44" spans="1:100" s="402" customFormat="1" ht="27" customHeight="1" thickBot="1">
      <c r="A44" s="752"/>
      <c r="B44" s="509"/>
      <c r="C44" s="464"/>
      <c r="D44" s="460"/>
      <c r="E44" s="460"/>
      <c r="F44" s="460"/>
      <c r="G44" s="511"/>
      <c r="H44" s="511"/>
      <c r="I44" s="455"/>
      <c r="J44" s="499"/>
      <c r="K44" s="502"/>
      <c r="L44" s="502">
        <f>IF(NOT(ISERROR(MATCH(K44,_xlfn.ANCHORARRAY(F55),0))),J135&amp;"Por favor no seleccionar los criterios de impacto",K44)</f>
        <v>0</v>
      </c>
      <c r="M44" s="455"/>
      <c r="N44" s="499"/>
      <c r="O44" s="507"/>
      <c r="P44" s="182"/>
      <c r="Q44" s="95"/>
      <c r="R44" s="149" t="str">
        <f t="shared" si="8"/>
        <v/>
      </c>
      <c r="S44" s="144"/>
      <c r="T44" s="144"/>
      <c r="U44" s="184" t="str">
        <f t="shared" si="9"/>
        <v/>
      </c>
      <c r="V44" s="144"/>
      <c r="W44" s="144"/>
      <c r="X44" s="144"/>
      <c r="Y44" s="145" t="str">
        <f>IFERROR(IF(AND(R43="Probabilidad",R44="Probabilidad"),(AA43-(+AA43*U44)),IF(R44="Probabilidad",(J43-(+J43*U44)),IF(R44="Impacto",AA43,""))),"")</f>
        <v/>
      </c>
      <c r="Z44" s="112" t="str">
        <f t="shared" si="10"/>
        <v/>
      </c>
      <c r="AA44" s="184" t="str">
        <f t="shared" si="6"/>
        <v/>
      </c>
      <c r="AB44" s="112" t="str">
        <f t="shared" si="11"/>
        <v/>
      </c>
      <c r="AC44" s="184" t="str">
        <f>IFERROR(IF(AND(R43="Impacto",R44="Impacto"),(AC43-(+AC43*U44)),IF(AND(R43="Probabilidad",R44="Impacto"),(AC42-(+AC42*U44)),IF(R44="Probabilidad",AC43,""))),"")</f>
        <v/>
      </c>
      <c r="AD44" s="112" t="str">
        <f t="shared" si="7"/>
        <v/>
      </c>
      <c r="AE44" s="458"/>
      <c r="AF44" s="139"/>
      <c r="AG44" s="140"/>
      <c r="AH44" s="236"/>
      <c r="AI44" s="236"/>
      <c r="AJ44" s="236"/>
      <c r="AK44" s="236"/>
      <c r="AL44" s="236"/>
      <c r="AM44" s="236"/>
      <c r="AN44" s="139"/>
      <c r="AO44" s="139"/>
      <c r="AP44" s="140"/>
      <c r="AQ44" s="139"/>
      <c r="AR44" s="140"/>
      <c r="AS44" s="236"/>
      <c r="AT44" s="236"/>
      <c r="AU44" s="236"/>
      <c r="AV44" s="236"/>
      <c r="AW44" s="236"/>
      <c r="AX44" s="236"/>
      <c r="AY44" s="139"/>
      <c r="AZ44" s="139"/>
      <c r="BA44" s="140"/>
      <c r="BB44" s="139"/>
      <c r="BC44" s="140"/>
      <c r="BD44" s="236"/>
      <c r="BE44" s="236"/>
      <c r="BF44" s="236"/>
      <c r="BG44" s="236"/>
      <c r="BH44" s="236"/>
      <c r="BI44" s="236"/>
      <c r="BJ44" s="139"/>
      <c r="BK44" s="139"/>
      <c r="BL44" s="140"/>
      <c r="BM44" s="182"/>
      <c r="BN44" s="227"/>
      <c r="BO44" s="146"/>
      <c r="BP44" s="182"/>
      <c r="BQ44" s="146"/>
      <c r="BR44" s="146"/>
      <c r="BS44" s="147"/>
      <c r="BT44" s="139"/>
      <c r="BU44" s="140"/>
      <c r="BV44" s="141"/>
      <c r="BW44" s="139"/>
      <c r="BX44" s="139"/>
      <c r="BY44" s="140"/>
      <c r="BZ44" s="140"/>
      <c r="CA44" s="140"/>
      <c r="CB44" s="140"/>
      <c r="CC44" s="139"/>
      <c r="CD44" s="140"/>
      <c r="CE44" s="141"/>
      <c r="CF44" s="139"/>
      <c r="CG44" s="139"/>
      <c r="CH44" s="140"/>
      <c r="CI44" s="140"/>
      <c r="CJ44" s="140"/>
      <c r="CK44" s="140"/>
      <c r="CL44" s="139"/>
      <c r="CM44" s="140"/>
      <c r="CN44" s="403"/>
      <c r="CO44" s="139"/>
      <c r="CP44" s="139"/>
      <c r="CQ44" s="140"/>
      <c r="CR44" s="140"/>
      <c r="CS44" s="140"/>
      <c r="CT44" s="140"/>
      <c r="CU44" s="401"/>
      <c r="CV44" s="401"/>
    </row>
    <row r="45" spans="1:100" s="402" customFormat="1" ht="160" customHeight="1">
      <c r="A45" s="753"/>
      <c r="B45" s="508"/>
      <c r="C45" s="463"/>
      <c r="D45" s="491"/>
      <c r="E45" s="491"/>
      <c r="F45" s="491"/>
      <c r="G45" s="510"/>
      <c r="H45" s="512"/>
      <c r="I45" s="453" t="str">
        <f>IF(H45&lt;=0,"",IF(H45&lt;=2,"Muy Baja",IF(H45&lt;=24,"Baja",IF(H45&lt;=500,"Media",IF(H45&lt;=5000,"Alta","Muy Alta")))))</f>
        <v/>
      </c>
      <c r="J45" s="497" t="str">
        <f>IF(I45="","",IF(I45="Muy Baja",0.2,IF(I45="Baja",0.4,IF(I45="Media",0.6,IF(I45="Alta",0.8,IF(I45="Muy Alta",1,))))))</f>
        <v/>
      </c>
      <c r="K45" s="500"/>
      <c r="L45" s="503">
        <f>IF(NOT(ISERROR(MATCH(K45,'[3]Tabla Impacto'!$B$221:$B$223,0))),'[3]Tabla Impacto'!$F$223&amp;"Por favor no seleccionar los criterios de impacto(Afectación Económica o presupuestal y Pérdida Reputacional)",K45)</f>
        <v>0</v>
      </c>
      <c r="M45" s="504" t="str">
        <f>IF(OR(K45='Tabla Impacto'!$C$11,K45='Tabla Impacto'!$D$11),"Leve",IF(OR(K45='Tabla Impacto'!$C$12,K45='Tabla Impacto'!$D$12),"Menor",IF(OR(K45='Tabla Impacto'!$C$13,K45='Tabla Impacto'!$D$13),"Moderado",IF(OR(K45='Tabla Impacto'!$C$14,K45='Tabla Impacto'!$D$14),"Mayor",IF(OR(K45='Tabla Impacto'!$C$15,K45='Tabla Impacto'!$D$15),"Catastrófico","")))))</f>
        <v/>
      </c>
      <c r="N45" s="497" t="str">
        <f>IF(M45="","",IF(M45="Leve",0.2,IF(M45="Menor",0.4,IF(M45="Moderado",0.6,IF(M45="Mayor",0.8,IF(M45="Catastrófico",1,))))))</f>
        <v/>
      </c>
      <c r="O45" s="505" t="str">
        <f>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
      </c>
      <c r="P45" s="298"/>
      <c r="Q45" s="275"/>
      <c r="R45" s="148" t="str">
        <f t="shared" si="8"/>
        <v/>
      </c>
      <c r="S45" s="295"/>
      <c r="T45" s="295"/>
      <c r="U45" s="186" t="str">
        <f t="shared" si="9"/>
        <v/>
      </c>
      <c r="V45" s="295"/>
      <c r="W45" s="295"/>
      <c r="X45" s="295"/>
      <c r="Y45" s="138" t="str">
        <f>IFERROR(IF(R45="Probabilidad",(J45-(+J45*U45)),IF(R45="Impacto",J45,"")),"")</f>
        <v/>
      </c>
      <c r="Z45" s="111" t="str">
        <f t="shared" si="10"/>
        <v/>
      </c>
      <c r="AA45" s="186" t="str">
        <f t="shared" si="6"/>
        <v/>
      </c>
      <c r="AB45" s="111" t="str">
        <f t="shared" si="11"/>
        <v/>
      </c>
      <c r="AC45" s="186" t="str">
        <f>IFERROR(IF(R45="Impacto",(N45-(+N45*U45)),IF(R45="Probabilidad",N45,"")),"")</f>
        <v/>
      </c>
      <c r="AD45" s="111" t="str">
        <f t="shared" si="7"/>
        <v/>
      </c>
      <c r="AE45" s="457"/>
      <c r="AF45" s="139"/>
      <c r="AG45" s="140"/>
      <c r="AH45" s="236"/>
      <c r="AI45" s="236"/>
      <c r="AJ45" s="236"/>
      <c r="AK45" s="236"/>
      <c r="AL45" s="236"/>
      <c r="AM45" s="236"/>
      <c r="AN45" s="139"/>
      <c r="AO45" s="139"/>
      <c r="AP45" s="140"/>
      <c r="AQ45" s="139"/>
      <c r="AR45" s="140"/>
      <c r="AS45" s="236"/>
      <c r="AT45" s="236"/>
      <c r="AU45" s="236"/>
      <c r="AV45" s="236"/>
      <c r="AW45" s="236"/>
      <c r="AX45" s="236"/>
      <c r="AY45" s="139"/>
      <c r="AZ45" s="139"/>
      <c r="BA45" s="140"/>
      <c r="BB45" s="139"/>
      <c r="BC45" s="140"/>
      <c r="BD45" s="236"/>
      <c r="BE45" s="236"/>
      <c r="BF45" s="236"/>
      <c r="BG45" s="236"/>
      <c r="BH45" s="236"/>
      <c r="BI45" s="236"/>
      <c r="BJ45" s="139"/>
      <c r="BK45" s="139"/>
      <c r="BL45" s="140"/>
      <c r="BM45" s="301"/>
      <c r="BN45" s="305"/>
      <c r="BO45" s="294"/>
      <c r="BP45" s="306"/>
      <c r="BQ45" s="297"/>
      <c r="BR45" s="297"/>
      <c r="BS45" s="297"/>
      <c r="BT45" s="139"/>
      <c r="BU45" s="140"/>
      <c r="BV45" s="141"/>
      <c r="BW45" s="139"/>
      <c r="BX45" s="139"/>
      <c r="BY45" s="140"/>
      <c r="BZ45" s="140"/>
      <c r="CA45" s="140"/>
      <c r="CB45" s="140"/>
      <c r="CC45" s="139"/>
      <c r="CD45" s="140"/>
      <c r="CE45" s="141"/>
      <c r="CF45" s="139"/>
      <c r="CG45" s="139"/>
      <c r="CH45" s="140"/>
      <c r="CI45" s="140"/>
      <c r="CJ45" s="140"/>
      <c r="CK45" s="140"/>
      <c r="CL45" s="139"/>
      <c r="CM45" s="140"/>
      <c r="CN45" s="403"/>
      <c r="CO45" s="139"/>
      <c r="CP45" s="139"/>
      <c r="CQ45" s="140"/>
      <c r="CR45" s="140"/>
      <c r="CS45" s="140"/>
      <c r="CT45" s="140"/>
      <c r="CU45" s="401"/>
      <c r="CV45" s="401"/>
    </row>
    <row r="46" spans="1:100" s="402" customFormat="1" ht="160" customHeight="1">
      <c r="A46" s="751"/>
      <c r="B46" s="508"/>
      <c r="C46" s="463"/>
      <c r="D46" s="460"/>
      <c r="E46" s="460"/>
      <c r="F46" s="460"/>
      <c r="G46" s="495"/>
      <c r="H46" s="495"/>
      <c r="I46" s="454"/>
      <c r="J46" s="498"/>
      <c r="K46" s="501"/>
      <c r="L46" s="501">
        <f>IF(NOT(ISERROR(MATCH(K46,_xlfn.ANCHORARRAY(F135),0))),J137&amp;"Por favor no seleccionar los criterios de impacto",K46)</f>
        <v>0</v>
      </c>
      <c r="M46" s="454"/>
      <c r="N46" s="498"/>
      <c r="O46" s="506"/>
      <c r="P46" s="298"/>
      <c r="Q46" s="275"/>
      <c r="R46" s="137" t="str">
        <f t="shared" si="8"/>
        <v/>
      </c>
      <c r="S46" s="295"/>
      <c r="T46" s="295"/>
      <c r="U46" s="186" t="str">
        <f t="shared" si="9"/>
        <v/>
      </c>
      <c r="V46" s="295"/>
      <c r="W46" s="295"/>
      <c r="X46" s="295"/>
      <c r="Y46" s="138" t="str">
        <f>IFERROR(IF(AND(R45="Probabilidad",R46="Probabilidad"),(AA45-(+AA45*U46)),IF(R46="Probabilidad",(J45-(+J45*U46)),IF(R46="Impacto",AA45,""))),"")</f>
        <v/>
      </c>
      <c r="Z46" s="111" t="str">
        <f t="shared" si="10"/>
        <v/>
      </c>
      <c r="AA46" s="186" t="str">
        <f t="shared" si="6"/>
        <v/>
      </c>
      <c r="AB46" s="111" t="str">
        <f t="shared" si="11"/>
        <v/>
      </c>
      <c r="AC46" s="186" t="str">
        <f>IFERROR(IF(AND(R45="Impacto",R46="Impacto"),(AC45-(+AC45*U46)),IF(R46="Impacto",($N$9-(+$N$9*U46)),IF(R46="Probabilidad",AC45,""))),"")</f>
        <v/>
      </c>
      <c r="AD46" s="111" t="str">
        <f t="shared" si="7"/>
        <v/>
      </c>
      <c r="AE46" s="457"/>
      <c r="AF46" s="139"/>
      <c r="AG46" s="140"/>
      <c r="AH46" s="236"/>
      <c r="AI46" s="236"/>
      <c r="AJ46" s="236"/>
      <c r="AK46" s="236"/>
      <c r="AL46" s="236"/>
      <c r="AM46" s="236"/>
      <c r="AN46" s="139"/>
      <c r="AO46" s="139"/>
      <c r="AP46" s="140"/>
      <c r="AQ46" s="139"/>
      <c r="AR46" s="140"/>
      <c r="AS46" s="236"/>
      <c r="AT46" s="236"/>
      <c r="AU46" s="236"/>
      <c r="AV46" s="236"/>
      <c r="AW46" s="236"/>
      <c r="AX46" s="236"/>
      <c r="AY46" s="139"/>
      <c r="AZ46" s="139"/>
      <c r="BA46" s="140"/>
      <c r="BB46" s="139"/>
      <c r="BC46" s="140"/>
      <c r="BD46" s="236"/>
      <c r="BE46" s="236"/>
      <c r="BF46" s="236"/>
      <c r="BG46" s="236"/>
      <c r="BH46" s="236"/>
      <c r="BI46" s="236"/>
      <c r="BJ46" s="139"/>
      <c r="BK46" s="139"/>
      <c r="BL46" s="140"/>
      <c r="BM46" s="301"/>
      <c r="BN46" s="305"/>
      <c r="BO46" s="294"/>
      <c r="BP46" s="306"/>
      <c r="BQ46" s="297"/>
      <c r="BR46" s="297"/>
      <c r="BS46" s="297"/>
      <c r="BT46" s="139"/>
      <c r="BU46" s="140"/>
      <c r="BV46" s="141"/>
      <c r="BW46" s="139"/>
      <c r="BX46" s="139"/>
      <c r="BY46" s="140"/>
      <c r="BZ46" s="140"/>
      <c r="CA46" s="140"/>
      <c r="CB46" s="140"/>
      <c r="CC46" s="139"/>
      <c r="CD46" s="140"/>
      <c r="CE46" s="141"/>
      <c r="CF46" s="139"/>
      <c r="CG46" s="139"/>
      <c r="CH46" s="140"/>
      <c r="CI46" s="140"/>
      <c r="CJ46" s="140"/>
      <c r="CK46" s="140"/>
      <c r="CL46" s="139"/>
      <c r="CM46" s="140"/>
      <c r="CN46" s="403"/>
      <c r="CO46" s="139"/>
      <c r="CP46" s="139"/>
      <c r="CQ46" s="140"/>
      <c r="CR46" s="140"/>
      <c r="CS46" s="140"/>
      <c r="CT46" s="140"/>
      <c r="CU46" s="401"/>
      <c r="CV46" s="401"/>
    </row>
    <row r="47" spans="1:100" s="402" customFormat="1" ht="160" customHeight="1">
      <c r="A47" s="751"/>
      <c r="B47" s="508"/>
      <c r="C47" s="463"/>
      <c r="D47" s="460"/>
      <c r="E47" s="460"/>
      <c r="F47" s="460"/>
      <c r="G47" s="495"/>
      <c r="H47" s="495"/>
      <c r="I47" s="454"/>
      <c r="J47" s="498"/>
      <c r="K47" s="501"/>
      <c r="L47" s="501">
        <f>IF(NOT(ISERROR(MATCH(K47,_xlfn.ANCHORARRAY(F136),0))),J138&amp;"Por favor no seleccionar los criterios de impacto",K47)</f>
        <v>0</v>
      </c>
      <c r="M47" s="454"/>
      <c r="N47" s="498"/>
      <c r="O47" s="506"/>
      <c r="P47" s="298"/>
      <c r="Q47" s="275"/>
      <c r="R47" s="137" t="str">
        <f t="shared" si="8"/>
        <v/>
      </c>
      <c r="S47" s="295"/>
      <c r="T47" s="295"/>
      <c r="U47" s="186" t="str">
        <f t="shared" si="9"/>
        <v/>
      </c>
      <c r="V47" s="295"/>
      <c r="W47" s="295"/>
      <c r="X47" s="295"/>
      <c r="Y47" s="138" t="str">
        <f>IFERROR(IF(AND(R46="Probabilidad",R47="Probabilidad"),(AA46-(+AA46*U47)),IF(R47="Probabilidad",(J46-(+J46*U47)),IF(R47="Impacto",AA46,""))),"")</f>
        <v/>
      </c>
      <c r="Z47" s="111" t="str">
        <f t="shared" si="10"/>
        <v/>
      </c>
      <c r="AA47" s="186" t="str">
        <f t="shared" si="6"/>
        <v/>
      </c>
      <c r="AB47" s="111" t="str">
        <f t="shared" si="11"/>
        <v/>
      </c>
      <c r="AC47" s="186" t="str">
        <f>IFERROR(IF(AND(R46="Impacto",R47="Impacto"),(AC46-(+AC46*U47)),IF(AND(R46="Probabilidad",R47="Impacto"),(AC45-(+AC45*U47)),IF(R47="Probabilidad",AC46,""))),"")</f>
        <v/>
      </c>
      <c r="AD47" s="111" t="str">
        <f t="shared" si="7"/>
        <v/>
      </c>
      <c r="AE47" s="457"/>
      <c r="AF47" s="139"/>
      <c r="AG47" s="140"/>
      <c r="AH47" s="236"/>
      <c r="AI47" s="236"/>
      <c r="AJ47" s="236"/>
      <c r="AK47" s="236"/>
      <c r="AL47" s="236"/>
      <c r="AM47" s="236"/>
      <c r="AN47" s="139"/>
      <c r="AO47" s="139"/>
      <c r="AP47" s="140"/>
      <c r="AQ47" s="139"/>
      <c r="AR47" s="140"/>
      <c r="AS47" s="236"/>
      <c r="AT47" s="236"/>
      <c r="AU47" s="236"/>
      <c r="AV47" s="236"/>
      <c r="AW47" s="236"/>
      <c r="AX47" s="236"/>
      <c r="AY47" s="139"/>
      <c r="AZ47" s="139"/>
      <c r="BA47" s="140"/>
      <c r="BB47" s="139"/>
      <c r="BC47" s="140"/>
      <c r="BD47" s="236"/>
      <c r="BE47" s="236"/>
      <c r="BF47" s="236"/>
      <c r="BG47" s="236"/>
      <c r="BH47" s="236"/>
      <c r="BI47" s="236"/>
      <c r="BJ47" s="139"/>
      <c r="BK47" s="139"/>
      <c r="BL47" s="140"/>
      <c r="BM47" s="275"/>
      <c r="BN47" s="305"/>
      <c r="BO47" s="306"/>
      <c r="BP47" s="306"/>
      <c r="BQ47" s="297"/>
      <c r="BR47" s="297"/>
      <c r="BS47" s="296"/>
      <c r="BT47" s="139"/>
      <c r="BU47" s="140"/>
      <c r="BV47" s="141"/>
      <c r="BW47" s="139"/>
      <c r="BX47" s="139"/>
      <c r="BY47" s="140"/>
      <c r="BZ47" s="140"/>
      <c r="CA47" s="140"/>
      <c r="CB47" s="140"/>
      <c r="CC47" s="139"/>
      <c r="CD47" s="140"/>
      <c r="CE47" s="141"/>
      <c r="CF47" s="139"/>
      <c r="CG47" s="139"/>
      <c r="CH47" s="140"/>
      <c r="CI47" s="140"/>
      <c r="CJ47" s="140"/>
      <c r="CK47" s="140"/>
      <c r="CL47" s="139"/>
      <c r="CM47" s="140"/>
      <c r="CN47" s="403"/>
      <c r="CO47" s="139"/>
      <c r="CP47" s="139"/>
      <c r="CQ47" s="140"/>
      <c r="CR47" s="140"/>
      <c r="CS47" s="140"/>
      <c r="CT47" s="140"/>
      <c r="CU47" s="401"/>
      <c r="CV47" s="401"/>
    </row>
    <row r="48" spans="1:100" s="402" customFormat="1" ht="77" customHeight="1">
      <c r="A48" s="751"/>
      <c r="B48" s="508"/>
      <c r="C48" s="463"/>
      <c r="D48" s="460"/>
      <c r="E48" s="460"/>
      <c r="F48" s="460"/>
      <c r="G48" s="495"/>
      <c r="H48" s="495"/>
      <c r="I48" s="454"/>
      <c r="J48" s="498"/>
      <c r="K48" s="501"/>
      <c r="L48" s="501">
        <f>IF(NOT(ISERROR(MATCH(K48,_xlfn.ANCHORARRAY(F137),0))),J139&amp;"Por favor no seleccionar los criterios de impacto",K48)</f>
        <v>0</v>
      </c>
      <c r="M48" s="454"/>
      <c r="N48" s="498"/>
      <c r="O48" s="506"/>
      <c r="P48" s="298"/>
      <c r="Q48" s="275"/>
      <c r="R48" s="137" t="str">
        <f t="shared" si="8"/>
        <v/>
      </c>
      <c r="S48" s="295"/>
      <c r="T48" s="295"/>
      <c r="U48" s="186" t="str">
        <f t="shared" si="9"/>
        <v/>
      </c>
      <c r="V48" s="295"/>
      <c r="W48" s="295"/>
      <c r="X48" s="295"/>
      <c r="Y48" s="138" t="str">
        <f>IFERROR(IF(AND(R47="Probabilidad",R48="Probabilidad"),(AA47-(+AA47*U48)),IF(R48="Probabilidad",(J47-(+J47*U48)),IF(R48="Impacto",AA47,""))),"")</f>
        <v/>
      </c>
      <c r="Z48" s="111" t="str">
        <f t="shared" si="10"/>
        <v/>
      </c>
      <c r="AA48" s="186" t="str">
        <f t="shared" si="6"/>
        <v/>
      </c>
      <c r="AB48" s="111" t="str">
        <f t="shared" si="11"/>
        <v/>
      </c>
      <c r="AC48" s="186" t="str">
        <f>IFERROR(IF(AND(R47="Impacto",R48="Impacto"),(AC47-(+AC47*U48)),IF(AND(R47="Probabilidad",R48="Impacto"),(AC46-(+AC46*U48)),IF(R48="Probabilidad",AC47,""))),"")</f>
        <v/>
      </c>
      <c r="AD48" s="111" t="str">
        <f t="shared" si="7"/>
        <v/>
      </c>
      <c r="AE48" s="457"/>
      <c r="AF48" s="139"/>
      <c r="AG48" s="140"/>
      <c r="AH48" s="236"/>
      <c r="AI48" s="236"/>
      <c r="AJ48" s="236"/>
      <c r="AK48" s="236"/>
      <c r="AL48" s="236"/>
      <c r="AM48" s="236"/>
      <c r="AN48" s="139"/>
      <c r="AO48" s="139"/>
      <c r="AP48" s="140"/>
      <c r="AQ48" s="139"/>
      <c r="AR48" s="140"/>
      <c r="AS48" s="236"/>
      <c r="AT48" s="236"/>
      <c r="AU48" s="236"/>
      <c r="AV48" s="236"/>
      <c r="AW48" s="236"/>
      <c r="AX48" s="236"/>
      <c r="AY48" s="139"/>
      <c r="AZ48" s="139"/>
      <c r="BA48" s="140"/>
      <c r="BB48" s="139"/>
      <c r="BC48" s="140"/>
      <c r="BD48" s="236"/>
      <c r="BE48" s="236"/>
      <c r="BF48" s="236"/>
      <c r="BG48" s="236"/>
      <c r="BH48" s="236"/>
      <c r="BI48" s="236"/>
      <c r="BJ48" s="139"/>
      <c r="BK48" s="139"/>
      <c r="BL48" s="140"/>
      <c r="BM48" s="181"/>
      <c r="BN48" s="226"/>
      <c r="BO48" s="142"/>
      <c r="BP48" s="181"/>
      <c r="BQ48" s="142"/>
      <c r="BR48" s="142"/>
      <c r="BS48" s="142"/>
      <c r="BT48" s="139"/>
      <c r="BU48" s="140"/>
      <c r="BV48" s="141"/>
      <c r="BW48" s="139"/>
      <c r="BX48" s="139"/>
      <c r="BY48" s="140"/>
      <c r="BZ48" s="140"/>
      <c r="CA48" s="140"/>
      <c r="CB48" s="140"/>
      <c r="CC48" s="139"/>
      <c r="CD48" s="140"/>
      <c r="CE48" s="141"/>
      <c r="CF48" s="139"/>
      <c r="CG48" s="139"/>
      <c r="CH48" s="140"/>
      <c r="CI48" s="140"/>
      <c r="CJ48" s="140"/>
      <c r="CK48" s="140"/>
      <c r="CL48" s="139"/>
      <c r="CM48" s="140"/>
      <c r="CN48" s="403"/>
      <c r="CO48" s="139"/>
      <c r="CP48" s="139"/>
      <c r="CQ48" s="140"/>
      <c r="CR48" s="140"/>
      <c r="CS48" s="140"/>
      <c r="CT48" s="140"/>
      <c r="CU48" s="401"/>
      <c r="CV48" s="401"/>
    </row>
    <row r="49" spans="1:100" s="402" customFormat="1" ht="23" customHeight="1">
      <c r="A49" s="751"/>
      <c r="B49" s="508"/>
      <c r="C49" s="463"/>
      <c r="D49" s="460"/>
      <c r="E49" s="460"/>
      <c r="F49" s="460"/>
      <c r="G49" s="495"/>
      <c r="H49" s="495"/>
      <c r="I49" s="454"/>
      <c r="J49" s="498"/>
      <c r="K49" s="501"/>
      <c r="L49" s="501">
        <f>IF(NOT(ISERROR(MATCH(K49,_xlfn.ANCHORARRAY(F138),0))),J140&amp;"Por favor no seleccionar los criterios de impacto",K49)</f>
        <v>0</v>
      </c>
      <c r="M49" s="454"/>
      <c r="N49" s="498"/>
      <c r="O49" s="506"/>
      <c r="P49" s="181"/>
      <c r="Q49" s="94"/>
      <c r="R49" s="137" t="str">
        <f t="shared" si="8"/>
        <v/>
      </c>
      <c r="S49" s="97"/>
      <c r="T49" s="97"/>
      <c r="U49" s="186" t="str">
        <f t="shared" si="9"/>
        <v/>
      </c>
      <c r="V49" s="97"/>
      <c r="W49" s="97"/>
      <c r="X49" s="97"/>
      <c r="Y49" s="138" t="str">
        <f>IFERROR(IF(AND(R48="Probabilidad",R49="Probabilidad"),(AA48-(+AA48*U49)),IF(R49="Probabilidad",(J48-(+J48*U49)),IF(R49="Impacto",AA48,""))),"")</f>
        <v/>
      </c>
      <c r="Z49" s="111" t="str">
        <f t="shared" si="10"/>
        <v/>
      </c>
      <c r="AA49" s="186" t="str">
        <f t="shared" si="6"/>
        <v/>
      </c>
      <c r="AB49" s="111" t="str">
        <f t="shared" si="11"/>
        <v/>
      </c>
      <c r="AC49" s="186" t="str">
        <f>IFERROR(IF(AND(R48="Impacto",R49="Impacto"),(AC48-(+AC48*U49)),IF(AND(R48="Probabilidad",R49="Impacto"),(AC47-(+AC47*U49)),IF(R49="Probabilidad",AC48,""))),"")</f>
        <v/>
      </c>
      <c r="AD49" s="111" t="str">
        <f t="shared" si="7"/>
        <v/>
      </c>
      <c r="AE49" s="457"/>
      <c r="AF49" s="139"/>
      <c r="AG49" s="140"/>
      <c r="AH49" s="236"/>
      <c r="AI49" s="236"/>
      <c r="AJ49" s="236"/>
      <c r="AK49" s="236"/>
      <c r="AL49" s="236"/>
      <c r="AM49" s="236"/>
      <c r="AN49" s="139"/>
      <c r="AO49" s="139"/>
      <c r="AP49" s="140"/>
      <c r="AQ49" s="139"/>
      <c r="AR49" s="140"/>
      <c r="AS49" s="236"/>
      <c r="AT49" s="236"/>
      <c r="AU49" s="236"/>
      <c r="AV49" s="236"/>
      <c r="AW49" s="236"/>
      <c r="AX49" s="236"/>
      <c r="AY49" s="139"/>
      <c r="AZ49" s="139"/>
      <c r="BA49" s="140"/>
      <c r="BB49" s="139"/>
      <c r="BC49" s="140"/>
      <c r="BD49" s="236"/>
      <c r="BE49" s="236"/>
      <c r="BF49" s="236"/>
      <c r="BG49" s="236"/>
      <c r="BH49" s="236"/>
      <c r="BI49" s="236"/>
      <c r="BJ49" s="139"/>
      <c r="BK49" s="139"/>
      <c r="BL49" s="140"/>
      <c r="BM49" s="181"/>
      <c r="BN49" s="226"/>
      <c r="BO49" s="142"/>
      <c r="BP49" s="181"/>
      <c r="BQ49" s="142"/>
      <c r="BR49" s="142"/>
      <c r="BS49" s="142"/>
      <c r="BT49" s="139"/>
      <c r="BU49" s="140"/>
      <c r="BV49" s="141"/>
      <c r="BW49" s="139"/>
      <c r="BX49" s="139"/>
      <c r="BY49" s="140"/>
      <c r="BZ49" s="140"/>
      <c r="CA49" s="140"/>
      <c r="CB49" s="140"/>
      <c r="CC49" s="139"/>
      <c r="CD49" s="140"/>
      <c r="CE49" s="141"/>
      <c r="CF49" s="139"/>
      <c r="CG49" s="139"/>
      <c r="CH49" s="140"/>
      <c r="CI49" s="140"/>
      <c r="CJ49" s="140"/>
      <c r="CK49" s="140"/>
      <c r="CL49" s="139"/>
      <c r="CM49" s="140"/>
      <c r="CN49" s="403"/>
      <c r="CO49" s="139"/>
      <c r="CP49" s="139"/>
      <c r="CQ49" s="140"/>
      <c r="CR49" s="140"/>
      <c r="CS49" s="140"/>
      <c r="CT49" s="140"/>
      <c r="CU49" s="401"/>
      <c r="CV49" s="401"/>
    </row>
    <row r="50" spans="1:100" s="402" customFormat="1" ht="23" customHeight="1" thickBot="1">
      <c r="A50" s="752"/>
      <c r="B50" s="509"/>
      <c r="C50" s="464"/>
      <c r="D50" s="460"/>
      <c r="E50" s="460"/>
      <c r="F50" s="460"/>
      <c r="G50" s="511"/>
      <c r="H50" s="511"/>
      <c r="I50" s="455"/>
      <c r="J50" s="499"/>
      <c r="K50" s="502"/>
      <c r="L50" s="502">
        <f>IF(NOT(ISERROR(MATCH(K50,_xlfn.ANCHORARRAY(F139),0))),J141&amp;"Por favor no seleccionar los criterios de impacto",K50)</f>
        <v>0</v>
      </c>
      <c r="M50" s="455"/>
      <c r="N50" s="499"/>
      <c r="O50" s="507"/>
      <c r="P50" s="182"/>
      <c r="Q50" s="95"/>
      <c r="R50" s="149" t="str">
        <f t="shared" si="8"/>
        <v/>
      </c>
      <c r="S50" s="144"/>
      <c r="T50" s="144"/>
      <c r="U50" s="184" t="str">
        <f t="shared" si="9"/>
        <v/>
      </c>
      <c r="V50" s="144"/>
      <c r="W50" s="144"/>
      <c r="X50" s="144"/>
      <c r="Y50" s="145" t="str">
        <f>IFERROR(IF(AND(R49="Probabilidad",R50="Probabilidad"),(AA49-(+AA49*U50)),IF(R50="Probabilidad",(J49-(+J49*U50)),IF(R50="Impacto",AA49,""))),"")</f>
        <v/>
      </c>
      <c r="Z50" s="112" t="str">
        <f t="shared" si="10"/>
        <v/>
      </c>
      <c r="AA50" s="184" t="str">
        <f t="shared" si="6"/>
        <v/>
      </c>
      <c r="AB50" s="112" t="str">
        <f t="shared" si="11"/>
        <v/>
      </c>
      <c r="AC50" s="184" t="str">
        <f>IFERROR(IF(AND(R49="Impacto",R50="Impacto"),(AC49-(+AC49*U50)),IF(AND(R49="Probabilidad",R50="Impacto"),(AC48-(+AC48*U50)),IF(R50="Probabilidad",AC49,""))),"")</f>
        <v/>
      </c>
      <c r="AD50" s="112" t="str">
        <f t="shared" si="7"/>
        <v/>
      </c>
      <c r="AE50" s="458"/>
      <c r="AF50" s="139"/>
      <c r="AG50" s="140"/>
      <c r="AH50" s="236"/>
      <c r="AI50" s="236"/>
      <c r="AJ50" s="236"/>
      <c r="AK50" s="236"/>
      <c r="AL50" s="236"/>
      <c r="AM50" s="236"/>
      <c r="AN50" s="139"/>
      <c r="AO50" s="139"/>
      <c r="AP50" s="140"/>
      <c r="AQ50" s="139"/>
      <c r="AR50" s="140"/>
      <c r="AS50" s="236"/>
      <c r="AT50" s="236"/>
      <c r="AU50" s="236"/>
      <c r="AV50" s="236"/>
      <c r="AW50" s="236"/>
      <c r="AX50" s="236"/>
      <c r="AY50" s="139"/>
      <c r="AZ50" s="139"/>
      <c r="BA50" s="140"/>
      <c r="BB50" s="139"/>
      <c r="BC50" s="140"/>
      <c r="BD50" s="236"/>
      <c r="BE50" s="236"/>
      <c r="BF50" s="236"/>
      <c r="BG50" s="236"/>
      <c r="BH50" s="236"/>
      <c r="BI50" s="236"/>
      <c r="BJ50" s="139"/>
      <c r="BK50" s="139"/>
      <c r="BL50" s="140"/>
      <c r="BM50" s="182"/>
      <c r="BN50" s="227"/>
      <c r="BO50" s="146"/>
      <c r="BP50" s="182"/>
      <c r="BQ50" s="146"/>
      <c r="BR50" s="146"/>
      <c r="BS50" s="147"/>
      <c r="BT50" s="139"/>
      <c r="BU50" s="140"/>
      <c r="BV50" s="141"/>
      <c r="BW50" s="139"/>
      <c r="BX50" s="139"/>
      <c r="BY50" s="140"/>
      <c r="BZ50" s="140"/>
      <c r="CA50" s="140"/>
      <c r="CB50" s="140"/>
      <c r="CC50" s="139"/>
      <c r="CD50" s="140"/>
      <c r="CE50" s="141"/>
      <c r="CF50" s="139"/>
      <c r="CG50" s="139"/>
      <c r="CH50" s="140"/>
      <c r="CI50" s="140"/>
      <c r="CJ50" s="140"/>
      <c r="CK50" s="140"/>
      <c r="CL50" s="139"/>
      <c r="CM50" s="140"/>
      <c r="CN50" s="403"/>
      <c r="CO50" s="139"/>
      <c r="CP50" s="139"/>
      <c r="CQ50" s="140"/>
      <c r="CR50" s="140"/>
      <c r="CS50" s="140"/>
      <c r="CT50" s="140"/>
      <c r="CU50" s="401"/>
      <c r="CV50" s="401"/>
    </row>
    <row r="51" spans="1:100" s="402" customFormat="1" ht="160" customHeight="1">
      <c r="A51" s="753"/>
      <c r="B51" s="508"/>
      <c r="C51" s="463"/>
      <c r="D51" s="491"/>
      <c r="E51" s="491"/>
      <c r="F51" s="491"/>
      <c r="G51" s="510"/>
      <c r="H51" s="512"/>
      <c r="I51" s="513" t="str">
        <f>IF(H51&lt;=0,"",IF(H51&lt;=2,"Muy Baja",IF(H51&lt;=24,"Baja",IF(H51&lt;=500,"Media",IF(H51&lt;=5000,"Alta","Muy Alta")))))</f>
        <v/>
      </c>
      <c r="J51" s="497" t="str">
        <f>IF(I51="","",IF(I51="Muy Baja",0.2,IF(I51="Baja",0.4,IF(I51="Media",0.6,IF(I51="Alta",0.8,IF(I51="Muy Alta",1,))))))</f>
        <v/>
      </c>
      <c r="K51" s="500"/>
      <c r="L51" s="503">
        <f>IF(NOT(ISERROR(MATCH(K51,'[3]Tabla Impacto'!$B$221:$B$223,0))),'[3]Tabla Impacto'!$F$223&amp;"Por favor no seleccionar los criterios de impacto(Afectación Económica o presupuestal y Pérdida Reputacional)",K51)</f>
        <v>0</v>
      </c>
      <c r="M51" s="504" t="str">
        <f>IF(OR(K51='Tabla Impacto'!$C$11,K51='Tabla Impacto'!$D$11),"Leve",IF(OR(K51='Tabla Impacto'!$C$12,K51='Tabla Impacto'!$D$12),"Menor",IF(OR(K51='Tabla Impacto'!$C$13,K51='Tabla Impacto'!$D$13),"Moderado",IF(OR(K51='Tabla Impacto'!$C$14,K51='Tabla Impacto'!$D$14),"Mayor",IF(OR(K51='Tabla Impacto'!$C$15,K51='Tabla Impacto'!$D$15),"Catastrófico","")))))</f>
        <v/>
      </c>
      <c r="N51" s="497" t="str">
        <f>IF(M51="","",IF(M51="Leve",0.2,IF(M51="Menor",0.4,IF(M51="Moderado",0.6,IF(M51="Mayor",0.8,IF(M51="Catastrófico",1,))))))</f>
        <v/>
      </c>
      <c r="O51" s="505" t="str">
        <f>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
      </c>
      <c r="P51" s="294"/>
      <c r="Q51" s="275"/>
      <c r="R51" s="137" t="str">
        <f t="shared" si="8"/>
        <v/>
      </c>
      <c r="S51" s="295"/>
      <c r="T51" s="295"/>
      <c r="U51" s="186" t="str">
        <f t="shared" si="9"/>
        <v/>
      </c>
      <c r="V51" s="295"/>
      <c r="W51" s="295"/>
      <c r="X51" s="295"/>
      <c r="Y51" s="138" t="str">
        <f>IFERROR(IF(R51="Probabilidad",(J51-(+J51*U51)),IF(R51="Impacto",J51,"")),"")</f>
        <v/>
      </c>
      <c r="Z51" s="111" t="str">
        <f t="shared" si="10"/>
        <v/>
      </c>
      <c r="AA51" s="186" t="str">
        <f t="shared" si="6"/>
        <v/>
      </c>
      <c r="AB51" s="111" t="str">
        <f t="shared" si="11"/>
        <v/>
      </c>
      <c r="AC51" s="186" t="str">
        <f>IFERROR(IF(R51="Impacto",(N51-(+N51*U51)),IF(R51="Probabilidad",N51,"")),"")</f>
        <v/>
      </c>
      <c r="AD51" s="111" t="str">
        <f t="shared" si="7"/>
        <v/>
      </c>
      <c r="AE51" s="457"/>
      <c r="AF51" s="139"/>
      <c r="AG51" s="140"/>
      <c r="AH51" s="236"/>
      <c r="AI51" s="236"/>
      <c r="AJ51" s="236"/>
      <c r="AK51" s="236"/>
      <c r="AL51" s="236"/>
      <c r="AM51" s="236"/>
      <c r="AN51" s="139"/>
      <c r="AO51" s="139"/>
      <c r="AP51" s="140"/>
      <c r="AQ51" s="139"/>
      <c r="AR51" s="140"/>
      <c r="AS51" s="236"/>
      <c r="AT51" s="236"/>
      <c r="AU51" s="236"/>
      <c r="AV51" s="236"/>
      <c r="AW51" s="236"/>
      <c r="AX51" s="236"/>
      <c r="AY51" s="139"/>
      <c r="AZ51" s="139"/>
      <c r="BA51" s="140"/>
      <c r="BB51" s="139"/>
      <c r="BC51" s="140"/>
      <c r="BD51" s="236"/>
      <c r="BE51" s="236"/>
      <c r="BF51" s="236"/>
      <c r="BG51" s="236"/>
      <c r="BH51" s="236"/>
      <c r="BI51" s="236"/>
      <c r="BJ51" s="139"/>
      <c r="BK51" s="139"/>
      <c r="BL51" s="140"/>
      <c r="BM51" s="308"/>
      <c r="BN51" s="296"/>
      <c r="BO51" s="309"/>
      <c r="BP51" s="294"/>
      <c r="BQ51" s="310"/>
      <c r="BR51" s="310"/>
      <c r="BS51" s="311"/>
      <c r="BT51" s="139"/>
      <c r="BU51" s="140"/>
      <c r="BV51" s="141"/>
      <c r="BW51" s="139"/>
      <c r="BX51" s="139"/>
      <c r="BY51" s="140"/>
      <c r="BZ51" s="140"/>
      <c r="CA51" s="140"/>
      <c r="CB51" s="140"/>
      <c r="CC51" s="139"/>
      <c r="CD51" s="140"/>
      <c r="CE51" s="141"/>
      <c r="CF51" s="139"/>
      <c r="CG51" s="139"/>
      <c r="CH51" s="140"/>
      <c r="CI51" s="140"/>
      <c r="CJ51" s="140"/>
      <c r="CK51" s="140"/>
      <c r="CL51" s="139"/>
      <c r="CM51" s="140"/>
      <c r="CN51" s="403"/>
      <c r="CO51" s="139"/>
      <c r="CP51" s="139"/>
      <c r="CQ51" s="140"/>
      <c r="CR51" s="140"/>
      <c r="CS51" s="140"/>
      <c r="CT51" s="140"/>
      <c r="CU51" s="401"/>
      <c r="CV51" s="401"/>
    </row>
    <row r="52" spans="1:100" s="402" customFormat="1" ht="311" customHeight="1">
      <c r="A52" s="751"/>
      <c r="B52" s="508"/>
      <c r="C52" s="463"/>
      <c r="D52" s="460"/>
      <c r="E52" s="460"/>
      <c r="F52" s="460"/>
      <c r="G52" s="495"/>
      <c r="H52" s="495"/>
      <c r="I52" s="514"/>
      <c r="J52" s="498"/>
      <c r="K52" s="501"/>
      <c r="L52" s="501">
        <f>IF(NOT(ISERROR(MATCH(K52,_xlfn.ANCHORARRAY(F141),0))),J143&amp;"Por favor no seleccionar los criterios de impacto",K52)</f>
        <v>0</v>
      </c>
      <c r="M52" s="454"/>
      <c r="N52" s="498"/>
      <c r="O52" s="506"/>
      <c r="P52" s="294"/>
      <c r="Q52" s="307"/>
      <c r="R52" s="137" t="str">
        <f t="shared" si="8"/>
        <v/>
      </c>
      <c r="S52" s="295"/>
      <c r="T52" s="295"/>
      <c r="U52" s="186" t="str">
        <f t="shared" si="9"/>
        <v/>
      </c>
      <c r="V52" s="295"/>
      <c r="W52" s="295"/>
      <c r="X52" s="295"/>
      <c r="Y52" s="138" t="str">
        <f>IFERROR(IF(AND(R51="Probabilidad",R52="Probabilidad"),(AA51-(+AA51*U52)),IF(R52="Probabilidad",(J51-(+J51*U52)),IF(R52="Impacto",AA51,""))),"")</f>
        <v/>
      </c>
      <c r="Z52" s="111" t="str">
        <f t="shared" si="10"/>
        <v/>
      </c>
      <c r="AA52" s="186" t="str">
        <f t="shared" si="6"/>
        <v/>
      </c>
      <c r="AB52" s="111" t="str">
        <f t="shared" si="11"/>
        <v/>
      </c>
      <c r="AC52" s="186" t="str">
        <f>IFERROR(IF(AND(R51="Impacto",R52="Impacto"),(AC51-(+AC51*U52)),IF(R52="Impacto",($N$51-(+$N$51*U52)),IF(R52="Probabilidad",AC51,""))),"")</f>
        <v/>
      </c>
      <c r="AD52" s="111" t="str">
        <f t="shared" si="7"/>
        <v/>
      </c>
      <c r="AE52" s="457"/>
      <c r="AF52" s="139"/>
      <c r="AG52" s="140"/>
      <c r="AH52" s="236"/>
      <c r="AI52" s="236"/>
      <c r="AJ52" s="236"/>
      <c r="AK52" s="236"/>
      <c r="AL52" s="236"/>
      <c r="AM52" s="236"/>
      <c r="AN52" s="139"/>
      <c r="AO52" s="139"/>
      <c r="AP52" s="140"/>
      <c r="AQ52" s="139"/>
      <c r="AR52" s="140"/>
      <c r="AS52" s="236"/>
      <c r="AT52" s="236"/>
      <c r="AU52" s="236"/>
      <c r="AV52" s="236"/>
      <c r="AW52" s="236"/>
      <c r="AX52" s="236"/>
      <c r="AY52" s="139"/>
      <c r="AZ52" s="139"/>
      <c r="BA52" s="140"/>
      <c r="BB52" s="139"/>
      <c r="BC52" s="140"/>
      <c r="BD52" s="236"/>
      <c r="BE52" s="236"/>
      <c r="BF52" s="236"/>
      <c r="BG52" s="236"/>
      <c r="BH52" s="236"/>
      <c r="BI52" s="236"/>
      <c r="BJ52" s="139"/>
      <c r="BK52" s="139"/>
      <c r="BL52" s="140"/>
      <c r="BM52" s="308"/>
      <c r="BN52" s="296"/>
      <c r="BO52" s="309"/>
      <c r="BP52" s="294"/>
      <c r="BQ52" s="310"/>
      <c r="BR52" s="310"/>
      <c r="BS52" s="304"/>
      <c r="BT52" s="139"/>
      <c r="BU52" s="140"/>
      <c r="BV52" s="141"/>
      <c r="BW52" s="139"/>
      <c r="BX52" s="139"/>
      <c r="BY52" s="140"/>
      <c r="BZ52" s="140"/>
      <c r="CA52" s="140"/>
      <c r="CB52" s="140"/>
      <c r="CC52" s="139"/>
      <c r="CD52" s="140"/>
      <c r="CE52" s="141"/>
      <c r="CF52" s="139"/>
      <c r="CG52" s="139"/>
      <c r="CH52" s="140"/>
      <c r="CI52" s="140"/>
      <c r="CJ52" s="140"/>
      <c r="CK52" s="140"/>
      <c r="CL52" s="139"/>
      <c r="CM52" s="140"/>
      <c r="CN52" s="403"/>
      <c r="CO52" s="139"/>
      <c r="CP52" s="139"/>
      <c r="CQ52" s="140"/>
      <c r="CR52" s="140"/>
      <c r="CS52" s="140"/>
      <c r="CT52" s="140"/>
      <c r="CU52" s="401"/>
      <c r="CV52" s="401"/>
    </row>
    <row r="53" spans="1:100" s="402" customFormat="1" ht="160" customHeight="1">
      <c r="A53" s="751"/>
      <c r="B53" s="508"/>
      <c r="C53" s="463"/>
      <c r="D53" s="460"/>
      <c r="E53" s="460"/>
      <c r="F53" s="460"/>
      <c r="G53" s="495"/>
      <c r="H53" s="495"/>
      <c r="I53" s="514"/>
      <c r="J53" s="498"/>
      <c r="K53" s="501"/>
      <c r="L53" s="501">
        <f>IF(NOT(ISERROR(MATCH(K53,_xlfn.ANCHORARRAY(F142),0))),J144&amp;"Por favor no seleccionar los criterios de impacto",K53)</f>
        <v>0</v>
      </c>
      <c r="M53" s="454"/>
      <c r="N53" s="498"/>
      <c r="O53" s="506"/>
      <c r="P53" s="294"/>
      <c r="Q53" s="275"/>
      <c r="R53" s="137" t="str">
        <f t="shared" si="8"/>
        <v/>
      </c>
      <c r="S53" s="295"/>
      <c r="T53" s="295"/>
      <c r="U53" s="186" t="str">
        <f t="shared" si="9"/>
        <v/>
      </c>
      <c r="V53" s="295"/>
      <c r="W53" s="295"/>
      <c r="X53" s="295"/>
      <c r="Y53" s="138" t="str">
        <f>IFERROR(IF(AND(R52="Probabilidad",R53="Probabilidad"),(AA52-(+AA52*U53)),IF(R53="Probabilidad",(J52-(+J52*U53)),IF(R53="Impacto",AA52,""))),"")</f>
        <v/>
      </c>
      <c r="Z53" s="111" t="str">
        <f t="shared" si="10"/>
        <v/>
      </c>
      <c r="AA53" s="186" t="str">
        <f t="shared" si="6"/>
        <v/>
      </c>
      <c r="AB53" s="111" t="str">
        <f t="shared" si="11"/>
        <v/>
      </c>
      <c r="AC53" s="186" t="str">
        <f>IFERROR(IF(AND(R52="Impacto",R53="Impacto"),(AC52-(+AC52*U53)),IF(AND(R52="Probabilidad",R53="Impacto"),(AC51-(+AC51*U53)),IF(R53="Probabilidad",AC52,""))),"")</f>
        <v/>
      </c>
      <c r="AD53" s="111" t="str">
        <f t="shared" si="7"/>
        <v/>
      </c>
      <c r="AE53" s="457"/>
      <c r="AF53" s="139"/>
      <c r="AG53" s="140"/>
      <c r="AH53" s="236"/>
      <c r="AI53" s="236"/>
      <c r="AJ53" s="236"/>
      <c r="AK53" s="236"/>
      <c r="AL53" s="236"/>
      <c r="AM53" s="236"/>
      <c r="AN53" s="139"/>
      <c r="AO53" s="139"/>
      <c r="AP53" s="140"/>
      <c r="AQ53" s="139"/>
      <c r="AR53" s="140"/>
      <c r="AS53" s="236"/>
      <c r="AT53" s="236"/>
      <c r="AU53" s="236"/>
      <c r="AV53" s="236"/>
      <c r="AW53" s="236"/>
      <c r="AX53" s="236"/>
      <c r="AY53" s="139"/>
      <c r="AZ53" s="139"/>
      <c r="BA53" s="140"/>
      <c r="BB53" s="139"/>
      <c r="BC53" s="140"/>
      <c r="BD53" s="236"/>
      <c r="BE53" s="236"/>
      <c r="BF53" s="236"/>
      <c r="BG53" s="236"/>
      <c r="BH53" s="236"/>
      <c r="BI53" s="236"/>
      <c r="BJ53" s="139"/>
      <c r="BK53" s="139"/>
      <c r="BL53" s="140"/>
      <c r="BM53" s="275"/>
      <c r="BN53" s="305"/>
      <c r="BO53" s="294"/>
      <c r="BP53" s="294"/>
      <c r="BQ53" s="310"/>
      <c r="BR53" s="310"/>
      <c r="BS53" s="296"/>
      <c r="BT53" s="139"/>
      <c r="BU53" s="140"/>
      <c r="BV53" s="141"/>
      <c r="BW53" s="139"/>
      <c r="BX53" s="139"/>
      <c r="BY53" s="140"/>
      <c r="BZ53" s="140"/>
      <c r="CA53" s="140"/>
      <c r="CB53" s="140"/>
      <c r="CC53" s="139"/>
      <c r="CD53" s="140"/>
      <c r="CE53" s="141"/>
      <c r="CF53" s="139"/>
      <c r="CG53" s="139"/>
      <c r="CH53" s="140"/>
      <c r="CI53" s="140"/>
      <c r="CJ53" s="140"/>
      <c r="CK53" s="140"/>
      <c r="CL53" s="139"/>
      <c r="CM53" s="140"/>
      <c r="CN53" s="403"/>
      <c r="CO53" s="139"/>
      <c r="CP53" s="139"/>
      <c r="CQ53" s="140"/>
      <c r="CR53" s="140"/>
      <c r="CS53" s="140"/>
      <c r="CT53" s="140"/>
      <c r="CU53" s="401"/>
      <c r="CV53" s="401"/>
    </row>
    <row r="54" spans="1:100" s="402" customFormat="1" ht="29" customHeight="1">
      <c r="A54" s="751"/>
      <c r="B54" s="508"/>
      <c r="C54" s="463"/>
      <c r="D54" s="460"/>
      <c r="E54" s="460"/>
      <c r="F54" s="460"/>
      <c r="G54" s="495"/>
      <c r="H54" s="495"/>
      <c r="I54" s="514"/>
      <c r="J54" s="498"/>
      <c r="K54" s="501"/>
      <c r="L54" s="501">
        <f>IF(NOT(ISERROR(MATCH(K54,_xlfn.ANCHORARRAY(F143),0))),J145&amp;"Por favor no seleccionar los criterios de impacto",K54)</f>
        <v>0</v>
      </c>
      <c r="M54" s="454"/>
      <c r="N54" s="498"/>
      <c r="O54" s="506"/>
      <c r="P54" s="181"/>
      <c r="Q54" s="94"/>
      <c r="R54" s="137" t="str">
        <f t="shared" si="8"/>
        <v/>
      </c>
      <c r="S54" s="97"/>
      <c r="T54" s="97"/>
      <c r="U54" s="186" t="str">
        <f t="shared" si="9"/>
        <v/>
      </c>
      <c r="V54" s="97"/>
      <c r="W54" s="97"/>
      <c r="X54" s="97"/>
      <c r="Y54" s="138" t="str">
        <f>IFERROR(IF(AND(R53="Probabilidad",R54="Probabilidad"),(AA53-(+AA53*U54)),IF(R54="Probabilidad",(J53-(+J53*U54)),IF(R54="Impacto",AA53,""))),"")</f>
        <v/>
      </c>
      <c r="Z54" s="111" t="str">
        <f t="shared" si="10"/>
        <v/>
      </c>
      <c r="AA54" s="186" t="str">
        <f t="shared" si="6"/>
        <v/>
      </c>
      <c r="AB54" s="111" t="str">
        <f t="shared" si="11"/>
        <v/>
      </c>
      <c r="AC54" s="186" t="str">
        <f>IFERROR(IF(AND(R53="Impacto",R54="Impacto"),(AC53-(+AC53*U54)),IF(AND(R53="Probabilidad",R54="Impacto"),(AC52-(+AC52*U54)),IF(R54="Probabilidad",AC53,""))),"")</f>
        <v/>
      </c>
      <c r="AD54" s="111" t="str">
        <f t="shared" si="7"/>
        <v/>
      </c>
      <c r="AE54" s="457"/>
      <c r="AF54" s="139"/>
      <c r="AG54" s="140"/>
      <c r="AH54" s="236"/>
      <c r="AI54" s="236"/>
      <c r="AJ54" s="236"/>
      <c r="AK54" s="236"/>
      <c r="AL54" s="236"/>
      <c r="AM54" s="236"/>
      <c r="AN54" s="139"/>
      <c r="AO54" s="139"/>
      <c r="AP54" s="140"/>
      <c r="AQ54" s="139"/>
      <c r="AR54" s="140"/>
      <c r="AS54" s="236"/>
      <c r="AT54" s="236"/>
      <c r="AU54" s="236"/>
      <c r="AV54" s="236"/>
      <c r="AW54" s="236"/>
      <c r="AX54" s="236"/>
      <c r="AY54" s="139"/>
      <c r="AZ54" s="139"/>
      <c r="BA54" s="140"/>
      <c r="BB54" s="139"/>
      <c r="BC54" s="140"/>
      <c r="BD54" s="236"/>
      <c r="BE54" s="236"/>
      <c r="BF54" s="236"/>
      <c r="BG54" s="236"/>
      <c r="BH54" s="236"/>
      <c r="BI54" s="236"/>
      <c r="BJ54" s="139"/>
      <c r="BK54" s="139"/>
      <c r="BL54" s="140"/>
      <c r="BM54" s="181"/>
      <c r="BN54" s="226"/>
      <c r="BO54" s="142"/>
      <c r="BP54" s="181"/>
      <c r="BQ54" s="142"/>
      <c r="BR54" s="142"/>
      <c r="BS54" s="142"/>
      <c r="BT54" s="139"/>
      <c r="BU54" s="140"/>
      <c r="BV54" s="141"/>
      <c r="BW54" s="139"/>
      <c r="BX54" s="139"/>
      <c r="BY54" s="140"/>
      <c r="BZ54" s="140"/>
      <c r="CA54" s="140"/>
      <c r="CB54" s="140"/>
      <c r="CC54" s="139"/>
      <c r="CD54" s="140"/>
      <c r="CE54" s="141"/>
      <c r="CF54" s="139"/>
      <c r="CG54" s="139"/>
      <c r="CH54" s="140"/>
      <c r="CI54" s="140"/>
      <c r="CJ54" s="140"/>
      <c r="CK54" s="140"/>
      <c r="CL54" s="139"/>
      <c r="CM54" s="140"/>
      <c r="CN54" s="403"/>
      <c r="CO54" s="139"/>
      <c r="CP54" s="139"/>
      <c r="CQ54" s="140"/>
      <c r="CR54" s="140"/>
      <c r="CS54" s="140"/>
      <c r="CT54" s="140"/>
      <c r="CU54" s="401"/>
      <c r="CV54" s="401"/>
    </row>
    <row r="55" spans="1:100" s="402" customFormat="1" ht="29" customHeight="1">
      <c r="A55" s="751"/>
      <c r="B55" s="508"/>
      <c r="C55" s="463"/>
      <c r="D55" s="460"/>
      <c r="E55" s="460"/>
      <c r="F55" s="460"/>
      <c r="G55" s="495"/>
      <c r="H55" s="495"/>
      <c r="I55" s="514"/>
      <c r="J55" s="498"/>
      <c r="K55" s="501"/>
      <c r="L55" s="501">
        <f>IF(NOT(ISERROR(MATCH(K55,_xlfn.ANCHORARRAY(F144),0))),J146&amp;"Por favor no seleccionar los criterios de impacto",K55)</f>
        <v>0</v>
      </c>
      <c r="M55" s="454"/>
      <c r="N55" s="498"/>
      <c r="O55" s="506"/>
      <c r="P55" s="181"/>
      <c r="Q55" s="94"/>
      <c r="R55" s="137" t="str">
        <f t="shared" si="8"/>
        <v/>
      </c>
      <c r="S55" s="97"/>
      <c r="T55" s="97"/>
      <c r="U55" s="186" t="str">
        <f t="shared" si="9"/>
        <v/>
      </c>
      <c r="V55" s="97"/>
      <c r="W55" s="97"/>
      <c r="X55" s="97"/>
      <c r="Y55" s="138" t="str">
        <f>IFERROR(IF(AND(R54="Probabilidad",R55="Probabilidad"),(AA54-(+AA54*U55)),IF(R55="Probabilidad",(J54-(+J54*U55)),IF(R55="Impacto",AA54,""))),"")</f>
        <v/>
      </c>
      <c r="Z55" s="111" t="str">
        <f t="shared" si="10"/>
        <v/>
      </c>
      <c r="AA55" s="186" t="str">
        <f t="shared" si="6"/>
        <v/>
      </c>
      <c r="AB55" s="111" t="str">
        <f t="shared" si="11"/>
        <v/>
      </c>
      <c r="AC55" s="186" t="str">
        <f>IFERROR(IF(AND(R54="Impacto",R55="Impacto"),(AC54-(+AC54*U55)),IF(AND(R54="Probabilidad",R55="Impacto"),(AC53-(+AC53*U55)),IF(R55="Probabilidad",AC54,""))),"")</f>
        <v/>
      </c>
      <c r="AD55" s="111" t="str">
        <f t="shared" si="7"/>
        <v/>
      </c>
      <c r="AE55" s="457"/>
      <c r="AF55" s="139"/>
      <c r="AG55" s="140"/>
      <c r="AH55" s="236"/>
      <c r="AI55" s="236"/>
      <c r="AJ55" s="236"/>
      <c r="AK55" s="236"/>
      <c r="AL55" s="236"/>
      <c r="AM55" s="236"/>
      <c r="AN55" s="139"/>
      <c r="AO55" s="139"/>
      <c r="AP55" s="140"/>
      <c r="AQ55" s="139"/>
      <c r="AR55" s="140"/>
      <c r="AS55" s="236"/>
      <c r="AT55" s="236"/>
      <c r="AU55" s="236"/>
      <c r="AV55" s="236"/>
      <c r="AW55" s="236"/>
      <c r="AX55" s="236"/>
      <c r="AY55" s="139"/>
      <c r="AZ55" s="139"/>
      <c r="BA55" s="140"/>
      <c r="BB55" s="139"/>
      <c r="BC55" s="140"/>
      <c r="BD55" s="236"/>
      <c r="BE55" s="236"/>
      <c r="BF55" s="236"/>
      <c r="BG55" s="236"/>
      <c r="BH55" s="236"/>
      <c r="BI55" s="236"/>
      <c r="BJ55" s="139"/>
      <c r="BK55" s="139"/>
      <c r="BL55" s="140"/>
      <c r="BM55" s="181"/>
      <c r="BN55" s="226"/>
      <c r="BO55" s="142"/>
      <c r="BP55" s="181"/>
      <c r="BQ55" s="142"/>
      <c r="BR55" s="142"/>
      <c r="BS55" s="142"/>
      <c r="BT55" s="139"/>
      <c r="BU55" s="140"/>
      <c r="BV55" s="141"/>
      <c r="BW55" s="139"/>
      <c r="BX55" s="139"/>
      <c r="BY55" s="140"/>
      <c r="BZ55" s="140"/>
      <c r="CA55" s="140"/>
      <c r="CB55" s="140"/>
      <c r="CC55" s="139"/>
      <c r="CD55" s="140"/>
      <c r="CE55" s="141"/>
      <c r="CF55" s="139"/>
      <c r="CG55" s="139"/>
      <c r="CH55" s="140"/>
      <c r="CI55" s="140"/>
      <c r="CJ55" s="140"/>
      <c r="CK55" s="140"/>
      <c r="CL55" s="139"/>
      <c r="CM55" s="140"/>
      <c r="CN55" s="403"/>
      <c r="CO55" s="139"/>
      <c r="CP55" s="139"/>
      <c r="CQ55" s="140"/>
      <c r="CR55" s="140"/>
      <c r="CS55" s="140"/>
      <c r="CT55" s="140"/>
      <c r="CU55" s="401"/>
      <c r="CV55" s="401"/>
    </row>
    <row r="56" spans="1:100" s="402" customFormat="1" ht="29" customHeight="1" thickBot="1">
      <c r="A56" s="752"/>
      <c r="B56" s="509"/>
      <c r="C56" s="464"/>
      <c r="D56" s="460"/>
      <c r="E56" s="460"/>
      <c r="F56" s="460"/>
      <c r="G56" s="511"/>
      <c r="H56" s="511"/>
      <c r="I56" s="515"/>
      <c r="J56" s="499"/>
      <c r="K56" s="502"/>
      <c r="L56" s="502">
        <f>IF(NOT(ISERROR(MATCH(K56,_xlfn.ANCHORARRAY(F145),0))),#REF!&amp;"Por favor no seleccionar los criterios de impacto",K56)</f>
        <v>0</v>
      </c>
      <c r="M56" s="455"/>
      <c r="N56" s="499"/>
      <c r="O56" s="507"/>
      <c r="P56" s="182"/>
      <c r="Q56" s="95"/>
      <c r="R56" s="143" t="str">
        <f t="shared" si="8"/>
        <v/>
      </c>
      <c r="S56" s="144"/>
      <c r="T56" s="144"/>
      <c r="U56" s="184" t="str">
        <f t="shared" si="9"/>
        <v/>
      </c>
      <c r="V56" s="144"/>
      <c r="W56" s="144"/>
      <c r="X56" s="144"/>
      <c r="Y56" s="145" t="str">
        <f>IFERROR(IF(AND(R55="Probabilidad",R56="Probabilidad"),(AA55-(+AA55*U56)),IF(R56="Probabilidad",(J55-(+J55*U56)),IF(R56="Impacto",AA55,""))),"")</f>
        <v/>
      </c>
      <c r="Z56" s="112" t="str">
        <f t="shared" si="10"/>
        <v/>
      </c>
      <c r="AA56" s="184" t="str">
        <f t="shared" si="6"/>
        <v/>
      </c>
      <c r="AB56" s="112" t="str">
        <f t="shared" si="11"/>
        <v/>
      </c>
      <c r="AC56" s="184" t="str">
        <f>IFERROR(IF(AND(R55="Impacto",R56="Impacto"),(AC55-(+AC55*U56)),IF(AND(R55="Probabilidad",R56="Impacto"),(AC54-(+AC54*U56)),IF(R56="Probabilidad",AC55,""))),"")</f>
        <v/>
      </c>
      <c r="AD56" s="112" t="str">
        <f t="shared" si="7"/>
        <v/>
      </c>
      <c r="AE56" s="458"/>
      <c r="AF56" s="139"/>
      <c r="AG56" s="140"/>
      <c r="AH56" s="236"/>
      <c r="AI56" s="236"/>
      <c r="AJ56" s="236"/>
      <c r="AK56" s="236"/>
      <c r="AL56" s="236"/>
      <c r="AM56" s="236"/>
      <c r="AN56" s="139"/>
      <c r="AO56" s="139"/>
      <c r="AP56" s="140"/>
      <c r="AQ56" s="139"/>
      <c r="AR56" s="140"/>
      <c r="AS56" s="236"/>
      <c r="AT56" s="236"/>
      <c r="AU56" s="236"/>
      <c r="AV56" s="236"/>
      <c r="AW56" s="236"/>
      <c r="AX56" s="236"/>
      <c r="AY56" s="139"/>
      <c r="AZ56" s="139"/>
      <c r="BA56" s="140"/>
      <c r="BB56" s="139"/>
      <c r="BC56" s="140"/>
      <c r="BD56" s="236"/>
      <c r="BE56" s="236"/>
      <c r="BF56" s="236"/>
      <c r="BG56" s="236"/>
      <c r="BH56" s="236"/>
      <c r="BI56" s="236"/>
      <c r="BJ56" s="139"/>
      <c r="BK56" s="139"/>
      <c r="BL56" s="140"/>
      <c r="BM56" s="182"/>
      <c r="BN56" s="227"/>
      <c r="BO56" s="146"/>
      <c r="BP56" s="182"/>
      <c r="BQ56" s="146"/>
      <c r="BR56" s="146"/>
      <c r="BS56" s="147"/>
      <c r="BT56" s="139"/>
      <c r="BU56" s="140"/>
      <c r="BV56" s="141"/>
      <c r="BW56" s="139"/>
      <c r="BX56" s="139"/>
      <c r="BY56" s="140"/>
      <c r="BZ56" s="140"/>
      <c r="CA56" s="140"/>
      <c r="CB56" s="140"/>
      <c r="CC56" s="139"/>
      <c r="CD56" s="140"/>
      <c r="CE56" s="141"/>
      <c r="CF56" s="139"/>
      <c r="CG56" s="139"/>
      <c r="CH56" s="140"/>
      <c r="CI56" s="140"/>
      <c r="CJ56" s="140"/>
      <c r="CK56" s="140"/>
      <c r="CL56" s="139"/>
      <c r="CM56" s="140"/>
      <c r="CN56" s="403"/>
      <c r="CO56" s="139"/>
      <c r="CP56" s="139"/>
      <c r="CQ56" s="140"/>
      <c r="CR56" s="140"/>
      <c r="CS56" s="140"/>
      <c r="CT56" s="140"/>
      <c r="CU56" s="401"/>
      <c r="CV56" s="401"/>
    </row>
    <row r="57" spans="1:100" s="402" customFormat="1" ht="160" customHeight="1">
      <c r="A57" s="753"/>
      <c r="B57" s="508"/>
      <c r="C57" s="463"/>
      <c r="D57" s="491"/>
      <c r="E57" s="491"/>
      <c r="F57" s="491"/>
      <c r="G57" s="510"/>
      <c r="H57" s="512"/>
      <c r="I57" s="513" t="str">
        <f>IF(H57&lt;=0,"",IF(H57&lt;=2,"Muy Baja",IF(H57&lt;=24,"Baja",IF(H57&lt;=500,"Media",IF(H57&lt;=5000,"Alta","Muy Alta")))))</f>
        <v/>
      </c>
      <c r="J57" s="497" t="str">
        <f>IF(I57="","",IF(I57="Muy Baja",0.2,IF(I57="Baja",0.4,IF(I57="Media",0.6,IF(I57="Alta",0.8,IF(I57="Muy Alta",1,))))))</f>
        <v/>
      </c>
      <c r="K57" s="500"/>
      <c r="L57" s="503">
        <f>IF(NOT(ISERROR(MATCH(K57,'[3]Tabla Impacto'!$B$221:$B$223,0))),'[3]Tabla Impacto'!$F$223&amp;"Por favor no seleccionar los criterios de impacto(Afectación Económica o presupuestal y Pérdida Reputacional)",K57)</f>
        <v>0</v>
      </c>
      <c r="M57" s="504" t="str">
        <f>IF(OR(K57='Tabla Impacto'!$C$11,K57='Tabla Impacto'!$D$11),"Leve",IF(OR(K57='Tabla Impacto'!$C$12,K57='Tabla Impacto'!$D$12),"Menor",IF(OR(K57='Tabla Impacto'!$C$13,K57='Tabla Impacto'!$D$13),"Moderado",IF(OR(K57='Tabla Impacto'!$C$14,K57='Tabla Impacto'!$D$14),"Mayor",IF(OR(K57='Tabla Impacto'!$C$15,K57='Tabla Impacto'!$D$15),"Catastrófico","")))))</f>
        <v/>
      </c>
      <c r="N57" s="497" t="str">
        <f>IF(M57="","",IF(M57="Leve",0.2,IF(M57="Menor",0.4,IF(M57="Moderado",0.6,IF(M57="Mayor",0.8,IF(M57="Catastrófico",1,))))))</f>
        <v/>
      </c>
      <c r="O57" s="505" t="str">
        <f>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
      </c>
      <c r="P57" s="294"/>
      <c r="Q57" s="275"/>
      <c r="R57" s="137" t="str">
        <f t="shared" ref="R57:R68" si="12">IF(OR(S57="Preventivo",S57="Detectivo"),"Probabilidad",IF(S57="Correctivo","Impacto",""))</f>
        <v/>
      </c>
      <c r="S57" s="295"/>
      <c r="T57" s="295"/>
      <c r="U57" s="186" t="str">
        <f t="shared" ref="U57:U68" si="13">IF(AND(S57="Preventivo",T57="Automático"),"50%",IF(AND(S57="Preventivo",T57="Manual"),"40%",IF(AND(S57="Detectivo",T57="Automático"),"40%",IF(AND(S57="Detectivo",T57="Manual"),"30%",IF(AND(S57="Correctivo",T57="Automático"),"35%",IF(AND(S57="Correctivo",T57="Manual"),"25%",""))))))</f>
        <v/>
      </c>
      <c r="V57" s="295"/>
      <c r="W57" s="295"/>
      <c r="X57" s="295"/>
      <c r="Y57" s="138" t="str">
        <f>IFERROR(IF(R57="Probabilidad",(J57-(+J57*U57)),IF(R57="Impacto",J57,"")),"")</f>
        <v/>
      </c>
      <c r="Z57" s="111" t="str">
        <f t="shared" ref="Z57:Z68" si="14">IFERROR(IF(Y57="","",IF(Y57&lt;=0.2,"Muy Baja",IF(Y57&lt;=0.4,"Baja",IF(Y57&lt;=0.6,"Media",IF(Y57&lt;=0.8,"Alta","Muy Alta"))))),"")</f>
        <v/>
      </c>
      <c r="AA57" s="186" t="str">
        <f t="shared" ref="AA57:AA68" si="15">+Y57</f>
        <v/>
      </c>
      <c r="AB57" s="111" t="str">
        <f t="shared" ref="AB57:AB68" si="16">IFERROR(IF(AC57="","",IF(AC57&lt;=0.2,"Leve",IF(AC57&lt;=0.4,"Menor",IF(AC57&lt;=0.6,"Moderado",IF(AC57&lt;=0.8,"Mayor","Catastrófico"))))),"")</f>
        <v/>
      </c>
      <c r="AC57" s="186" t="str">
        <f>IFERROR(IF(R57="Impacto",(N57-(+N57*U57)),IF(R57="Probabilidad",N57,"")),"")</f>
        <v/>
      </c>
      <c r="AD57" s="111" t="str">
        <f t="shared" ref="AD57:AD68" si="17">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
      </c>
      <c r="AE57" s="457"/>
      <c r="AF57" s="139"/>
      <c r="AG57" s="140"/>
      <c r="AH57" s="236"/>
      <c r="AI57" s="236"/>
      <c r="AJ57" s="236"/>
      <c r="AK57" s="236"/>
      <c r="AL57" s="236"/>
      <c r="AM57" s="236"/>
      <c r="AN57" s="139"/>
      <c r="AO57" s="139"/>
      <c r="AP57" s="140"/>
      <c r="AQ57" s="139"/>
      <c r="AR57" s="140"/>
      <c r="AS57" s="236"/>
      <c r="AT57" s="236"/>
      <c r="AU57" s="236"/>
      <c r="AV57" s="236"/>
      <c r="AW57" s="236"/>
      <c r="AX57" s="236"/>
      <c r="AY57" s="139"/>
      <c r="AZ57" s="139"/>
      <c r="BA57" s="140"/>
      <c r="BB57" s="139"/>
      <c r="BC57" s="140"/>
      <c r="BD57" s="236"/>
      <c r="BE57" s="236"/>
      <c r="BF57" s="236"/>
      <c r="BG57" s="236"/>
      <c r="BH57" s="236"/>
      <c r="BI57" s="236"/>
      <c r="BJ57" s="139"/>
      <c r="BK57" s="139"/>
      <c r="BL57" s="140"/>
      <c r="BM57" s="308"/>
      <c r="BN57" s="296"/>
      <c r="BO57" s="309"/>
      <c r="BP57" s="294"/>
      <c r="BQ57" s="310"/>
      <c r="BR57" s="310"/>
      <c r="BS57" s="311"/>
      <c r="BT57" s="139"/>
      <c r="BU57" s="140"/>
      <c r="BV57" s="141"/>
      <c r="BW57" s="139"/>
      <c r="BX57" s="139"/>
      <c r="BY57" s="140"/>
      <c r="BZ57" s="140"/>
      <c r="CA57" s="140"/>
      <c r="CB57" s="140"/>
      <c r="CC57" s="139"/>
      <c r="CD57" s="140"/>
      <c r="CE57" s="141"/>
      <c r="CF57" s="139"/>
      <c r="CG57" s="139"/>
      <c r="CH57" s="140"/>
      <c r="CI57" s="140"/>
      <c r="CJ57" s="140"/>
      <c r="CK57" s="140"/>
      <c r="CL57" s="139"/>
      <c r="CM57" s="140"/>
      <c r="CN57" s="403"/>
      <c r="CO57" s="139"/>
      <c r="CP57" s="139"/>
      <c r="CQ57" s="140"/>
      <c r="CR57" s="140"/>
      <c r="CS57" s="140"/>
      <c r="CT57" s="140"/>
      <c r="CU57" s="401"/>
      <c r="CV57" s="401"/>
    </row>
    <row r="58" spans="1:100" s="402" customFormat="1" ht="160" customHeight="1">
      <c r="A58" s="751"/>
      <c r="B58" s="508"/>
      <c r="C58" s="463"/>
      <c r="D58" s="460"/>
      <c r="E58" s="460"/>
      <c r="F58" s="460"/>
      <c r="G58" s="495"/>
      <c r="H58" s="495"/>
      <c r="I58" s="514"/>
      <c r="J58" s="498"/>
      <c r="K58" s="501"/>
      <c r="L58" s="501">
        <f>IF(NOT(ISERROR(MATCH(K58,_xlfn.ANCHORARRAY(F147),0))),J149&amp;"Por favor no seleccionar los criterios de impacto",K58)</f>
        <v>0</v>
      </c>
      <c r="M58" s="454"/>
      <c r="N58" s="498"/>
      <c r="O58" s="506"/>
      <c r="P58" s="294"/>
      <c r="Q58" s="307"/>
      <c r="R58" s="137" t="str">
        <f t="shared" si="12"/>
        <v/>
      </c>
      <c r="S58" s="295"/>
      <c r="T58" s="295"/>
      <c r="U58" s="186" t="str">
        <f t="shared" si="13"/>
        <v/>
      </c>
      <c r="V58" s="295"/>
      <c r="W58" s="295"/>
      <c r="X58" s="295"/>
      <c r="Y58" s="138" t="str">
        <f>IFERROR(IF(AND(R57="Probabilidad",R58="Probabilidad"),(AA57-(+AA57*U58)),IF(R58="Probabilidad",(J57-(+J57*U58)),IF(R58="Impacto",AA57,""))),"")</f>
        <v/>
      </c>
      <c r="Z58" s="111" t="str">
        <f t="shared" si="14"/>
        <v/>
      </c>
      <c r="AA58" s="186" t="str">
        <f t="shared" si="15"/>
        <v/>
      </c>
      <c r="AB58" s="111" t="str">
        <f t="shared" si="16"/>
        <v/>
      </c>
      <c r="AC58" s="186" t="str">
        <f>IFERROR(IF(AND(R57="Impacto",R58="Impacto"),(AC57-(+AC57*U58)),IF(R58="Impacto",($N$51-(+$N$51*U58)),IF(R58="Probabilidad",AC57,""))),"")</f>
        <v/>
      </c>
      <c r="AD58" s="111" t="str">
        <f t="shared" si="17"/>
        <v/>
      </c>
      <c r="AE58" s="457"/>
      <c r="AF58" s="139"/>
      <c r="AG58" s="140"/>
      <c r="AH58" s="236"/>
      <c r="AI58" s="236"/>
      <c r="AJ58" s="236"/>
      <c r="AK58" s="236"/>
      <c r="AL58" s="236"/>
      <c r="AM58" s="236"/>
      <c r="AN58" s="139"/>
      <c r="AO58" s="139"/>
      <c r="AP58" s="140"/>
      <c r="AQ58" s="139"/>
      <c r="AR58" s="140"/>
      <c r="AS58" s="236"/>
      <c r="AT58" s="236"/>
      <c r="AU58" s="236"/>
      <c r="AV58" s="236"/>
      <c r="AW58" s="236"/>
      <c r="AX58" s="236"/>
      <c r="AY58" s="139"/>
      <c r="AZ58" s="139"/>
      <c r="BA58" s="140"/>
      <c r="BB58" s="139"/>
      <c r="BC58" s="140"/>
      <c r="BD58" s="236"/>
      <c r="BE58" s="236"/>
      <c r="BF58" s="236"/>
      <c r="BG58" s="236"/>
      <c r="BH58" s="236"/>
      <c r="BI58" s="236"/>
      <c r="BJ58" s="139"/>
      <c r="BK58" s="139"/>
      <c r="BL58" s="140"/>
      <c r="BM58" s="308"/>
      <c r="BN58" s="296"/>
      <c r="BO58" s="309"/>
      <c r="BP58" s="294"/>
      <c r="BQ58" s="310"/>
      <c r="BR58" s="310"/>
      <c r="BS58" s="304"/>
      <c r="BT58" s="139"/>
      <c r="BU58" s="140"/>
      <c r="BV58" s="141"/>
      <c r="BW58" s="139"/>
      <c r="BX58" s="139"/>
      <c r="BY58" s="140"/>
      <c r="BZ58" s="140"/>
      <c r="CA58" s="140"/>
      <c r="CB58" s="140"/>
      <c r="CC58" s="139"/>
      <c r="CD58" s="140"/>
      <c r="CE58" s="141"/>
      <c r="CF58" s="139"/>
      <c r="CG58" s="139"/>
      <c r="CH58" s="140"/>
      <c r="CI58" s="140"/>
      <c r="CJ58" s="140"/>
      <c r="CK58" s="140"/>
      <c r="CL58" s="139"/>
      <c r="CM58" s="140"/>
      <c r="CN58" s="403"/>
      <c r="CO58" s="139"/>
      <c r="CP58" s="139"/>
      <c r="CQ58" s="140"/>
      <c r="CR58" s="140"/>
      <c r="CS58" s="140"/>
      <c r="CT58" s="140"/>
      <c r="CU58" s="401"/>
      <c r="CV58" s="401"/>
    </row>
    <row r="59" spans="1:100" s="402" customFormat="1" ht="160" customHeight="1">
      <c r="A59" s="751"/>
      <c r="B59" s="508"/>
      <c r="C59" s="463"/>
      <c r="D59" s="460"/>
      <c r="E59" s="460"/>
      <c r="F59" s="460"/>
      <c r="G59" s="495"/>
      <c r="H59" s="495"/>
      <c r="I59" s="514"/>
      <c r="J59" s="498"/>
      <c r="K59" s="501"/>
      <c r="L59" s="501">
        <f>IF(NOT(ISERROR(MATCH(K59,_xlfn.ANCHORARRAY(F148),0))),J150&amp;"Por favor no seleccionar los criterios de impacto",K59)</f>
        <v>0</v>
      </c>
      <c r="M59" s="454"/>
      <c r="N59" s="498"/>
      <c r="O59" s="506"/>
      <c r="P59" s="294"/>
      <c r="Q59" s="275"/>
      <c r="R59" s="137" t="str">
        <f t="shared" si="12"/>
        <v/>
      </c>
      <c r="S59" s="295"/>
      <c r="T59" s="295"/>
      <c r="U59" s="186" t="str">
        <f t="shared" si="13"/>
        <v/>
      </c>
      <c r="V59" s="295"/>
      <c r="W59" s="295"/>
      <c r="X59" s="295"/>
      <c r="Y59" s="138" t="str">
        <f>IFERROR(IF(AND(R58="Probabilidad",R59="Probabilidad"),(AA58-(+AA58*U59)),IF(R59="Probabilidad",(J58-(+J58*U59)),IF(R59="Impacto",AA58,""))),"")</f>
        <v/>
      </c>
      <c r="Z59" s="111" t="str">
        <f t="shared" si="14"/>
        <v/>
      </c>
      <c r="AA59" s="186" t="str">
        <f t="shared" si="15"/>
        <v/>
      </c>
      <c r="AB59" s="111" t="str">
        <f t="shared" si="16"/>
        <v/>
      </c>
      <c r="AC59" s="186" t="str">
        <f>IFERROR(IF(AND(R58="Impacto",R59="Impacto"),(AC58-(+AC58*U59)),IF(AND(R58="Probabilidad",R59="Impacto"),(AC57-(+AC57*U59)),IF(R59="Probabilidad",AC58,""))),"")</f>
        <v/>
      </c>
      <c r="AD59" s="111" t="str">
        <f t="shared" si="17"/>
        <v/>
      </c>
      <c r="AE59" s="457"/>
      <c r="AF59" s="139"/>
      <c r="AG59" s="140"/>
      <c r="AH59" s="236"/>
      <c r="AI59" s="236"/>
      <c r="AJ59" s="236"/>
      <c r="AK59" s="236"/>
      <c r="AL59" s="236"/>
      <c r="AM59" s="236"/>
      <c r="AN59" s="139"/>
      <c r="AO59" s="139"/>
      <c r="AP59" s="140"/>
      <c r="AQ59" s="139"/>
      <c r="AR59" s="140"/>
      <c r="AS59" s="236"/>
      <c r="AT59" s="236"/>
      <c r="AU59" s="236"/>
      <c r="AV59" s="236"/>
      <c r="AW59" s="236"/>
      <c r="AX59" s="236"/>
      <c r="AY59" s="139"/>
      <c r="AZ59" s="139"/>
      <c r="BA59" s="140"/>
      <c r="BB59" s="139"/>
      <c r="BC59" s="140"/>
      <c r="BD59" s="236"/>
      <c r="BE59" s="236"/>
      <c r="BF59" s="236"/>
      <c r="BG59" s="236"/>
      <c r="BH59" s="236"/>
      <c r="BI59" s="236"/>
      <c r="BJ59" s="139"/>
      <c r="BK59" s="139"/>
      <c r="BL59" s="140"/>
      <c r="BM59" s="275"/>
      <c r="BN59" s="305"/>
      <c r="BO59" s="294"/>
      <c r="BP59" s="294"/>
      <c r="BQ59" s="310"/>
      <c r="BR59" s="310"/>
      <c r="BS59" s="296"/>
      <c r="BT59" s="139"/>
      <c r="BU59" s="140"/>
      <c r="BV59" s="141"/>
      <c r="BW59" s="139"/>
      <c r="BX59" s="139"/>
      <c r="BY59" s="140"/>
      <c r="BZ59" s="140"/>
      <c r="CA59" s="140"/>
      <c r="CB59" s="140"/>
      <c r="CC59" s="139"/>
      <c r="CD59" s="140"/>
      <c r="CE59" s="141"/>
      <c r="CF59" s="139"/>
      <c r="CG59" s="139"/>
      <c r="CH59" s="140"/>
      <c r="CI59" s="140"/>
      <c r="CJ59" s="140"/>
      <c r="CK59" s="140"/>
      <c r="CL59" s="139"/>
      <c r="CM59" s="140"/>
      <c r="CN59" s="403"/>
      <c r="CO59" s="139"/>
      <c r="CP59" s="139"/>
      <c r="CQ59" s="140"/>
      <c r="CR59" s="140"/>
      <c r="CS59" s="140"/>
      <c r="CT59" s="140"/>
      <c r="CU59" s="401"/>
      <c r="CV59" s="401"/>
    </row>
    <row r="60" spans="1:100" s="402" customFormat="1" ht="29" customHeight="1">
      <c r="A60" s="751"/>
      <c r="B60" s="508"/>
      <c r="C60" s="463"/>
      <c r="D60" s="460"/>
      <c r="E60" s="460"/>
      <c r="F60" s="460"/>
      <c r="G60" s="495"/>
      <c r="H60" s="495"/>
      <c r="I60" s="514"/>
      <c r="J60" s="498"/>
      <c r="K60" s="501"/>
      <c r="L60" s="501">
        <f>IF(NOT(ISERROR(MATCH(K60,_xlfn.ANCHORARRAY(F149),0))),J151&amp;"Por favor no seleccionar los criterios de impacto",K60)</f>
        <v>0</v>
      </c>
      <c r="M60" s="454"/>
      <c r="N60" s="498"/>
      <c r="O60" s="506"/>
      <c r="P60" s="181"/>
      <c r="Q60" s="94"/>
      <c r="R60" s="137" t="str">
        <f t="shared" si="12"/>
        <v/>
      </c>
      <c r="S60" s="97"/>
      <c r="T60" s="97"/>
      <c r="U60" s="186" t="str">
        <f t="shared" si="13"/>
        <v/>
      </c>
      <c r="V60" s="97"/>
      <c r="W60" s="97"/>
      <c r="X60" s="97"/>
      <c r="Y60" s="138" t="str">
        <f>IFERROR(IF(AND(R59="Probabilidad",R60="Probabilidad"),(AA59-(+AA59*U60)),IF(R60="Probabilidad",(J59-(+J59*U60)),IF(R60="Impacto",AA59,""))),"")</f>
        <v/>
      </c>
      <c r="Z60" s="111" t="str">
        <f t="shared" si="14"/>
        <v/>
      </c>
      <c r="AA60" s="186" t="str">
        <f t="shared" si="15"/>
        <v/>
      </c>
      <c r="AB60" s="111" t="str">
        <f t="shared" si="16"/>
        <v/>
      </c>
      <c r="AC60" s="186" t="str">
        <f>IFERROR(IF(AND(R59="Impacto",R60="Impacto"),(AC59-(+AC59*U60)),IF(AND(R59="Probabilidad",R60="Impacto"),(AC58-(+AC58*U60)),IF(R60="Probabilidad",AC59,""))),"")</f>
        <v/>
      </c>
      <c r="AD60" s="111" t="str">
        <f t="shared" si="17"/>
        <v/>
      </c>
      <c r="AE60" s="457"/>
      <c r="AF60" s="139"/>
      <c r="AG60" s="140"/>
      <c r="AH60" s="236"/>
      <c r="AI60" s="236"/>
      <c r="AJ60" s="236"/>
      <c r="AK60" s="236"/>
      <c r="AL60" s="236"/>
      <c r="AM60" s="236"/>
      <c r="AN60" s="139"/>
      <c r="AO60" s="139"/>
      <c r="AP60" s="140"/>
      <c r="AQ60" s="139"/>
      <c r="AR60" s="140"/>
      <c r="AS60" s="236"/>
      <c r="AT60" s="236"/>
      <c r="AU60" s="236"/>
      <c r="AV60" s="236"/>
      <c r="AW60" s="236"/>
      <c r="AX60" s="236"/>
      <c r="AY60" s="139"/>
      <c r="AZ60" s="139"/>
      <c r="BA60" s="140"/>
      <c r="BB60" s="139"/>
      <c r="BC60" s="140"/>
      <c r="BD60" s="236"/>
      <c r="BE60" s="236"/>
      <c r="BF60" s="236"/>
      <c r="BG60" s="236"/>
      <c r="BH60" s="236"/>
      <c r="BI60" s="236"/>
      <c r="BJ60" s="139"/>
      <c r="BK60" s="139"/>
      <c r="BL60" s="140"/>
      <c r="BM60" s="181"/>
      <c r="BN60" s="226"/>
      <c r="BO60" s="142"/>
      <c r="BP60" s="181"/>
      <c r="BQ60" s="142"/>
      <c r="BR60" s="142"/>
      <c r="BS60" s="142"/>
      <c r="BT60" s="139"/>
      <c r="BU60" s="140"/>
      <c r="BV60" s="141"/>
      <c r="BW60" s="139"/>
      <c r="BX60" s="139"/>
      <c r="BY60" s="140"/>
      <c r="BZ60" s="140"/>
      <c r="CA60" s="140"/>
      <c r="CB60" s="140"/>
      <c r="CC60" s="139"/>
      <c r="CD60" s="140"/>
      <c r="CE60" s="141"/>
      <c r="CF60" s="139"/>
      <c r="CG60" s="139"/>
      <c r="CH60" s="140"/>
      <c r="CI60" s="140"/>
      <c r="CJ60" s="140"/>
      <c r="CK60" s="140"/>
      <c r="CL60" s="139"/>
      <c r="CM60" s="140"/>
      <c r="CN60" s="403"/>
      <c r="CO60" s="139"/>
      <c r="CP60" s="139"/>
      <c r="CQ60" s="140"/>
      <c r="CR60" s="140"/>
      <c r="CS60" s="140"/>
      <c r="CT60" s="140"/>
      <c r="CU60" s="401"/>
      <c r="CV60" s="401"/>
    </row>
    <row r="61" spans="1:100" s="402" customFormat="1" ht="29" customHeight="1">
      <c r="A61" s="751"/>
      <c r="B61" s="508"/>
      <c r="C61" s="463"/>
      <c r="D61" s="460"/>
      <c r="E61" s="460"/>
      <c r="F61" s="460"/>
      <c r="G61" s="495"/>
      <c r="H61" s="495"/>
      <c r="I61" s="514"/>
      <c r="J61" s="498"/>
      <c r="K61" s="501"/>
      <c r="L61" s="501">
        <f>IF(NOT(ISERROR(MATCH(K61,_xlfn.ANCHORARRAY(F150),0))),J152&amp;"Por favor no seleccionar los criterios de impacto",K61)</f>
        <v>0</v>
      </c>
      <c r="M61" s="454"/>
      <c r="N61" s="498"/>
      <c r="O61" s="506"/>
      <c r="P61" s="181"/>
      <c r="Q61" s="94"/>
      <c r="R61" s="137" t="str">
        <f t="shared" si="12"/>
        <v/>
      </c>
      <c r="S61" s="97"/>
      <c r="T61" s="97"/>
      <c r="U61" s="186" t="str">
        <f t="shared" si="13"/>
        <v/>
      </c>
      <c r="V61" s="97"/>
      <c r="W61" s="97"/>
      <c r="X61" s="97"/>
      <c r="Y61" s="138" t="str">
        <f>IFERROR(IF(AND(R60="Probabilidad",R61="Probabilidad"),(AA60-(+AA60*U61)),IF(R61="Probabilidad",(J60-(+J60*U61)),IF(R61="Impacto",AA60,""))),"")</f>
        <v/>
      </c>
      <c r="Z61" s="111" t="str">
        <f t="shared" si="14"/>
        <v/>
      </c>
      <c r="AA61" s="186" t="str">
        <f t="shared" si="15"/>
        <v/>
      </c>
      <c r="AB61" s="111" t="str">
        <f t="shared" si="16"/>
        <v/>
      </c>
      <c r="AC61" s="186" t="str">
        <f>IFERROR(IF(AND(R60="Impacto",R61="Impacto"),(AC60-(+AC60*U61)),IF(AND(R60="Probabilidad",R61="Impacto"),(AC59-(+AC59*U61)),IF(R61="Probabilidad",AC60,""))),"")</f>
        <v/>
      </c>
      <c r="AD61" s="111" t="str">
        <f t="shared" si="17"/>
        <v/>
      </c>
      <c r="AE61" s="457"/>
      <c r="AF61" s="139"/>
      <c r="AG61" s="140"/>
      <c r="AH61" s="236"/>
      <c r="AI61" s="236"/>
      <c r="AJ61" s="236"/>
      <c r="AK61" s="236"/>
      <c r="AL61" s="236"/>
      <c r="AM61" s="236"/>
      <c r="AN61" s="139"/>
      <c r="AO61" s="139"/>
      <c r="AP61" s="140"/>
      <c r="AQ61" s="139"/>
      <c r="AR61" s="140"/>
      <c r="AS61" s="236"/>
      <c r="AT61" s="236"/>
      <c r="AU61" s="236"/>
      <c r="AV61" s="236"/>
      <c r="AW61" s="236"/>
      <c r="AX61" s="236"/>
      <c r="AY61" s="139"/>
      <c r="AZ61" s="139"/>
      <c r="BA61" s="140"/>
      <c r="BB61" s="139"/>
      <c r="BC61" s="140"/>
      <c r="BD61" s="236"/>
      <c r="BE61" s="236"/>
      <c r="BF61" s="236"/>
      <c r="BG61" s="236"/>
      <c r="BH61" s="236"/>
      <c r="BI61" s="236"/>
      <c r="BJ61" s="139"/>
      <c r="BK61" s="139"/>
      <c r="BL61" s="140"/>
      <c r="BM61" s="181"/>
      <c r="BN61" s="226"/>
      <c r="BO61" s="142"/>
      <c r="BP61" s="181"/>
      <c r="BQ61" s="142"/>
      <c r="BR61" s="142"/>
      <c r="BS61" s="142"/>
      <c r="BT61" s="139"/>
      <c r="BU61" s="140"/>
      <c r="BV61" s="141"/>
      <c r="BW61" s="139"/>
      <c r="BX61" s="139"/>
      <c r="BY61" s="140"/>
      <c r="BZ61" s="140"/>
      <c r="CA61" s="140"/>
      <c r="CB61" s="140"/>
      <c r="CC61" s="139"/>
      <c r="CD61" s="140"/>
      <c r="CE61" s="141"/>
      <c r="CF61" s="139"/>
      <c r="CG61" s="139"/>
      <c r="CH61" s="140"/>
      <c r="CI61" s="140"/>
      <c r="CJ61" s="140"/>
      <c r="CK61" s="140"/>
      <c r="CL61" s="139"/>
      <c r="CM61" s="140"/>
      <c r="CN61" s="403"/>
      <c r="CO61" s="139"/>
      <c r="CP61" s="139"/>
      <c r="CQ61" s="140"/>
      <c r="CR61" s="140"/>
      <c r="CS61" s="140"/>
      <c r="CT61" s="140"/>
      <c r="CU61" s="401"/>
      <c r="CV61" s="401"/>
    </row>
    <row r="62" spans="1:100" s="402" customFormat="1" ht="29" customHeight="1" thickBot="1">
      <c r="A62" s="752"/>
      <c r="B62" s="509"/>
      <c r="C62" s="464"/>
      <c r="D62" s="460"/>
      <c r="E62" s="460"/>
      <c r="F62" s="460"/>
      <c r="G62" s="511"/>
      <c r="H62" s="511"/>
      <c r="I62" s="515"/>
      <c r="J62" s="499"/>
      <c r="K62" s="502"/>
      <c r="L62" s="502">
        <f>IF(NOT(ISERROR(MATCH(K62,_xlfn.ANCHORARRAY(F151),0))),#REF!&amp;"Por favor no seleccionar los criterios de impacto",K62)</f>
        <v>0</v>
      </c>
      <c r="M62" s="455"/>
      <c r="N62" s="499"/>
      <c r="O62" s="507"/>
      <c r="P62" s="182"/>
      <c r="Q62" s="95"/>
      <c r="R62" s="143" t="str">
        <f t="shared" si="12"/>
        <v/>
      </c>
      <c r="S62" s="144"/>
      <c r="T62" s="144"/>
      <c r="U62" s="184" t="str">
        <f t="shared" si="13"/>
        <v/>
      </c>
      <c r="V62" s="144"/>
      <c r="W62" s="144"/>
      <c r="X62" s="144"/>
      <c r="Y62" s="145" t="str">
        <f>IFERROR(IF(AND(R61="Probabilidad",R62="Probabilidad"),(AA61-(+AA61*U62)),IF(R62="Probabilidad",(J61-(+J61*U62)),IF(R62="Impacto",AA61,""))),"")</f>
        <v/>
      </c>
      <c r="Z62" s="112" t="str">
        <f t="shared" si="14"/>
        <v/>
      </c>
      <c r="AA62" s="184" t="str">
        <f t="shared" si="15"/>
        <v/>
      </c>
      <c r="AB62" s="112" t="str">
        <f t="shared" si="16"/>
        <v/>
      </c>
      <c r="AC62" s="184" t="str">
        <f>IFERROR(IF(AND(R61="Impacto",R62="Impacto"),(AC61-(+AC61*U62)),IF(AND(R61="Probabilidad",R62="Impacto"),(AC60-(+AC60*U62)),IF(R62="Probabilidad",AC61,""))),"")</f>
        <v/>
      </c>
      <c r="AD62" s="112" t="str">
        <f t="shared" si="17"/>
        <v/>
      </c>
      <c r="AE62" s="458"/>
      <c r="AF62" s="139"/>
      <c r="AG62" s="140"/>
      <c r="AH62" s="236"/>
      <c r="AI62" s="236"/>
      <c r="AJ62" s="236"/>
      <c r="AK62" s="236"/>
      <c r="AL62" s="236"/>
      <c r="AM62" s="236"/>
      <c r="AN62" s="139"/>
      <c r="AO62" s="139"/>
      <c r="AP62" s="140"/>
      <c r="AQ62" s="139"/>
      <c r="AR62" s="140"/>
      <c r="AS62" s="236"/>
      <c r="AT62" s="236"/>
      <c r="AU62" s="236"/>
      <c r="AV62" s="236"/>
      <c r="AW62" s="236"/>
      <c r="AX62" s="236"/>
      <c r="AY62" s="139"/>
      <c r="AZ62" s="139"/>
      <c r="BA62" s="140"/>
      <c r="BB62" s="139"/>
      <c r="BC62" s="140"/>
      <c r="BD62" s="236"/>
      <c r="BE62" s="236"/>
      <c r="BF62" s="236"/>
      <c r="BG62" s="236"/>
      <c r="BH62" s="236"/>
      <c r="BI62" s="236"/>
      <c r="BJ62" s="139"/>
      <c r="BK62" s="139"/>
      <c r="BL62" s="140"/>
      <c r="BM62" s="182"/>
      <c r="BN62" s="227"/>
      <c r="BO62" s="146"/>
      <c r="BP62" s="182"/>
      <c r="BQ62" s="146"/>
      <c r="BR62" s="146"/>
      <c r="BS62" s="147"/>
      <c r="BT62" s="139"/>
      <c r="BU62" s="140"/>
      <c r="BV62" s="141"/>
      <c r="BW62" s="139"/>
      <c r="BX62" s="139"/>
      <c r="BY62" s="140"/>
      <c r="BZ62" s="140"/>
      <c r="CA62" s="140"/>
      <c r="CB62" s="140"/>
      <c r="CC62" s="139"/>
      <c r="CD62" s="140"/>
      <c r="CE62" s="141"/>
      <c r="CF62" s="139"/>
      <c r="CG62" s="139"/>
      <c r="CH62" s="140"/>
      <c r="CI62" s="140"/>
      <c r="CJ62" s="140"/>
      <c r="CK62" s="140"/>
      <c r="CL62" s="139"/>
      <c r="CM62" s="140"/>
      <c r="CN62" s="403"/>
      <c r="CO62" s="139"/>
      <c r="CP62" s="139"/>
      <c r="CQ62" s="140"/>
      <c r="CR62" s="140"/>
      <c r="CS62" s="140"/>
      <c r="CT62" s="140"/>
      <c r="CU62" s="401"/>
      <c r="CV62" s="401"/>
    </row>
    <row r="63" spans="1:100" s="402" customFormat="1" ht="160" customHeight="1">
      <c r="A63" s="753"/>
      <c r="B63" s="508"/>
      <c r="C63" s="463"/>
      <c r="D63" s="491"/>
      <c r="E63" s="491"/>
      <c r="F63" s="491"/>
      <c r="G63" s="510"/>
      <c r="H63" s="512"/>
      <c r="I63" s="513" t="str">
        <f>IF(H63&lt;=0,"",IF(H63&lt;=2,"Muy Baja",IF(H63&lt;=24,"Baja",IF(H63&lt;=500,"Media",IF(H63&lt;=5000,"Alta","Muy Alta")))))</f>
        <v/>
      </c>
      <c r="J63" s="497" t="str">
        <f>IF(I63="","",IF(I63="Muy Baja",0.2,IF(I63="Baja",0.4,IF(I63="Media",0.6,IF(I63="Alta",0.8,IF(I63="Muy Alta",1,))))))</f>
        <v/>
      </c>
      <c r="K63" s="500"/>
      <c r="L63" s="503">
        <f>IF(NOT(ISERROR(MATCH(K63,'[3]Tabla Impacto'!$B$221:$B$223,0))),'[3]Tabla Impacto'!$F$223&amp;"Por favor no seleccionar los criterios de impacto(Afectación Económica o presupuestal y Pérdida Reputacional)",K63)</f>
        <v>0</v>
      </c>
      <c r="M63" s="504" t="str">
        <f>IF(OR(K63='Tabla Impacto'!$C$11,K63='Tabla Impacto'!$D$11),"Leve",IF(OR(K63='Tabla Impacto'!$C$12,K63='Tabla Impacto'!$D$12),"Menor",IF(OR(K63='Tabla Impacto'!$C$13,K63='Tabla Impacto'!$D$13),"Moderado",IF(OR(K63='Tabla Impacto'!$C$14,K63='Tabla Impacto'!$D$14),"Mayor",IF(OR(K63='Tabla Impacto'!$C$15,K63='Tabla Impacto'!$D$15),"Catastrófico","")))))</f>
        <v/>
      </c>
      <c r="N63" s="497" t="str">
        <f>IF(M63="","",IF(M63="Leve",0.2,IF(M63="Menor",0.4,IF(M63="Moderado",0.6,IF(M63="Mayor",0.8,IF(M63="Catastrófico",1,))))))</f>
        <v/>
      </c>
      <c r="O63" s="505" t="str">
        <f>IF(OR(AND(I63="Muy Baja",M63="Leve"),AND(I63="Muy Baja",M63="Menor"),AND(I63="Baja",M63="Leve")),"Bajo",IF(OR(AND(I63="Muy baja",M63="Moderado"),AND(I63="Baja",M63="Menor"),AND(I63="Baja",M63="Moderado"),AND(I63="Media",M63="Leve"),AND(I63="Media",M63="Menor"),AND(I63="Media",M63="Moderado"),AND(I63="Alta",M63="Leve"),AND(I63="Alta",M63="Menor")),"Moderado",IF(OR(AND(I63="Muy Baja",M63="Mayor"),AND(I63="Baja",M63="Mayor"),AND(I63="Media",M63="Mayor"),AND(I63="Alta",M63="Moderado"),AND(I63="Alta",M63="Mayor"),AND(I63="Muy Alta",M63="Leve"),AND(I63="Muy Alta",M63="Menor"),AND(I63="Muy Alta",M63="Moderado"),AND(I63="Muy Alta",M63="Mayor")),"Alto",IF(OR(AND(I63="Muy Baja",M63="Catastrófico"),AND(I63="Baja",M63="Catastrófico"),AND(I63="Media",M63="Catastrófico"),AND(I63="Alta",M63="Catastrófico"),AND(I63="Muy Alta",M63="Catastrófico")),"Extremo",""))))</f>
        <v/>
      </c>
      <c r="P63" s="294"/>
      <c r="Q63" s="275"/>
      <c r="R63" s="137" t="str">
        <f t="shared" si="12"/>
        <v/>
      </c>
      <c r="S63" s="295"/>
      <c r="T63" s="295"/>
      <c r="U63" s="186" t="str">
        <f t="shared" si="13"/>
        <v/>
      </c>
      <c r="V63" s="295"/>
      <c r="W63" s="295"/>
      <c r="X63" s="295"/>
      <c r="Y63" s="138" t="str">
        <f>IFERROR(IF(R63="Probabilidad",(J63-(+J63*U63)),IF(R63="Impacto",J63,"")),"")</f>
        <v/>
      </c>
      <c r="Z63" s="111" t="str">
        <f t="shared" si="14"/>
        <v/>
      </c>
      <c r="AA63" s="186" t="str">
        <f t="shared" si="15"/>
        <v/>
      </c>
      <c r="AB63" s="111" t="str">
        <f t="shared" si="16"/>
        <v/>
      </c>
      <c r="AC63" s="186" t="str">
        <f>IFERROR(IF(R63="Impacto",(N63-(+N63*U63)),IF(R63="Probabilidad",N63,"")),"")</f>
        <v/>
      </c>
      <c r="AD63" s="111" t="str">
        <f t="shared" si="17"/>
        <v/>
      </c>
      <c r="AE63" s="457"/>
      <c r="AF63" s="139"/>
      <c r="AG63" s="140"/>
      <c r="AH63" s="236"/>
      <c r="AI63" s="236"/>
      <c r="AJ63" s="236"/>
      <c r="AK63" s="236"/>
      <c r="AL63" s="236"/>
      <c r="AM63" s="236"/>
      <c r="AN63" s="139"/>
      <c r="AO63" s="139"/>
      <c r="AP63" s="140"/>
      <c r="AQ63" s="139"/>
      <c r="AR63" s="140"/>
      <c r="AS63" s="236"/>
      <c r="AT63" s="236"/>
      <c r="AU63" s="236"/>
      <c r="AV63" s="236"/>
      <c r="AW63" s="236"/>
      <c r="AX63" s="236"/>
      <c r="AY63" s="139"/>
      <c r="AZ63" s="139"/>
      <c r="BA63" s="140"/>
      <c r="BB63" s="139"/>
      <c r="BC63" s="140"/>
      <c r="BD63" s="236"/>
      <c r="BE63" s="236"/>
      <c r="BF63" s="236"/>
      <c r="BG63" s="236"/>
      <c r="BH63" s="236"/>
      <c r="BI63" s="236"/>
      <c r="BJ63" s="139"/>
      <c r="BK63" s="139"/>
      <c r="BL63" s="140"/>
      <c r="BM63" s="308"/>
      <c r="BN63" s="296"/>
      <c r="BO63" s="309"/>
      <c r="BP63" s="294"/>
      <c r="BQ63" s="310"/>
      <c r="BR63" s="310"/>
      <c r="BS63" s="311"/>
      <c r="BT63" s="139"/>
      <c r="BU63" s="140"/>
      <c r="BV63" s="141"/>
      <c r="BW63" s="139"/>
      <c r="BX63" s="139"/>
      <c r="BY63" s="140"/>
      <c r="BZ63" s="140"/>
      <c r="CA63" s="140"/>
      <c r="CB63" s="140"/>
      <c r="CC63" s="139"/>
      <c r="CD63" s="140"/>
      <c r="CE63" s="141"/>
      <c r="CF63" s="139"/>
      <c r="CG63" s="139"/>
      <c r="CH63" s="140"/>
      <c r="CI63" s="140"/>
      <c r="CJ63" s="140"/>
      <c r="CK63" s="140"/>
      <c r="CL63" s="139"/>
      <c r="CM63" s="140"/>
      <c r="CN63" s="403"/>
      <c r="CO63" s="139"/>
      <c r="CP63" s="139"/>
      <c r="CQ63" s="140"/>
      <c r="CR63" s="140"/>
      <c r="CS63" s="140"/>
      <c r="CT63" s="140"/>
      <c r="CU63" s="401"/>
      <c r="CV63" s="401"/>
    </row>
    <row r="64" spans="1:100" s="402" customFormat="1" ht="160" customHeight="1">
      <c r="A64" s="751"/>
      <c r="B64" s="508"/>
      <c r="C64" s="463"/>
      <c r="D64" s="460"/>
      <c r="E64" s="460"/>
      <c r="F64" s="460"/>
      <c r="G64" s="495"/>
      <c r="H64" s="495"/>
      <c r="I64" s="514"/>
      <c r="J64" s="498"/>
      <c r="K64" s="501"/>
      <c r="L64" s="501">
        <f>IF(NOT(ISERROR(MATCH(K64,_xlfn.ANCHORARRAY(F153),0))),J155&amp;"Por favor no seleccionar los criterios de impacto",K64)</f>
        <v>0</v>
      </c>
      <c r="M64" s="454"/>
      <c r="N64" s="498"/>
      <c r="O64" s="506"/>
      <c r="P64" s="294"/>
      <c r="Q64" s="307"/>
      <c r="R64" s="137" t="str">
        <f t="shared" si="12"/>
        <v/>
      </c>
      <c r="S64" s="295"/>
      <c r="T64" s="295"/>
      <c r="U64" s="186" t="str">
        <f t="shared" si="13"/>
        <v/>
      </c>
      <c r="V64" s="295"/>
      <c r="W64" s="295"/>
      <c r="X64" s="295"/>
      <c r="Y64" s="138" t="str">
        <f>IFERROR(IF(AND(R63="Probabilidad",R64="Probabilidad"),(AA63-(+AA63*U64)),IF(R64="Probabilidad",(J63-(+J63*U64)),IF(R64="Impacto",AA63,""))),"")</f>
        <v/>
      </c>
      <c r="Z64" s="111" t="str">
        <f t="shared" si="14"/>
        <v/>
      </c>
      <c r="AA64" s="186" t="str">
        <f t="shared" si="15"/>
        <v/>
      </c>
      <c r="AB64" s="111" t="str">
        <f t="shared" si="16"/>
        <v/>
      </c>
      <c r="AC64" s="186" t="str">
        <f>IFERROR(IF(AND(R63="Impacto",R64="Impacto"),(AC63-(+AC63*U64)),IF(R64="Impacto",($N$51-(+$N$51*U64)),IF(R64="Probabilidad",AC63,""))),"")</f>
        <v/>
      </c>
      <c r="AD64" s="111" t="str">
        <f t="shared" si="17"/>
        <v/>
      </c>
      <c r="AE64" s="457"/>
      <c r="AF64" s="139"/>
      <c r="AG64" s="140"/>
      <c r="AH64" s="236"/>
      <c r="AI64" s="236"/>
      <c r="AJ64" s="236"/>
      <c r="AK64" s="236"/>
      <c r="AL64" s="236"/>
      <c r="AM64" s="236"/>
      <c r="AN64" s="139"/>
      <c r="AO64" s="139"/>
      <c r="AP64" s="140"/>
      <c r="AQ64" s="139"/>
      <c r="AR64" s="140"/>
      <c r="AS64" s="236"/>
      <c r="AT64" s="236"/>
      <c r="AU64" s="236"/>
      <c r="AV64" s="236"/>
      <c r="AW64" s="236"/>
      <c r="AX64" s="236"/>
      <c r="AY64" s="139"/>
      <c r="AZ64" s="139"/>
      <c r="BA64" s="140"/>
      <c r="BB64" s="139"/>
      <c r="BC64" s="140"/>
      <c r="BD64" s="236"/>
      <c r="BE64" s="236"/>
      <c r="BF64" s="236"/>
      <c r="BG64" s="236"/>
      <c r="BH64" s="236"/>
      <c r="BI64" s="236"/>
      <c r="BJ64" s="139"/>
      <c r="BK64" s="139"/>
      <c r="BL64" s="140"/>
      <c r="BM64" s="308"/>
      <c r="BN64" s="296"/>
      <c r="BO64" s="309"/>
      <c r="BP64" s="294"/>
      <c r="BQ64" s="310"/>
      <c r="BR64" s="310"/>
      <c r="BS64" s="304"/>
      <c r="BT64" s="139"/>
      <c r="BU64" s="140"/>
      <c r="BV64" s="141"/>
      <c r="BW64" s="139"/>
      <c r="BX64" s="139"/>
      <c r="BY64" s="140"/>
      <c r="BZ64" s="140"/>
      <c r="CA64" s="140"/>
      <c r="CB64" s="140"/>
      <c r="CC64" s="139"/>
      <c r="CD64" s="140"/>
      <c r="CE64" s="141"/>
      <c r="CF64" s="139"/>
      <c r="CG64" s="139"/>
      <c r="CH64" s="140"/>
      <c r="CI64" s="140"/>
      <c r="CJ64" s="140"/>
      <c r="CK64" s="140"/>
      <c r="CL64" s="139"/>
      <c r="CM64" s="140"/>
      <c r="CN64" s="403"/>
      <c r="CO64" s="139"/>
      <c r="CP64" s="139"/>
      <c r="CQ64" s="140"/>
      <c r="CR64" s="140"/>
      <c r="CS64" s="140"/>
      <c r="CT64" s="140"/>
      <c r="CU64" s="401"/>
      <c r="CV64" s="401"/>
    </row>
    <row r="65" spans="1:100" s="402" customFormat="1" ht="160" customHeight="1">
      <c r="A65" s="751"/>
      <c r="B65" s="508"/>
      <c r="C65" s="463"/>
      <c r="D65" s="460"/>
      <c r="E65" s="460"/>
      <c r="F65" s="460"/>
      <c r="G65" s="495"/>
      <c r="H65" s="495"/>
      <c r="I65" s="514"/>
      <c r="J65" s="498"/>
      <c r="K65" s="501"/>
      <c r="L65" s="501">
        <f>IF(NOT(ISERROR(MATCH(K65,_xlfn.ANCHORARRAY(F154),0))),J156&amp;"Por favor no seleccionar los criterios de impacto",K65)</f>
        <v>0</v>
      </c>
      <c r="M65" s="454"/>
      <c r="N65" s="498"/>
      <c r="O65" s="506"/>
      <c r="P65" s="294"/>
      <c r="Q65" s="275"/>
      <c r="R65" s="137" t="str">
        <f t="shared" si="12"/>
        <v/>
      </c>
      <c r="S65" s="295"/>
      <c r="T65" s="295"/>
      <c r="U65" s="186" t="str">
        <f t="shared" si="13"/>
        <v/>
      </c>
      <c r="V65" s="295"/>
      <c r="W65" s="295"/>
      <c r="X65" s="295"/>
      <c r="Y65" s="138" t="str">
        <f>IFERROR(IF(AND(R64="Probabilidad",R65="Probabilidad"),(AA64-(+AA64*U65)),IF(R65="Probabilidad",(J64-(+J64*U65)),IF(R65="Impacto",AA64,""))),"")</f>
        <v/>
      </c>
      <c r="Z65" s="111" t="str">
        <f t="shared" si="14"/>
        <v/>
      </c>
      <c r="AA65" s="186" t="str">
        <f t="shared" si="15"/>
        <v/>
      </c>
      <c r="AB65" s="111" t="str">
        <f t="shared" si="16"/>
        <v/>
      </c>
      <c r="AC65" s="186" t="str">
        <f>IFERROR(IF(AND(R64="Impacto",R65="Impacto"),(AC64-(+AC64*U65)),IF(AND(R64="Probabilidad",R65="Impacto"),(AC63-(+AC63*U65)),IF(R65="Probabilidad",AC64,""))),"")</f>
        <v/>
      </c>
      <c r="AD65" s="111" t="str">
        <f t="shared" si="17"/>
        <v/>
      </c>
      <c r="AE65" s="457"/>
      <c r="AF65" s="139"/>
      <c r="AG65" s="140"/>
      <c r="AH65" s="236"/>
      <c r="AI65" s="236"/>
      <c r="AJ65" s="236"/>
      <c r="AK65" s="236"/>
      <c r="AL65" s="236"/>
      <c r="AM65" s="236"/>
      <c r="AN65" s="139"/>
      <c r="AO65" s="139"/>
      <c r="AP65" s="140"/>
      <c r="AQ65" s="139"/>
      <c r="AR65" s="140"/>
      <c r="AS65" s="236"/>
      <c r="AT65" s="236"/>
      <c r="AU65" s="236"/>
      <c r="AV65" s="236"/>
      <c r="AW65" s="236"/>
      <c r="AX65" s="236"/>
      <c r="AY65" s="139"/>
      <c r="AZ65" s="139"/>
      <c r="BA65" s="140"/>
      <c r="BB65" s="139"/>
      <c r="BC65" s="140"/>
      <c r="BD65" s="236"/>
      <c r="BE65" s="236"/>
      <c r="BF65" s="236"/>
      <c r="BG65" s="236"/>
      <c r="BH65" s="236"/>
      <c r="BI65" s="236"/>
      <c r="BJ65" s="139"/>
      <c r="BK65" s="139"/>
      <c r="BL65" s="140"/>
      <c r="BM65" s="275"/>
      <c r="BN65" s="305"/>
      <c r="BO65" s="294"/>
      <c r="BP65" s="294"/>
      <c r="BQ65" s="310"/>
      <c r="BR65" s="310"/>
      <c r="BS65" s="296"/>
      <c r="BT65" s="139"/>
      <c r="BU65" s="140"/>
      <c r="BV65" s="141"/>
      <c r="BW65" s="139"/>
      <c r="BX65" s="139"/>
      <c r="BY65" s="140"/>
      <c r="BZ65" s="140"/>
      <c r="CA65" s="140"/>
      <c r="CB65" s="140"/>
      <c r="CC65" s="139"/>
      <c r="CD65" s="140"/>
      <c r="CE65" s="141"/>
      <c r="CF65" s="139"/>
      <c r="CG65" s="139"/>
      <c r="CH65" s="140"/>
      <c r="CI65" s="140"/>
      <c r="CJ65" s="140"/>
      <c r="CK65" s="140"/>
      <c r="CL65" s="139"/>
      <c r="CM65" s="140"/>
      <c r="CN65" s="403"/>
      <c r="CO65" s="139"/>
      <c r="CP65" s="139"/>
      <c r="CQ65" s="140"/>
      <c r="CR65" s="140"/>
      <c r="CS65" s="140"/>
      <c r="CT65" s="140"/>
      <c r="CU65" s="401"/>
      <c r="CV65" s="401"/>
    </row>
    <row r="66" spans="1:100" s="402" customFormat="1" ht="29" customHeight="1">
      <c r="A66" s="751"/>
      <c r="B66" s="508"/>
      <c r="C66" s="463"/>
      <c r="D66" s="460"/>
      <c r="E66" s="460"/>
      <c r="F66" s="460"/>
      <c r="G66" s="495"/>
      <c r="H66" s="495"/>
      <c r="I66" s="514"/>
      <c r="J66" s="498"/>
      <c r="K66" s="501"/>
      <c r="L66" s="501">
        <f>IF(NOT(ISERROR(MATCH(K66,_xlfn.ANCHORARRAY(F155),0))),J157&amp;"Por favor no seleccionar los criterios de impacto",K66)</f>
        <v>0</v>
      </c>
      <c r="M66" s="454"/>
      <c r="N66" s="498"/>
      <c r="O66" s="506"/>
      <c r="P66" s="181"/>
      <c r="Q66" s="94"/>
      <c r="R66" s="137" t="str">
        <f t="shared" si="12"/>
        <v/>
      </c>
      <c r="S66" s="97"/>
      <c r="T66" s="97"/>
      <c r="U66" s="186" t="str">
        <f t="shared" si="13"/>
        <v/>
      </c>
      <c r="V66" s="97"/>
      <c r="W66" s="97"/>
      <c r="X66" s="97"/>
      <c r="Y66" s="138" t="str">
        <f>IFERROR(IF(AND(R65="Probabilidad",R66="Probabilidad"),(AA65-(+AA65*U66)),IF(R66="Probabilidad",(J65-(+J65*U66)),IF(R66="Impacto",AA65,""))),"")</f>
        <v/>
      </c>
      <c r="Z66" s="111" t="str">
        <f t="shared" si="14"/>
        <v/>
      </c>
      <c r="AA66" s="186" t="str">
        <f t="shared" si="15"/>
        <v/>
      </c>
      <c r="AB66" s="111" t="str">
        <f t="shared" si="16"/>
        <v/>
      </c>
      <c r="AC66" s="186" t="str">
        <f>IFERROR(IF(AND(R65="Impacto",R66="Impacto"),(AC65-(+AC65*U66)),IF(AND(R65="Probabilidad",R66="Impacto"),(AC64-(+AC64*U66)),IF(R66="Probabilidad",AC65,""))),"")</f>
        <v/>
      </c>
      <c r="AD66" s="111" t="str">
        <f t="shared" si="17"/>
        <v/>
      </c>
      <c r="AE66" s="457"/>
      <c r="AF66" s="139"/>
      <c r="AG66" s="140"/>
      <c r="AH66" s="236"/>
      <c r="AI66" s="236"/>
      <c r="AJ66" s="236"/>
      <c r="AK66" s="236"/>
      <c r="AL66" s="236"/>
      <c r="AM66" s="236"/>
      <c r="AN66" s="139"/>
      <c r="AO66" s="139"/>
      <c r="AP66" s="140"/>
      <c r="AQ66" s="139"/>
      <c r="AR66" s="140"/>
      <c r="AS66" s="236"/>
      <c r="AT66" s="236"/>
      <c r="AU66" s="236"/>
      <c r="AV66" s="236"/>
      <c r="AW66" s="236"/>
      <c r="AX66" s="236"/>
      <c r="AY66" s="139"/>
      <c r="AZ66" s="139"/>
      <c r="BA66" s="140"/>
      <c r="BB66" s="139"/>
      <c r="BC66" s="140"/>
      <c r="BD66" s="236"/>
      <c r="BE66" s="236"/>
      <c r="BF66" s="236"/>
      <c r="BG66" s="236"/>
      <c r="BH66" s="236"/>
      <c r="BI66" s="236"/>
      <c r="BJ66" s="139"/>
      <c r="BK66" s="139"/>
      <c r="BL66" s="140"/>
      <c r="BM66" s="181"/>
      <c r="BN66" s="226"/>
      <c r="BO66" s="142"/>
      <c r="BP66" s="181"/>
      <c r="BQ66" s="142"/>
      <c r="BR66" s="142"/>
      <c r="BS66" s="142"/>
      <c r="BT66" s="139"/>
      <c r="BU66" s="140"/>
      <c r="BV66" s="141"/>
      <c r="BW66" s="139"/>
      <c r="BX66" s="139"/>
      <c r="BY66" s="140"/>
      <c r="BZ66" s="140"/>
      <c r="CA66" s="140"/>
      <c r="CB66" s="140"/>
      <c r="CC66" s="139"/>
      <c r="CD66" s="140"/>
      <c r="CE66" s="141"/>
      <c r="CF66" s="139"/>
      <c r="CG66" s="139"/>
      <c r="CH66" s="140"/>
      <c r="CI66" s="140"/>
      <c r="CJ66" s="140"/>
      <c r="CK66" s="140"/>
      <c r="CL66" s="139"/>
      <c r="CM66" s="140"/>
      <c r="CN66" s="403"/>
      <c r="CO66" s="139"/>
      <c r="CP66" s="139"/>
      <c r="CQ66" s="140"/>
      <c r="CR66" s="140"/>
      <c r="CS66" s="140"/>
      <c r="CT66" s="140"/>
      <c r="CU66" s="401"/>
      <c r="CV66" s="401"/>
    </row>
    <row r="67" spans="1:100" s="402" customFormat="1" ht="29" customHeight="1">
      <c r="A67" s="751"/>
      <c r="B67" s="508"/>
      <c r="C67" s="463"/>
      <c r="D67" s="460"/>
      <c r="E67" s="460"/>
      <c r="F67" s="460"/>
      <c r="G67" s="495"/>
      <c r="H67" s="495"/>
      <c r="I67" s="514"/>
      <c r="J67" s="498"/>
      <c r="K67" s="501"/>
      <c r="L67" s="501">
        <f>IF(NOT(ISERROR(MATCH(K67,_xlfn.ANCHORARRAY(F156),0))),J158&amp;"Por favor no seleccionar los criterios de impacto",K67)</f>
        <v>0</v>
      </c>
      <c r="M67" s="454"/>
      <c r="N67" s="498"/>
      <c r="O67" s="506"/>
      <c r="P67" s="181"/>
      <c r="Q67" s="94"/>
      <c r="R67" s="137" t="str">
        <f t="shared" si="12"/>
        <v/>
      </c>
      <c r="S67" s="97"/>
      <c r="T67" s="97"/>
      <c r="U67" s="186" t="str">
        <f t="shared" si="13"/>
        <v/>
      </c>
      <c r="V67" s="97"/>
      <c r="W67" s="97"/>
      <c r="X67" s="97"/>
      <c r="Y67" s="138" t="str">
        <f>IFERROR(IF(AND(R66="Probabilidad",R67="Probabilidad"),(AA66-(+AA66*U67)),IF(R67="Probabilidad",(J66-(+J66*U67)),IF(R67="Impacto",AA66,""))),"")</f>
        <v/>
      </c>
      <c r="Z67" s="111" t="str">
        <f t="shared" si="14"/>
        <v/>
      </c>
      <c r="AA67" s="186" t="str">
        <f t="shared" si="15"/>
        <v/>
      </c>
      <c r="AB67" s="111" t="str">
        <f t="shared" si="16"/>
        <v/>
      </c>
      <c r="AC67" s="186" t="str">
        <f>IFERROR(IF(AND(R66="Impacto",R67="Impacto"),(AC66-(+AC66*U67)),IF(AND(R66="Probabilidad",R67="Impacto"),(AC65-(+AC65*U67)),IF(R67="Probabilidad",AC66,""))),"")</f>
        <v/>
      </c>
      <c r="AD67" s="111" t="str">
        <f t="shared" si="17"/>
        <v/>
      </c>
      <c r="AE67" s="457"/>
      <c r="AF67" s="139"/>
      <c r="AG67" s="140"/>
      <c r="AH67" s="236"/>
      <c r="AI67" s="236"/>
      <c r="AJ67" s="236"/>
      <c r="AK67" s="236"/>
      <c r="AL67" s="236"/>
      <c r="AM67" s="236"/>
      <c r="AN67" s="139"/>
      <c r="AO67" s="139"/>
      <c r="AP67" s="140"/>
      <c r="AQ67" s="139"/>
      <c r="AR67" s="140"/>
      <c r="AS67" s="236"/>
      <c r="AT67" s="236"/>
      <c r="AU67" s="236"/>
      <c r="AV67" s="236"/>
      <c r="AW67" s="236"/>
      <c r="AX67" s="236"/>
      <c r="AY67" s="139"/>
      <c r="AZ67" s="139"/>
      <c r="BA67" s="140"/>
      <c r="BB67" s="139"/>
      <c r="BC67" s="140"/>
      <c r="BD67" s="236"/>
      <c r="BE67" s="236"/>
      <c r="BF67" s="236"/>
      <c r="BG67" s="236"/>
      <c r="BH67" s="236"/>
      <c r="BI67" s="236"/>
      <c r="BJ67" s="139"/>
      <c r="BK67" s="139"/>
      <c r="BL67" s="140"/>
      <c r="BM67" s="181"/>
      <c r="BN67" s="226"/>
      <c r="BO67" s="142"/>
      <c r="BP67" s="181"/>
      <c r="BQ67" s="142"/>
      <c r="BR67" s="142"/>
      <c r="BS67" s="142"/>
      <c r="BT67" s="139"/>
      <c r="BU67" s="140"/>
      <c r="BV67" s="141"/>
      <c r="BW67" s="139"/>
      <c r="BX67" s="139"/>
      <c r="BY67" s="140"/>
      <c r="BZ67" s="140"/>
      <c r="CA67" s="140"/>
      <c r="CB67" s="140"/>
      <c r="CC67" s="139"/>
      <c r="CD67" s="140"/>
      <c r="CE67" s="141"/>
      <c r="CF67" s="139"/>
      <c r="CG67" s="139"/>
      <c r="CH67" s="140"/>
      <c r="CI67" s="140"/>
      <c r="CJ67" s="140"/>
      <c r="CK67" s="140"/>
      <c r="CL67" s="139"/>
      <c r="CM67" s="140"/>
      <c r="CN67" s="403"/>
      <c r="CO67" s="139"/>
      <c r="CP67" s="139"/>
      <c r="CQ67" s="140"/>
      <c r="CR67" s="140"/>
      <c r="CS67" s="140"/>
      <c r="CT67" s="140"/>
      <c r="CU67" s="401"/>
      <c r="CV67" s="401"/>
    </row>
    <row r="68" spans="1:100" s="402" customFormat="1" ht="29" customHeight="1" thickBot="1">
      <c r="A68" s="752"/>
      <c r="B68" s="509"/>
      <c r="C68" s="464"/>
      <c r="D68" s="460"/>
      <c r="E68" s="460"/>
      <c r="F68" s="460"/>
      <c r="G68" s="511"/>
      <c r="H68" s="511"/>
      <c r="I68" s="515"/>
      <c r="J68" s="499"/>
      <c r="K68" s="502"/>
      <c r="L68" s="502">
        <f>IF(NOT(ISERROR(MATCH(K68,_xlfn.ANCHORARRAY(F157),0))),#REF!&amp;"Por favor no seleccionar los criterios de impacto",K68)</f>
        <v>0</v>
      </c>
      <c r="M68" s="455"/>
      <c r="N68" s="499"/>
      <c r="O68" s="507"/>
      <c r="P68" s="182"/>
      <c r="Q68" s="95"/>
      <c r="R68" s="143" t="str">
        <f t="shared" si="12"/>
        <v/>
      </c>
      <c r="S68" s="144"/>
      <c r="T68" s="144"/>
      <c r="U68" s="184" t="str">
        <f t="shared" si="13"/>
        <v/>
      </c>
      <c r="V68" s="144"/>
      <c r="W68" s="144"/>
      <c r="X68" s="144"/>
      <c r="Y68" s="145" t="str">
        <f>IFERROR(IF(AND(R67="Probabilidad",R68="Probabilidad"),(AA67-(+AA67*U68)),IF(R68="Probabilidad",(J67-(+J67*U68)),IF(R68="Impacto",AA67,""))),"")</f>
        <v/>
      </c>
      <c r="Z68" s="112" t="str">
        <f t="shared" si="14"/>
        <v/>
      </c>
      <c r="AA68" s="184" t="str">
        <f t="shared" si="15"/>
        <v/>
      </c>
      <c r="AB68" s="112" t="str">
        <f t="shared" si="16"/>
        <v/>
      </c>
      <c r="AC68" s="184" t="str">
        <f>IFERROR(IF(AND(R67="Impacto",R68="Impacto"),(AC67-(+AC67*U68)),IF(AND(R67="Probabilidad",R68="Impacto"),(AC66-(+AC66*U68)),IF(R68="Probabilidad",AC67,""))),"")</f>
        <v/>
      </c>
      <c r="AD68" s="112" t="str">
        <f t="shared" si="17"/>
        <v/>
      </c>
      <c r="AE68" s="458"/>
      <c r="AF68" s="139"/>
      <c r="AG68" s="140"/>
      <c r="AH68" s="236"/>
      <c r="AI68" s="236"/>
      <c r="AJ68" s="236"/>
      <c r="AK68" s="236"/>
      <c r="AL68" s="236"/>
      <c r="AM68" s="236"/>
      <c r="AN68" s="139"/>
      <c r="AO68" s="139"/>
      <c r="AP68" s="140"/>
      <c r="AQ68" s="139"/>
      <c r="AR68" s="140"/>
      <c r="AS68" s="236"/>
      <c r="AT68" s="236"/>
      <c r="AU68" s="236"/>
      <c r="AV68" s="236"/>
      <c r="AW68" s="236"/>
      <c r="AX68" s="236"/>
      <c r="AY68" s="139"/>
      <c r="AZ68" s="139"/>
      <c r="BA68" s="140"/>
      <c r="BB68" s="139"/>
      <c r="BC68" s="140"/>
      <c r="BD68" s="236"/>
      <c r="BE68" s="236"/>
      <c r="BF68" s="236"/>
      <c r="BG68" s="236"/>
      <c r="BH68" s="236"/>
      <c r="BI68" s="236"/>
      <c r="BJ68" s="139"/>
      <c r="BK68" s="139"/>
      <c r="BL68" s="140"/>
      <c r="BM68" s="182"/>
      <c r="BN68" s="227"/>
      <c r="BO68" s="146"/>
      <c r="BP68" s="182"/>
      <c r="BQ68" s="146"/>
      <c r="BR68" s="146"/>
      <c r="BS68" s="147"/>
      <c r="BT68" s="139"/>
      <c r="BU68" s="140"/>
      <c r="BV68" s="141"/>
      <c r="BW68" s="139"/>
      <c r="BX68" s="139"/>
      <c r="BY68" s="140"/>
      <c r="BZ68" s="140"/>
      <c r="CA68" s="140"/>
      <c r="CB68" s="140"/>
      <c r="CC68" s="139"/>
      <c r="CD68" s="140"/>
      <c r="CE68" s="141"/>
      <c r="CF68" s="139"/>
      <c r="CG68" s="139"/>
      <c r="CH68" s="140"/>
      <c r="CI68" s="140"/>
      <c r="CJ68" s="140"/>
      <c r="CK68" s="140"/>
      <c r="CL68" s="139"/>
      <c r="CM68" s="140"/>
      <c r="CN68" s="403"/>
      <c r="CO68" s="139"/>
      <c r="CP68" s="139"/>
      <c r="CQ68" s="140"/>
      <c r="CR68" s="140"/>
      <c r="CS68" s="140"/>
      <c r="CT68" s="140"/>
      <c r="CU68" s="401"/>
      <c r="CV68" s="401"/>
    </row>
    <row r="69" spans="1:100" s="402" customFormat="1" ht="160" customHeight="1">
      <c r="A69" s="753"/>
      <c r="B69" s="508"/>
      <c r="C69" s="463"/>
      <c r="D69" s="491"/>
      <c r="E69" s="491"/>
      <c r="F69" s="491"/>
      <c r="G69" s="510"/>
      <c r="H69" s="512"/>
      <c r="I69" s="513" t="str">
        <f t="shared" ref="I69" si="18">IF(H69&lt;=0,"",IF(H69&lt;=2,"Muy Baja",IF(H69&lt;=24,"Baja",IF(H69&lt;=500,"Media",IF(H69&lt;=5000,"Alta","Muy Alta")))))</f>
        <v/>
      </c>
      <c r="J69" s="497" t="str">
        <f t="shared" ref="J69" si="19">IF(I69="","",IF(I69="Muy Baja",0.2,IF(I69="Baja",0.4,IF(I69="Media",0.6,IF(I69="Alta",0.8,IF(I69="Muy Alta",1,))))))</f>
        <v/>
      </c>
      <c r="K69" s="500"/>
      <c r="L69" s="503">
        <f>IF(NOT(ISERROR(MATCH(K69,'[3]Tabla Impacto'!$B$221:$B$223,0))),'[3]Tabla Impacto'!$F$223&amp;"Por favor no seleccionar los criterios de impacto(Afectación Económica o presupuestal y Pérdida Reputacional)",K69)</f>
        <v>0</v>
      </c>
      <c r="M69" s="504" t="str">
        <f>IF(OR(K69='Tabla Impacto'!$C$11,K69='Tabla Impacto'!$D$11),"Leve",IF(OR(K69='Tabla Impacto'!$C$12,K69='Tabla Impacto'!$D$12),"Menor",IF(OR(K69='Tabla Impacto'!$C$13,K69='Tabla Impacto'!$D$13),"Moderado",IF(OR(K69='Tabla Impacto'!$C$14,K69='Tabla Impacto'!$D$14),"Mayor",IF(OR(K69='Tabla Impacto'!$C$15,K69='Tabla Impacto'!$D$15),"Catastrófico","")))))</f>
        <v/>
      </c>
      <c r="N69" s="497" t="str">
        <f t="shared" ref="N69" si="20">IF(M69="","",IF(M69="Leve",0.2,IF(M69="Menor",0.4,IF(M69="Moderado",0.6,IF(M69="Mayor",0.8,IF(M69="Catastrófico",1,))))))</f>
        <v/>
      </c>
      <c r="O69" s="505" t="str">
        <f t="shared" ref="O69" si="21">IF(OR(AND(I69="Muy Baja",M69="Leve"),AND(I69="Muy Baja",M69="Menor"),AND(I69="Baja",M69="Leve")),"Bajo",IF(OR(AND(I69="Muy baja",M69="Moderado"),AND(I69="Baja",M69="Menor"),AND(I69="Baja",M69="Moderado"),AND(I69="Media",M69="Leve"),AND(I69="Media",M69="Menor"),AND(I69="Media",M69="Moderado"),AND(I69="Alta",M69="Leve"),AND(I69="Alta",M69="Menor")),"Moderado",IF(OR(AND(I69="Muy Baja",M69="Mayor"),AND(I69="Baja",M69="Mayor"),AND(I69="Media",M69="Mayor"),AND(I69="Alta",M69="Moderado"),AND(I69="Alta",M69="Mayor"),AND(I69="Muy Alta",M69="Leve"),AND(I69="Muy Alta",M69="Menor"),AND(I69="Muy Alta",M69="Moderado"),AND(I69="Muy Alta",M69="Mayor")),"Alto",IF(OR(AND(I69="Muy Baja",M69="Catastrófico"),AND(I69="Baja",M69="Catastrófico"),AND(I69="Media",M69="Catastrófico"),AND(I69="Alta",M69="Catastrófico"),AND(I69="Muy Alta",M69="Catastrófico")),"Extremo",""))))</f>
        <v/>
      </c>
      <c r="P69" s="294"/>
      <c r="Q69" s="275"/>
      <c r="R69" s="137" t="str">
        <f t="shared" ref="R69:R80" si="22">IF(OR(S69="Preventivo",S69="Detectivo"),"Probabilidad",IF(S69="Correctivo","Impacto",""))</f>
        <v/>
      </c>
      <c r="S69" s="295"/>
      <c r="T69" s="295"/>
      <c r="U69" s="186" t="str">
        <f t="shared" ref="U69:U80" si="23">IF(AND(S69="Preventivo",T69="Automático"),"50%",IF(AND(S69="Preventivo",T69="Manual"),"40%",IF(AND(S69="Detectivo",T69="Automático"),"40%",IF(AND(S69="Detectivo",T69="Manual"),"30%",IF(AND(S69="Correctivo",T69="Automático"),"35%",IF(AND(S69="Correctivo",T69="Manual"),"25%",""))))))</f>
        <v/>
      </c>
      <c r="V69" s="295"/>
      <c r="W69" s="295"/>
      <c r="X69" s="295"/>
      <c r="Y69" s="138" t="str">
        <f t="shared" ref="Y69" si="24">IFERROR(IF(R69="Probabilidad",(J69-(+J69*U69)),IF(R69="Impacto",J69,"")),"")</f>
        <v/>
      </c>
      <c r="Z69" s="111" t="str">
        <f t="shared" ref="Z69:Z80" si="25">IFERROR(IF(Y69="","",IF(Y69&lt;=0.2,"Muy Baja",IF(Y69&lt;=0.4,"Baja",IF(Y69&lt;=0.6,"Media",IF(Y69&lt;=0.8,"Alta","Muy Alta"))))),"")</f>
        <v/>
      </c>
      <c r="AA69" s="186" t="str">
        <f t="shared" ref="AA69:AA80" si="26">+Y69</f>
        <v/>
      </c>
      <c r="AB69" s="111" t="str">
        <f t="shared" ref="AB69:AB80" si="27">IFERROR(IF(AC69="","",IF(AC69&lt;=0.2,"Leve",IF(AC69&lt;=0.4,"Menor",IF(AC69&lt;=0.6,"Moderado",IF(AC69&lt;=0.8,"Mayor","Catastrófico"))))),"")</f>
        <v/>
      </c>
      <c r="AC69" s="186" t="str">
        <f t="shared" ref="AC69" si="28">IFERROR(IF(R69="Impacto",(N69-(+N69*U69)),IF(R69="Probabilidad",N69,"")),"")</f>
        <v/>
      </c>
      <c r="AD69" s="111" t="str">
        <f t="shared" ref="AD69:AD80" si="29">IFERROR(IF(OR(AND(Z69="Muy Baja",AB69="Leve"),AND(Z69="Muy Baja",AB69="Menor"),AND(Z69="Baja",AB69="Leve")),"Bajo",IF(OR(AND(Z69="Muy baja",AB69="Moderado"),AND(Z69="Baja",AB69="Menor"),AND(Z69="Baja",AB69="Moderado"),AND(Z69="Media",AB69="Leve"),AND(Z69="Media",AB69="Menor"),AND(Z69="Media",AB69="Moderado"),AND(Z69="Alta",AB69="Leve"),AND(Z69="Alta",AB69="Menor")),"Moderado",IF(OR(AND(Z69="Muy Baja",AB69="Mayor"),AND(Z69="Baja",AB69="Mayor"),AND(Z69="Media",AB69="Mayor"),AND(Z69="Alta",AB69="Moderado"),AND(Z69="Alta",AB69="Mayor"),AND(Z69="Muy Alta",AB69="Leve"),AND(Z69="Muy Alta",AB69="Menor"),AND(Z69="Muy Alta",AB69="Moderado"),AND(Z69="Muy Alta",AB69="Mayor")),"Alto",IF(OR(AND(Z69="Muy Baja",AB69="Catastrófico"),AND(Z69="Baja",AB69="Catastrófico"),AND(Z69="Media",AB69="Catastrófico"),AND(Z69="Alta",AB69="Catastrófico"),AND(Z69="Muy Alta",AB69="Catastrófico")),"Extremo","")))),"")</f>
        <v/>
      </c>
      <c r="AE69" s="457"/>
      <c r="AF69" s="139"/>
      <c r="AG69" s="140"/>
      <c r="AH69" s="236"/>
      <c r="AI69" s="236"/>
      <c r="AJ69" s="236"/>
      <c r="AK69" s="236"/>
      <c r="AL69" s="236"/>
      <c r="AM69" s="236"/>
      <c r="AN69" s="139"/>
      <c r="AO69" s="139"/>
      <c r="AP69" s="140"/>
      <c r="AQ69" s="139"/>
      <c r="AR69" s="140"/>
      <c r="AS69" s="236"/>
      <c r="AT69" s="236"/>
      <c r="AU69" s="236"/>
      <c r="AV69" s="236"/>
      <c r="AW69" s="236"/>
      <c r="AX69" s="236"/>
      <c r="AY69" s="139"/>
      <c r="AZ69" s="139"/>
      <c r="BA69" s="140"/>
      <c r="BB69" s="139"/>
      <c r="BC69" s="140"/>
      <c r="BD69" s="236"/>
      <c r="BE69" s="236"/>
      <c r="BF69" s="236"/>
      <c r="BG69" s="236"/>
      <c r="BH69" s="236"/>
      <c r="BI69" s="236"/>
      <c r="BJ69" s="139"/>
      <c r="BK69" s="139"/>
      <c r="BL69" s="140"/>
      <c r="BM69" s="308"/>
      <c r="BN69" s="296"/>
      <c r="BO69" s="309"/>
      <c r="BP69" s="294"/>
      <c r="BQ69" s="310"/>
      <c r="BR69" s="310"/>
      <c r="BS69" s="311"/>
      <c r="BT69" s="139"/>
      <c r="BU69" s="140"/>
      <c r="BV69" s="141"/>
      <c r="BW69" s="139"/>
      <c r="BX69" s="139"/>
      <c r="BY69" s="140"/>
      <c r="BZ69" s="140"/>
      <c r="CA69" s="140"/>
      <c r="CB69" s="140"/>
      <c r="CC69" s="139"/>
      <c r="CD69" s="140"/>
      <c r="CE69" s="141"/>
      <c r="CF69" s="139"/>
      <c r="CG69" s="139"/>
      <c r="CH69" s="140"/>
      <c r="CI69" s="140"/>
      <c r="CJ69" s="140"/>
      <c r="CK69" s="140"/>
      <c r="CL69" s="139"/>
      <c r="CM69" s="140"/>
      <c r="CN69" s="403"/>
      <c r="CO69" s="139"/>
      <c r="CP69" s="139"/>
      <c r="CQ69" s="140"/>
      <c r="CR69" s="140"/>
      <c r="CS69" s="140"/>
      <c r="CT69" s="140"/>
      <c r="CU69" s="401"/>
      <c r="CV69" s="401"/>
    </row>
    <row r="70" spans="1:100" s="402" customFormat="1" ht="160" customHeight="1">
      <c r="A70" s="751"/>
      <c r="B70" s="508"/>
      <c r="C70" s="463"/>
      <c r="D70" s="460"/>
      <c r="E70" s="460"/>
      <c r="F70" s="460"/>
      <c r="G70" s="495"/>
      <c r="H70" s="495"/>
      <c r="I70" s="514"/>
      <c r="J70" s="498"/>
      <c r="K70" s="501"/>
      <c r="L70" s="501">
        <f>IF(NOT(ISERROR(MATCH(K70,_xlfn.ANCHORARRAY(F147),0))),J149&amp;"Por favor no seleccionar los criterios de impacto",K70)</f>
        <v>0</v>
      </c>
      <c r="M70" s="454"/>
      <c r="N70" s="498"/>
      <c r="O70" s="506"/>
      <c r="P70" s="294"/>
      <c r="Q70" s="307"/>
      <c r="R70" s="137" t="str">
        <f t="shared" si="22"/>
        <v/>
      </c>
      <c r="S70" s="295"/>
      <c r="T70" s="295"/>
      <c r="U70" s="186" t="str">
        <f t="shared" si="23"/>
        <v/>
      </c>
      <c r="V70" s="295"/>
      <c r="W70" s="295"/>
      <c r="X70" s="295"/>
      <c r="Y70" s="138" t="str">
        <f t="shared" ref="Y70:Y74" si="30">IFERROR(IF(AND(R69="Probabilidad",R70="Probabilidad"),(AA69-(+AA69*U70)),IF(R70="Probabilidad",(J69-(+J69*U70)),IF(R70="Impacto",AA69,""))),"")</f>
        <v/>
      </c>
      <c r="Z70" s="111" t="str">
        <f t="shared" si="25"/>
        <v/>
      </c>
      <c r="AA70" s="186" t="str">
        <f t="shared" si="26"/>
        <v/>
      </c>
      <c r="AB70" s="111" t="str">
        <f t="shared" si="27"/>
        <v/>
      </c>
      <c r="AC70" s="186" t="str">
        <f t="shared" ref="AC70" si="31">IFERROR(IF(AND(R69="Impacto",R70="Impacto"),(AC69-(+AC69*U70)),IF(R70="Impacto",($N$51-(+$N$51*U70)),IF(R70="Probabilidad",AC69,""))),"")</f>
        <v/>
      </c>
      <c r="AD70" s="111" t="str">
        <f t="shared" si="29"/>
        <v/>
      </c>
      <c r="AE70" s="457"/>
      <c r="AF70" s="139"/>
      <c r="AG70" s="140"/>
      <c r="AH70" s="236"/>
      <c r="AI70" s="236"/>
      <c r="AJ70" s="236"/>
      <c r="AK70" s="236"/>
      <c r="AL70" s="236"/>
      <c r="AM70" s="236"/>
      <c r="AN70" s="139"/>
      <c r="AO70" s="139"/>
      <c r="AP70" s="140"/>
      <c r="AQ70" s="139"/>
      <c r="AR70" s="140"/>
      <c r="AS70" s="236"/>
      <c r="AT70" s="236"/>
      <c r="AU70" s="236"/>
      <c r="AV70" s="236"/>
      <c r="AW70" s="236"/>
      <c r="AX70" s="236"/>
      <c r="AY70" s="139"/>
      <c r="AZ70" s="139"/>
      <c r="BA70" s="140"/>
      <c r="BB70" s="139"/>
      <c r="BC70" s="140"/>
      <c r="BD70" s="236"/>
      <c r="BE70" s="236"/>
      <c r="BF70" s="236"/>
      <c r="BG70" s="236"/>
      <c r="BH70" s="236"/>
      <c r="BI70" s="236"/>
      <c r="BJ70" s="139"/>
      <c r="BK70" s="139"/>
      <c r="BL70" s="140"/>
      <c r="BM70" s="308"/>
      <c r="BN70" s="296"/>
      <c r="BO70" s="309"/>
      <c r="BP70" s="294"/>
      <c r="BQ70" s="310"/>
      <c r="BR70" s="310"/>
      <c r="BS70" s="304"/>
      <c r="BT70" s="139"/>
      <c r="BU70" s="140"/>
      <c r="BV70" s="141"/>
      <c r="BW70" s="139"/>
      <c r="BX70" s="139"/>
      <c r="BY70" s="140"/>
      <c r="BZ70" s="140"/>
      <c r="CA70" s="140"/>
      <c r="CB70" s="140"/>
      <c r="CC70" s="139"/>
      <c r="CD70" s="140"/>
      <c r="CE70" s="141"/>
      <c r="CF70" s="139"/>
      <c r="CG70" s="139"/>
      <c r="CH70" s="140"/>
      <c r="CI70" s="140"/>
      <c r="CJ70" s="140"/>
      <c r="CK70" s="140"/>
      <c r="CL70" s="139"/>
      <c r="CM70" s="140"/>
      <c r="CN70" s="403"/>
      <c r="CO70" s="139"/>
      <c r="CP70" s="139"/>
      <c r="CQ70" s="140"/>
      <c r="CR70" s="140"/>
      <c r="CS70" s="140"/>
      <c r="CT70" s="140"/>
      <c r="CU70" s="401"/>
      <c r="CV70" s="401"/>
    </row>
    <row r="71" spans="1:100" s="402" customFormat="1" ht="160" customHeight="1">
      <c r="A71" s="751"/>
      <c r="B71" s="508"/>
      <c r="C71" s="463"/>
      <c r="D71" s="460"/>
      <c r="E71" s="460"/>
      <c r="F71" s="460"/>
      <c r="G71" s="495"/>
      <c r="H71" s="495"/>
      <c r="I71" s="514"/>
      <c r="J71" s="498"/>
      <c r="K71" s="501"/>
      <c r="L71" s="501">
        <f>IF(NOT(ISERROR(MATCH(K71,_xlfn.ANCHORARRAY(F148),0))),J150&amp;"Por favor no seleccionar los criterios de impacto",K71)</f>
        <v>0</v>
      </c>
      <c r="M71" s="454"/>
      <c r="N71" s="498"/>
      <c r="O71" s="506"/>
      <c r="P71" s="294"/>
      <c r="Q71" s="275"/>
      <c r="R71" s="137" t="str">
        <f t="shared" si="22"/>
        <v/>
      </c>
      <c r="S71" s="295"/>
      <c r="T71" s="295"/>
      <c r="U71" s="186" t="str">
        <f t="shared" si="23"/>
        <v/>
      </c>
      <c r="V71" s="295"/>
      <c r="W71" s="295"/>
      <c r="X71" s="295"/>
      <c r="Y71" s="138" t="str">
        <f t="shared" si="30"/>
        <v/>
      </c>
      <c r="Z71" s="111" t="str">
        <f t="shared" si="25"/>
        <v/>
      </c>
      <c r="AA71" s="186" t="str">
        <f t="shared" si="26"/>
        <v/>
      </c>
      <c r="AB71" s="111" t="str">
        <f t="shared" si="27"/>
        <v/>
      </c>
      <c r="AC71" s="186" t="str">
        <f t="shared" ref="AC71:AC74" si="32">IFERROR(IF(AND(R70="Impacto",R71="Impacto"),(AC70-(+AC70*U71)),IF(AND(R70="Probabilidad",R71="Impacto"),(AC69-(+AC69*U71)),IF(R71="Probabilidad",AC70,""))),"")</f>
        <v/>
      </c>
      <c r="AD71" s="111" t="str">
        <f t="shared" si="29"/>
        <v/>
      </c>
      <c r="AE71" s="457"/>
      <c r="AF71" s="139"/>
      <c r="AG71" s="140"/>
      <c r="AH71" s="236"/>
      <c r="AI71" s="236"/>
      <c r="AJ71" s="236"/>
      <c r="AK71" s="236"/>
      <c r="AL71" s="236"/>
      <c r="AM71" s="236"/>
      <c r="AN71" s="139"/>
      <c r="AO71" s="139"/>
      <c r="AP71" s="140"/>
      <c r="AQ71" s="139"/>
      <c r="AR71" s="140"/>
      <c r="AS71" s="236"/>
      <c r="AT71" s="236"/>
      <c r="AU71" s="236"/>
      <c r="AV71" s="236"/>
      <c r="AW71" s="236"/>
      <c r="AX71" s="236"/>
      <c r="AY71" s="139"/>
      <c r="AZ71" s="139"/>
      <c r="BA71" s="140"/>
      <c r="BB71" s="139"/>
      <c r="BC71" s="140"/>
      <c r="BD71" s="236"/>
      <c r="BE71" s="236"/>
      <c r="BF71" s="236"/>
      <c r="BG71" s="236"/>
      <c r="BH71" s="236"/>
      <c r="BI71" s="236"/>
      <c r="BJ71" s="139"/>
      <c r="BK71" s="139"/>
      <c r="BL71" s="140"/>
      <c r="BM71" s="275"/>
      <c r="BN71" s="305"/>
      <c r="BO71" s="294"/>
      <c r="BP71" s="294"/>
      <c r="BQ71" s="310"/>
      <c r="BR71" s="310"/>
      <c r="BS71" s="296"/>
      <c r="BT71" s="139"/>
      <c r="BU71" s="140"/>
      <c r="BV71" s="141"/>
      <c r="BW71" s="139"/>
      <c r="BX71" s="139"/>
      <c r="BY71" s="140"/>
      <c r="BZ71" s="140"/>
      <c r="CA71" s="140"/>
      <c r="CB71" s="140"/>
      <c r="CC71" s="139"/>
      <c r="CD71" s="140"/>
      <c r="CE71" s="141"/>
      <c r="CF71" s="139"/>
      <c r="CG71" s="139"/>
      <c r="CH71" s="140"/>
      <c r="CI71" s="140"/>
      <c r="CJ71" s="140"/>
      <c r="CK71" s="140"/>
      <c r="CL71" s="139"/>
      <c r="CM71" s="140"/>
      <c r="CN71" s="403"/>
      <c r="CO71" s="139"/>
      <c r="CP71" s="139"/>
      <c r="CQ71" s="140"/>
      <c r="CR71" s="140"/>
      <c r="CS71" s="140"/>
      <c r="CT71" s="140"/>
      <c r="CU71" s="401"/>
      <c r="CV71" s="401"/>
    </row>
    <row r="72" spans="1:100" s="402" customFormat="1" ht="29" customHeight="1">
      <c r="A72" s="751"/>
      <c r="B72" s="508"/>
      <c r="C72" s="463"/>
      <c r="D72" s="460"/>
      <c r="E72" s="460"/>
      <c r="F72" s="460"/>
      <c r="G72" s="495"/>
      <c r="H72" s="495"/>
      <c r="I72" s="514"/>
      <c r="J72" s="498"/>
      <c r="K72" s="501"/>
      <c r="L72" s="501">
        <f>IF(NOT(ISERROR(MATCH(K72,_xlfn.ANCHORARRAY(F149),0))),J151&amp;"Por favor no seleccionar los criterios de impacto",K72)</f>
        <v>0</v>
      </c>
      <c r="M72" s="454"/>
      <c r="N72" s="498"/>
      <c r="O72" s="506"/>
      <c r="P72" s="181"/>
      <c r="Q72" s="94"/>
      <c r="R72" s="137" t="str">
        <f t="shared" si="22"/>
        <v/>
      </c>
      <c r="S72" s="97"/>
      <c r="T72" s="97"/>
      <c r="U72" s="186" t="str">
        <f t="shared" si="23"/>
        <v/>
      </c>
      <c r="V72" s="97"/>
      <c r="W72" s="97"/>
      <c r="X72" s="97"/>
      <c r="Y72" s="138" t="str">
        <f t="shared" si="30"/>
        <v/>
      </c>
      <c r="Z72" s="111" t="str">
        <f t="shared" si="25"/>
        <v/>
      </c>
      <c r="AA72" s="186" t="str">
        <f t="shared" si="26"/>
        <v/>
      </c>
      <c r="AB72" s="111" t="str">
        <f t="shared" si="27"/>
        <v/>
      </c>
      <c r="AC72" s="186" t="str">
        <f t="shared" si="32"/>
        <v/>
      </c>
      <c r="AD72" s="111" t="str">
        <f t="shared" si="29"/>
        <v/>
      </c>
      <c r="AE72" s="457"/>
      <c r="AF72" s="139"/>
      <c r="AG72" s="140"/>
      <c r="AH72" s="236"/>
      <c r="AI72" s="236"/>
      <c r="AJ72" s="236"/>
      <c r="AK72" s="236"/>
      <c r="AL72" s="236"/>
      <c r="AM72" s="236"/>
      <c r="AN72" s="139"/>
      <c r="AO72" s="139"/>
      <c r="AP72" s="140"/>
      <c r="AQ72" s="139"/>
      <c r="AR72" s="140"/>
      <c r="AS72" s="236"/>
      <c r="AT72" s="236"/>
      <c r="AU72" s="236"/>
      <c r="AV72" s="236"/>
      <c r="AW72" s="236"/>
      <c r="AX72" s="236"/>
      <c r="AY72" s="139"/>
      <c r="AZ72" s="139"/>
      <c r="BA72" s="140"/>
      <c r="BB72" s="139"/>
      <c r="BC72" s="140"/>
      <c r="BD72" s="236"/>
      <c r="BE72" s="236"/>
      <c r="BF72" s="236"/>
      <c r="BG72" s="236"/>
      <c r="BH72" s="236"/>
      <c r="BI72" s="236"/>
      <c r="BJ72" s="139"/>
      <c r="BK72" s="139"/>
      <c r="BL72" s="140"/>
      <c r="BM72" s="181"/>
      <c r="BN72" s="226"/>
      <c r="BO72" s="142"/>
      <c r="BP72" s="181"/>
      <c r="BQ72" s="142"/>
      <c r="BR72" s="142"/>
      <c r="BS72" s="142"/>
      <c r="BT72" s="139"/>
      <c r="BU72" s="140"/>
      <c r="BV72" s="141"/>
      <c r="BW72" s="139"/>
      <c r="BX72" s="139"/>
      <c r="BY72" s="140"/>
      <c r="BZ72" s="140"/>
      <c r="CA72" s="140"/>
      <c r="CB72" s="140"/>
      <c r="CC72" s="139"/>
      <c r="CD72" s="140"/>
      <c r="CE72" s="141"/>
      <c r="CF72" s="139"/>
      <c r="CG72" s="139"/>
      <c r="CH72" s="140"/>
      <c r="CI72" s="140"/>
      <c r="CJ72" s="140"/>
      <c r="CK72" s="140"/>
      <c r="CL72" s="139"/>
      <c r="CM72" s="140"/>
      <c r="CN72" s="403"/>
      <c r="CO72" s="139"/>
      <c r="CP72" s="139"/>
      <c r="CQ72" s="140"/>
      <c r="CR72" s="140"/>
      <c r="CS72" s="140"/>
      <c r="CT72" s="140"/>
      <c r="CU72" s="401"/>
      <c r="CV72" s="401"/>
    </row>
    <row r="73" spans="1:100" s="402" customFormat="1" ht="29" customHeight="1">
      <c r="A73" s="751"/>
      <c r="B73" s="508"/>
      <c r="C73" s="463"/>
      <c r="D73" s="460"/>
      <c r="E73" s="460"/>
      <c r="F73" s="460"/>
      <c r="G73" s="495"/>
      <c r="H73" s="495"/>
      <c r="I73" s="514"/>
      <c r="J73" s="498"/>
      <c r="K73" s="501"/>
      <c r="L73" s="501">
        <f>IF(NOT(ISERROR(MATCH(K73,_xlfn.ANCHORARRAY(F150),0))),J152&amp;"Por favor no seleccionar los criterios de impacto",K73)</f>
        <v>0</v>
      </c>
      <c r="M73" s="454"/>
      <c r="N73" s="498"/>
      <c r="O73" s="506"/>
      <c r="P73" s="181"/>
      <c r="Q73" s="94"/>
      <c r="R73" s="137" t="str">
        <f t="shared" si="22"/>
        <v/>
      </c>
      <c r="S73" s="97"/>
      <c r="T73" s="97"/>
      <c r="U73" s="186" t="str">
        <f t="shared" si="23"/>
        <v/>
      </c>
      <c r="V73" s="97"/>
      <c r="W73" s="97"/>
      <c r="X73" s="97"/>
      <c r="Y73" s="138" t="str">
        <f t="shared" si="30"/>
        <v/>
      </c>
      <c r="Z73" s="111" t="str">
        <f t="shared" si="25"/>
        <v/>
      </c>
      <c r="AA73" s="186" t="str">
        <f t="shared" si="26"/>
        <v/>
      </c>
      <c r="AB73" s="111" t="str">
        <f t="shared" si="27"/>
        <v/>
      </c>
      <c r="AC73" s="186" t="str">
        <f t="shared" si="32"/>
        <v/>
      </c>
      <c r="AD73" s="111" t="str">
        <f t="shared" si="29"/>
        <v/>
      </c>
      <c r="AE73" s="457"/>
      <c r="AF73" s="139"/>
      <c r="AG73" s="140"/>
      <c r="AH73" s="236"/>
      <c r="AI73" s="236"/>
      <c r="AJ73" s="236"/>
      <c r="AK73" s="236"/>
      <c r="AL73" s="236"/>
      <c r="AM73" s="236"/>
      <c r="AN73" s="139"/>
      <c r="AO73" s="139"/>
      <c r="AP73" s="140"/>
      <c r="AQ73" s="139"/>
      <c r="AR73" s="140"/>
      <c r="AS73" s="236"/>
      <c r="AT73" s="236"/>
      <c r="AU73" s="236"/>
      <c r="AV73" s="236"/>
      <c r="AW73" s="236"/>
      <c r="AX73" s="236"/>
      <c r="AY73" s="139"/>
      <c r="AZ73" s="139"/>
      <c r="BA73" s="140"/>
      <c r="BB73" s="139"/>
      <c r="BC73" s="140"/>
      <c r="BD73" s="236"/>
      <c r="BE73" s="236"/>
      <c r="BF73" s="236"/>
      <c r="BG73" s="236"/>
      <c r="BH73" s="236"/>
      <c r="BI73" s="236"/>
      <c r="BJ73" s="139"/>
      <c r="BK73" s="139"/>
      <c r="BL73" s="140"/>
      <c r="BM73" s="181"/>
      <c r="BN73" s="226"/>
      <c r="BO73" s="142"/>
      <c r="BP73" s="181"/>
      <c r="BQ73" s="142"/>
      <c r="BR73" s="142"/>
      <c r="BS73" s="142"/>
      <c r="BT73" s="139"/>
      <c r="BU73" s="140"/>
      <c r="BV73" s="141"/>
      <c r="BW73" s="139"/>
      <c r="BX73" s="139"/>
      <c r="BY73" s="140"/>
      <c r="BZ73" s="140"/>
      <c r="CA73" s="140"/>
      <c r="CB73" s="140"/>
      <c r="CC73" s="139"/>
      <c r="CD73" s="140"/>
      <c r="CE73" s="141"/>
      <c r="CF73" s="139"/>
      <c r="CG73" s="139"/>
      <c r="CH73" s="140"/>
      <c r="CI73" s="140"/>
      <c r="CJ73" s="140"/>
      <c r="CK73" s="140"/>
      <c r="CL73" s="139"/>
      <c r="CM73" s="140"/>
      <c r="CN73" s="403"/>
      <c r="CO73" s="139"/>
      <c r="CP73" s="139"/>
      <c r="CQ73" s="140"/>
      <c r="CR73" s="140"/>
      <c r="CS73" s="140"/>
      <c r="CT73" s="140"/>
      <c r="CU73" s="401"/>
      <c r="CV73" s="401"/>
    </row>
    <row r="74" spans="1:100" s="402" customFormat="1" ht="29" customHeight="1" thickBot="1">
      <c r="A74" s="752"/>
      <c r="B74" s="509"/>
      <c r="C74" s="464"/>
      <c r="D74" s="460"/>
      <c r="E74" s="460"/>
      <c r="F74" s="460"/>
      <c r="G74" s="511"/>
      <c r="H74" s="511"/>
      <c r="I74" s="515"/>
      <c r="J74" s="499"/>
      <c r="K74" s="502"/>
      <c r="L74" s="502">
        <f>IF(NOT(ISERROR(MATCH(K74,_xlfn.ANCHORARRAY(F151),0))),#REF!&amp;"Por favor no seleccionar los criterios de impacto",K74)</f>
        <v>0</v>
      </c>
      <c r="M74" s="455"/>
      <c r="N74" s="499"/>
      <c r="O74" s="507"/>
      <c r="P74" s="182"/>
      <c r="Q74" s="95"/>
      <c r="R74" s="143" t="str">
        <f t="shared" si="22"/>
        <v/>
      </c>
      <c r="S74" s="144"/>
      <c r="T74" s="144"/>
      <c r="U74" s="184" t="str">
        <f t="shared" si="23"/>
        <v/>
      </c>
      <c r="V74" s="144"/>
      <c r="W74" s="144"/>
      <c r="X74" s="144"/>
      <c r="Y74" s="145" t="str">
        <f t="shared" si="30"/>
        <v/>
      </c>
      <c r="Z74" s="112" t="str">
        <f t="shared" si="25"/>
        <v/>
      </c>
      <c r="AA74" s="184" t="str">
        <f t="shared" si="26"/>
        <v/>
      </c>
      <c r="AB74" s="112" t="str">
        <f t="shared" si="27"/>
        <v/>
      </c>
      <c r="AC74" s="184" t="str">
        <f t="shared" si="32"/>
        <v/>
      </c>
      <c r="AD74" s="112" t="str">
        <f t="shared" si="29"/>
        <v/>
      </c>
      <c r="AE74" s="458"/>
      <c r="AF74" s="139"/>
      <c r="AG74" s="140"/>
      <c r="AH74" s="236"/>
      <c r="AI74" s="236"/>
      <c r="AJ74" s="236"/>
      <c r="AK74" s="236"/>
      <c r="AL74" s="236"/>
      <c r="AM74" s="236"/>
      <c r="AN74" s="139"/>
      <c r="AO74" s="139"/>
      <c r="AP74" s="140"/>
      <c r="AQ74" s="139"/>
      <c r="AR74" s="140"/>
      <c r="AS74" s="236"/>
      <c r="AT74" s="236"/>
      <c r="AU74" s="236"/>
      <c r="AV74" s="236"/>
      <c r="AW74" s="236"/>
      <c r="AX74" s="236"/>
      <c r="AY74" s="139"/>
      <c r="AZ74" s="139"/>
      <c r="BA74" s="140"/>
      <c r="BB74" s="139"/>
      <c r="BC74" s="140"/>
      <c r="BD74" s="236"/>
      <c r="BE74" s="236"/>
      <c r="BF74" s="236"/>
      <c r="BG74" s="236"/>
      <c r="BH74" s="236"/>
      <c r="BI74" s="236"/>
      <c r="BJ74" s="139"/>
      <c r="BK74" s="139"/>
      <c r="BL74" s="140"/>
      <c r="BM74" s="182"/>
      <c r="BN74" s="227"/>
      <c r="BO74" s="146"/>
      <c r="BP74" s="182"/>
      <c r="BQ74" s="146"/>
      <c r="BR74" s="146"/>
      <c r="BS74" s="147"/>
      <c r="BT74" s="139"/>
      <c r="BU74" s="140"/>
      <c r="BV74" s="141"/>
      <c r="BW74" s="139"/>
      <c r="BX74" s="139"/>
      <c r="BY74" s="140"/>
      <c r="BZ74" s="140"/>
      <c r="CA74" s="140"/>
      <c r="CB74" s="140"/>
      <c r="CC74" s="139"/>
      <c r="CD74" s="140"/>
      <c r="CE74" s="141"/>
      <c r="CF74" s="139"/>
      <c r="CG74" s="139"/>
      <c r="CH74" s="140"/>
      <c r="CI74" s="140"/>
      <c r="CJ74" s="140"/>
      <c r="CK74" s="140"/>
      <c r="CL74" s="139"/>
      <c r="CM74" s="140"/>
      <c r="CN74" s="403"/>
      <c r="CO74" s="139"/>
      <c r="CP74" s="139"/>
      <c r="CQ74" s="140"/>
      <c r="CR74" s="140"/>
      <c r="CS74" s="140"/>
      <c r="CT74" s="140"/>
      <c r="CU74" s="401"/>
      <c r="CV74" s="401"/>
    </row>
    <row r="75" spans="1:100" s="402" customFormat="1" ht="160" customHeight="1">
      <c r="A75" s="753"/>
      <c r="B75" s="508"/>
      <c r="C75" s="463"/>
      <c r="D75" s="491"/>
      <c r="E75" s="491"/>
      <c r="F75" s="491"/>
      <c r="G75" s="510"/>
      <c r="H75" s="512"/>
      <c r="I75" s="513" t="str">
        <f t="shared" ref="I75" si="33">IF(H75&lt;=0,"",IF(H75&lt;=2,"Muy Baja",IF(H75&lt;=24,"Baja",IF(H75&lt;=500,"Media",IF(H75&lt;=5000,"Alta","Muy Alta")))))</f>
        <v/>
      </c>
      <c r="J75" s="497" t="str">
        <f t="shared" ref="J75" si="34">IF(I75="","",IF(I75="Muy Baja",0.2,IF(I75="Baja",0.4,IF(I75="Media",0.6,IF(I75="Alta",0.8,IF(I75="Muy Alta",1,))))))</f>
        <v/>
      </c>
      <c r="K75" s="500"/>
      <c r="L75" s="503">
        <f>IF(NOT(ISERROR(MATCH(K75,'[3]Tabla Impacto'!$B$221:$B$223,0))),'[3]Tabla Impacto'!$F$223&amp;"Por favor no seleccionar los criterios de impacto(Afectación Económica o presupuestal y Pérdida Reputacional)",K75)</f>
        <v>0</v>
      </c>
      <c r="M75" s="504" t="str">
        <f>IF(OR(K75='Tabla Impacto'!$C$11,K75='Tabla Impacto'!$D$11),"Leve",IF(OR(K75='Tabla Impacto'!$C$12,K75='Tabla Impacto'!$D$12),"Menor",IF(OR(K75='Tabla Impacto'!$C$13,K75='Tabla Impacto'!$D$13),"Moderado",IF(OR(K75='Tabla Impacto'!$C$14,K75='Tabla Impacto'!$D$14),"Mayor",IF(OR(K75='Tabla Impacto'!$C$15,K75='Tabla Impacto'!$D$15),"Catastrófico","")))))</f>
        <v/>
      </c>
      <c r="N75" s="497" t="str">
        <f t="shared" ref="N75" si="35">IF(M75="","",IF(M75="Leve",0.2,IF(M75="Menor",0.4,IF(M75="Moderado",0.6,IF(M75="Mayor",0.8,IF(M75="Catastrófico",1,))))))</f>
        <v/>
      </c>
      <c r="O75" s="505" t="str">
        <f t="shared" ref="O75" si="36">IF(OR(AND(I75="Muy Baja",M75="Leve"),AND(I75="Muy Baja",M75="Menor"),AND(I75="Baja",M75="Leve")),"Bajo",IF(OR(AND(I75="Muy baja",M75="Moderado"),AND(I75="Baja",M75="Menor"),AND(I75="Baja",M75="Moderado"),AND(I75="Media",M75="Leve"),AND(I75="Media",M75="Menor"),AND(I75="Media",M75="Moderado"),AND(I75="Alta",M75="Leve"),AND(I75="Alta",M75="Menor")),"Moderado",IF(OR(AND(I75="Muy Baja",M75="Mayor"),AND(I75="Baja",M75="Mayor"),AND(I75="Media",M75="Mayor"),AND(I75="Alta",M75="Moderado"),AND(I75="Alta",M75="Mayor"),AND(I75="Muy Alta",M75="Leve"),AND(I75="Muy Alta",M75="Menor"),AND(I75="Muy Alta",M75="Moderado"),AND(I75="Muy Alta",M75="Mayor")),"Alto",IF(OR(AND(I75="Muy Baja",M75="Catastrófico"),AND(I75="Baja",M75="Catastrófico"),AND(I75="Media",M75="Catastrófico"),AND(I75="Alta",M75="Catastrófico"),AND(I75="Muy Alta",M75="Catastrófico")),"Extremo",""))))</f>
        <v/>
      </c>
      <c r="P75" s="294"/>
      <c r="Q75" s="275"/>
      <c r="R75" s="137" t="str">
        <f t="shared" si="22"/>
        <v/>
      </c>
      <c r="S75" s="295"/>
      <c r="T75" s="295"/>
      <c r="U75" s="186" t="str">
        <f t="shared" si="23"/>
        <v/>
      </c>
      <c r="V75" s="295"/>
      <c r="W75" s="295"/>
      <c r="X75" s="295"/>
      <c r="Y75" s="138" t="str">
        <f t="shared" ref="Y75" si="37">IFERROR(IF(R75="Probabilidad",(J75-(+J75*U75)),IF(R75="Impacto",J75,"")),"")</f>
        <v/>
      </c>
      <c r="Z75" s="111" t="str">
        <f t="shared" si="25"/>
        <v/>
      </c>
      <c r="AA75" s="186" t="str">
        <f t="shared" si="26"/>
        <v/>
      </c>
      <c r="AB75" s="111" t="str">
        <f t="shared" si="27"/>
        <v/>
      </c>
      <c r="AC75" s="186" t="str">
        <f t="shared" ref="AC75" si="38">IFERROR(IF(R75="Impacto",(N75-(+N75*U75)),IF(R75="Probabilidad",N75,"")),"")</f>
        <v/>
      </c>
      <c r="AD75" s="111" t="str">
        <f t="shared" si="29"/>
        <v/>
      </c>
      <c r="AE75" s="457"/>
      <c r="AF75" s="139"/>
      <c r="AG75" s="140"/>
      <c r="AH75" s="236"/>
      <c r="AI75" s="236"/>
      <c r="AJ75" s="236"/>
      <c r="AK75" s="236"/>
      <c r="AL75" s="236"/>
      <c r="AM75" s="236"/>
      <c r="AN75" s="139"/>
      <c r="AO75" s="139"/>
      <c r="AP75" s="140"/>
      <c r="AQ75" s="139"/>
      <c r="AR75" s="140"/>
      <c r="AS75" s="236"/>
      <c r="AT75" s="236"/>
      <c r="AU75" s="236"/>
      <c r="AV75" s="236"/>
      <c r="AW75" s="236"/>
      <c r="AX75" s="236"/>
      <c r="AY75" s="139"/>
      <c r="AZ75" s="139"/>
      <c r="BA75" s="140"/>
      <c r="BB75" s="139"/>
      <c r="BC75" s="140"/>
      <c r="BD75" s="236"/>
      <c r="BE75" s="236"/>
      <c r="BF75" s="236"/>
      <c r="BG75" s="236"/>
      <c r="BH75" s="236"/>
      <c r="BI75" s="236"/>
      <c r="BJ75" s="139"/>
      <c r="BK75" s="139"/>
      <c r="BL75" s="140"/>
      <c r="BM75" s="308"/>
      <c r="BN75" s="296"/>
      <c r="BO75" s="309"/>
      <c r="BP75" s="294"/>
      <c r="BQ75" s="310"/>
      <c r="BR75" s="310"/>
      <c r="BS75" s="311"/>
      <c r="BT75" s="139"/>
      <c r="BU75" s="140"/>
      <c r="BV75" s="141"/>
      <c r="BW75" s="139"/>
      <c r="BX75" s="139"/>
      <c r="BY75" s="140"/>
      <c r="BZ75" s="140"/>
      <c r="CA75" s="140"/>
      <c r="CB75" s="140"/>
      <c r="CC75" s="139"/>
      <c r="CD75" s="140"/>
      <c r="CE75" s="141"/>
      <c r="CF75" s="139"/>
      <c r="CG75" s="139"/>
      <c r="CH75" s="140"/>
      <c r="CI75" s="140"/>
      <c r="CJ75" s="140"/>
      <c r="CK75" s="140"/>
      <c r="CL75" s="139"/>
      <c r="CM75" s="140"/>
      <c r="CN75" s="403"/>
      <c r="CO75" s="139"/>
      <c r="CP75" s="139"/>
      <c r="CQ75" s="140"/>
      <c r="CR75" s="140"/>
      <c r="CS75" s="140"/>
      <c r="CT75" s="140"/>
      <c r="CU75" s="401"/>
      <c r="CV75" s="401"/>
    </row>
    <row r="76" spans="1:100" s="402" customFormat="1" ht="160" customHeight="1">
      <c r="A76" s="751"/>
      <c r="B76" s="508"/>
      <c r="C76" s="463"/>
      <c r="D76" s="460"/>
      <c r="E76" s="460"/>
      <c r="F76" s="460"/>
      <c r="G76" s="495"/>
      <c r="H76" s="495"/>
      <c r="I76" s="514"/>
      <c r="J76" s="498"/>
      <c r="K76" s="501"/>
      <c r="L76" s="501">
        <f>IF(NOT(ISERROR(MATCH(K76,_xlfn.ANCHORARRAY(F153),0))),J155&amp;"Por favor no seleccionar los criterios de impacto",K76)</f>
        <v>0</v>
      </c>
      <c r="M76" s="454"/>
      <c r="N76" s="498"/>
      <c r="O76" s="506"/>
      <c r="P76" s="294"/>
      <c r="Q76" s="307"/>
      <c r="R76" s="137" t="str">
        <f t="shared" si="22"/>
        <v/>
      </c>
      <c r="S76" s="295"/>
      <c r="T76" s="295"/>
      <c r="U76" s="186" t="str">
        <f t="shared" si="23"/>
        <v/>
      </c>
      <c r="V76" s="295"/>
      <c r="W76" s="295"/>
      <c r="X76" s="295"/>
      <c r="Y76" s="138" t="str">
        <f t="shared" ref="Y76:Y80" si="39">IFERROR(IF(AND(R75="Probabilidad",R76="Probabilidad"),(AA75-(+AA75*U76)),IF(R76="Probabilidad",(J75-(+J75*U76)),IF(R76="Impacto",AA75,""))),"")</f>
        <v/>
      </c>
      <c r="Z76" s="111" t="str">
        <f t="shared" si="25"/>
        <v/>
      </c>
      <c r="AA76" s="186" t="str">
        <f t="shared" si="26"/>
        <v/>
      </c>
      <c r="AB76" s="111" t="str">
        <f t="shared" si="27"/>
        <v/>
      </c>
      <c r="AC76" s="186" t="str">
        <f t="shared" ref="AC76" si="40">IFERROR(IF(AND(R75="Impacto",R76="Impacto"),(AC75-(+AC75*U76)),IF(R76="Impacto",($N$51-(+$N$51*U76)),IF(R76="Probabilidad",AC75,""))),"")</f>
        <v/>
      </c>
      <c r="AD76" s="111" t="str">
        <f t="shared" si="29"/>
        <v/>
      </c>
      <c r="AE76" s="457"/>
      <c r="AF76" s="139"/>
      <c r="AG76" s="140"/>
      <c r="AH76" s="236"/>
      <c r="AI76" s="236"/>
      <c r="AJ76" s="236"/>
      <c r="AK76" s="236"/>
      <c r="AL76" s="236"/>
      <c r="AM76" s="236"/>
      <c r="AN76" s="139"/>
      <c r="AO76" s="139"/>
      <c r="AP76" s="140"/>
      <c r="AQ76" s="139"/>
      <c r="AR76" s="140"/>
      <c r="AS76" s="236"/>
      <c r="AT76" s="236"/>
      <c r="AU76" s="236"/>
      <c r="AV76" s="236"/>
      <c r="AW76" s="236"/>
      <c r="AX76" s="236"/>
      <c r="AY76" s="139"/>
      <c r="AZ76" s="139"/>
      <c r="BA76" s="140"/>
      <c r="BB76" s="139"/>
      <c r="BC76" s="140"/>
      <c r="BD76" s="236"/>
      <c r="BE76" s="236"/>
      <c r="BF76" s="236"/>
      <c r="BG76" s="236"/>
      <c r="BH76" s="236"/>
      <c r="BI76" s="236"/>
      <c r="BJ76" s="139"/>
      <c r="BK76" s="139"/>
      <c r="BL76" s="140"/>
      <c r="BM76" s="308"/>
      <c r="BN76" s="296"/>
      <c r="BO76" s="309"/>
      <c r="BP76" s="294"/>
      <c r="BQ76" s="310"/>
      <c r="BR76" s="310"/>
      <c r="BS76" s="304"/>
      <c r="BT76" s="139"/>
      <c r="BU76" s="140"/>
      <c r="BV76" s="141"/>
      <c r="BW76" s="139"/>
      <c r="BX76" s="139"/>
      <c r="BY76" s="140"/>
      <c r="BZ76" s="140"/>
      <c r="CA76" s="140"/>
      <c r="CB76" s="140"/>
      <c r="CC76" s="139"/>
      <c r="CD76" s="140"/>
      <c r="CE76" s="141"/>
      <c r="CF76" s="139"/>
      <c r="CG76" s="139"/>
      <c r="CH76" s="140"/>
      <c r="CI76" s="140"/>
      <c r="CJ76" s="140"/>
      <c r="CK76" s="140"/>
      <c r="CL76" s="139"/>
      <c r="CM76" s="140"/>
      <c r="CN76" s="403"/>
      <c r="CO76" s="139"/>
      <c r="CP76" s="139"/>
      <c r="CQ76" s="140"/>
      <c r="CR76" s="140"/>
      <c r="CS76" s="140"/>
      <c r="CT76" s="140"/>
      <c r="CU76" s="401"/>
      <c r="CV76" s="401"/>
    </row>
    <row r="77" spans="1:100" s="402" customFormat="1" ht="160" customHeight="1">
      <c r="A77" s="751"/>
      <c r="B77" s="508"/>
      <c r="C77" s="463"/>
      <c r="D77" s="460"/>
      <c r="E77" s="460"/>
      <c r="F77" s="460"/>
      <c r="G77" s="495"/>
      <c r="H77" s="495"/>
      <c r="I77" s="514"/>
      <c r="J77" s="498"/>
      <c r="K77" s="501"/>
      <c r="L77" s="501">
        <f>IF(NOT(ISERROR(MATCH(K77,_xlfn.ANCHORARRAY(F154),0))),J156&amp;"Por favor no seleccionar los criterios de impacto",K77)</f>
        <v>0</v>
      </c>
      <c r="M77" s="454"/>
      <c r="N77" s="498"/>
      <c r="O77" s="506"/>
      <c r="P77" s="294"/>
      <c r="Q77" s="275"/>
      <c r="R77" s="137" t="str">
        <f t="shared" si="22"/>
        <v/>
      </c>
      <c r="S77" s="295"/>
      <c r="T77" s="295"/>
      <c r="U77" s="186" t="str">
        <f t="shared" si="23"/>
        <v/>
      </c>
      <c r="V77" s="295"/>
      <c r="W77" s="295"/>
      <c r="X77" s="295"/>
      <c r="Y77" s="138" t="str">
        <f t="shared" si="39"/>
        <v/>
      </c>
      <c r="Z77" s="111" t="str">
        <f t="shared" si="25"/>
        <v/>
      </c>
      <c r="AA77" s="186" t="str">
        <f t="shared" si="26"/>
        <v/>
      </c>
      <c r="AB77" s="111" t="str">
        <f t="shared" si="27"/>
        <v/>
      </c>
      <c r="AC77" s="186" t="str">
        <f t="shared" ref="AC77:AC80" si="41">IFERROR(IF(AND(R76="Impacto",R77="Impacto"),(AC76-(+AC76*U77)),IF(AND(R76="Probabilidad",R77="Impacto"),(AC75-(+AC75*U77)),IF(R77="Probabilidad",AC76,""))),"")</f>
        <v/>
      </c>
      <c r="AD77" s="111" t="str">
        <f t="shared" si="29"/>
        <v/>
      </c>
      <c r="AE77" s="457"/>
      <c r="AF77" s="139"/>
      <c r="AG77" s="140"/>
      <c r="AH77" s="236"/>
      <c r="AI77" s="236"/>
      <c r="AJ77" s="236"/>
      <c r="AK77" s="236"/>
      <c r="AL77" s="236"/>
      <c r="AM77" s="236"/>
      <c r="AN77" s="139"/>
      <c r="AO77" s="139"/>
      <c r="AP77" s="140"/>
      <c r="AQ77" s="139"/>
      <c r="AR77" s="140"/>
      <c r="AS77" s="236"/>
      <c r="AT77" s="236"/>
      <c r="AU77" s="236"/>
      <c r="AV77" s="236"/>
      <c r="AW77" s="236"/>
      <c r="AX77" s="236"/>
      <c r="AY77" s="139"/>
      <c r="AZ77" s="139"/>
      <c r="BA77" s="140"/>
      <c r="BB77" s="139"/>
      <c r="BC77" s="140"/>
      <c r="BD77" s="236"/>
      <c r="BE77" s="236"/>
      <c r="BF77" s="236"/>
      <c r="BG77" s="236"/>
      <c r="BH77" s="236"/>
      <c r="BI77" s="236"/>
      <c r="BJ77" s="139"/>
      <c r="BK77" s="139"/>
      <c r="BL77" s="140"/>
      <c r="BM77" s="275"/>
      <c r="BN77" s="305"/>
      <c r="BO77" s="294"/>
      <c r="BP77" s="294"/>
      <c r="BQ77" s="310"/>
      <c r="BR77" s="310"/>
      <c r="BS77" s="296"/>
      <c r="BT77" s="139"/>
      <c r="BU77" s="140"/>
      <c r="BV77" s="141"/>
      <c r="BW77" s="139"/>
      <c r="BX77" s="139"/>
      <c r="BY77" s="140"/>
      <c r="BZ77" s="140"/>
      <c r="CA77" s="140"/>
      <c r="CB77" s="140"/>
      <c r="CC77" s="139"/>
      <c r="CD77" s="140"/>
      <c r="CE77" s="141"/>
      <c r="CF77" s="139"/>
      <c r="CG77" s="139"/>
      <c r="CH77" s="140"/>
      <c r="CI77" s="140"/>
      <c r="CJ77" s="140"/>
      <c r="CK77" s="140"/>
      <c r="CL77" s="139"/>
      <c r="CM77" s="140"/>
      <c r="CN77" s="403"/>
      <c r="CO77" s="139"/>
      <c r="CP77" s="139"/>
      <c r="CQ77" s="140"/>
      <c r="CR77" s="140"/>
      <c r="CS77" s="140"/>
      <c r="CT77" s="140"/>
      <c r="CU77" s="401"/>
      <c r="CV77" s="401"/>
    </row>
    <row r="78" spans="1:100" s="402" customFormat="1" ht="29" customHeight="1">
      <c r="A78" s="751"/>
      <c r="B78" s="508"/>
      <c r="C78" s="463"/>
      <c r="D78" s="460"/>
      <c r="E78" s="460"/>
      <c r="F78" s="460"/>
      <c r="G78" s="495"/>
      <c r="H78" s="495"/>
      <c r="I78" s="514"/>
      <c r="J78" s="498"/>
      <c r="K78" s="501"/>
      <c r="L78" s="501">
        <f>IF(NOT(ISERROR(MATCH(K78,_xlfn.ANCHORARRAY(F155),0))),J157&amp;"Por favor no seleccionar los criterios de impacto",K78)</f>
        <v>0</v>
      </c>
      <c r="M78" s="454"/>
      <c r="N78" s="498"/>
      <c r="O78" s="506"/>
      <c r="P78" s="181"/>
      <c r="Q78" s="94"/>
      <c r="R78" s="137" t="str">
        <f t="shared" si="22"/>
        <v/>
      </c>
      <c r="S78" s="97"/>
      <c r="T78" s="97"/>
      <c r="U78" s="186" t="str">
        <f t="shared" si="23"/>
        <v/>
      </c>
      <c r="V78" s="97"/>
      <c r="W78" s="97"/>
      <c r="X78" s="97"/>
      <c r="Y78" s="138" t="str">
        <f t="shared" si="39"/>
        <v/>
      </c>
      <c r="Z78" s="111" t="str">
        <f t="shared" si="25"/>
        <v/>
      </c>
      <c r="AA78" s="186" t="str">
        <f t="shared" si="26"/>
        <v/>
      </c>
      <c r="AB78" s="111" t="str">
        <f t="shared" si="27"/>
        <v/>
      </c>
      <c r="AC78" s="186" t="str">
        <f t="shared" si="41"/>
        <v/>
      </c>
      <c r="AD78" s="111" t="str">
        <f t="shared" si="29"/>
        <v/>
      </c>
      <c r="AE78" s="457"/>
      <c r="AF78" s="139"/>
      <c r="AG78" s="140"/>
      <c r="AH78" s="236"/>
      <c r="AI78" s="236"/>
      <c r="AJ78" s="236"/>
      <c r="AK78" s="236"/>
      <c r="AL78" s="236"/>
      <c r="AM78" s="236"/>
      <c r="AN78" s="139"/>
      <c r="AO78" s="139"/>
      <c r="AP78" s="140"/>
      <c r="AQ78" s="139"/>
      <c r="AR78" s="140"/>
      <c r="AS78" s="236"/>
      <c r="AT78" s="236"/>
      <c r="AU78" s="236"/>
      <c r="AV78" s="236"/>
      <c r="AW78" s="236"/>
      <c r="AX78" s="236"/>
      <c r="AY78" s="139"/>
      <c r="AZ78" s="139"/>
      <c r="BA78" s="140"/>
      <c r="BB78" s="139"/>
      <c r="BC78" s="140"/>
      <c r="BD78" s="236"/>
      <c r="BE78" s="236"/>
      <c r="BF78" s="236"/>
      <c r="BG78" s="236"/>
      <c r="BH78" s="236"/>
      <c r="BI78" s="236"/>
      <c r="BJ78" s="139"/>
      <c r="BK78" s="139"/>
      <c r="BL78" s="140"/>
      <c r="BM78" s="181"/>
      <c r="BN78" s="226"/>
      <c r="BO78" s="142"/>
      <c r="BP78" s="181"/>
      <c r="BQ78" s="142"/>
      <c r="BR78" s="142"/>
      <c r="BS78" s="142"/>
      <c r="BT78" s="139"/>
      <c r="BU78" s="140"/>
      <c r="BV78" s="141"/>
      <c r="BW78" s="139"/>
      <c r="BX78" s="139"/>
      <c r="BY78" s="140"/>
      <c r="BZ78" s="140"/>
      <c r="CA78" s="140"/>
      <c r="CB78" s="140"/>
      <c r="CC78" s="139"/>
      <c r="CD78" s="140"/>
      <c r="CE78" s="141"/>
      <c r="CF78" s="139"/>
      <c r="CG78" s="139"/>
      <c r="CH78" s="140"/>
      <c r="CI78" s="140"/>
      <c r="CJ78" s="140"/>
      <c r="CK78" s="140"/>
      <c r="CL78" s="139"/>
      <c r="CM78" s="140"/>
      <c r="CN78" s="403"/>
      <c r="CO78" s="139"/>
      <c r="CP78" s="139"/>
      <c r="CQ78" s="140"/>
      <c r="CR78" s="140"/>
      <c r="CS78" s="140"/>
      <c r="CT78" s="140"/>
      <c r="CU78" s="401"/>
      <c r="CV78" s="401"/>
    </row>
    <row r="79" spans="1:100" s="402" customFormat="1" ht="29" customHeight="1">
      <c r="A79" s="751"/>
      <c r="B79" s="508"/>
      <c r="C79" s="463"/>
      <c r="D79" s="460"/>
      <c r="E79" s="460"/>
      <c r="F79" s="460"/>
      <c r="G79" s="495"/>
      <c r="H79" s="495"/>
      <c r="I79" s="514"/>
      <c r="J79" s="498"/>
      <c r="K79" s="501"/>
      <c r="L79" s="501">
        <f>IF(NOT(ISERROR(MATCH(K79,_xlfn.ANCHORARRAY(F156),0))),J158&amp;"Por favor no seleccionar los criterios de impacto",K79)</f>
        <v>0</v>
      </c>
      <c r="M79" s="454"/>
      <c r="N79" s="498"/>
      <c r="O79" s="506"/>
      <c r="P79" s="181"/>
      <c r="Q79" s="94"/>
      <c r="R79" s="137" t="str">
        <f t="shared" si="22"/>
        <v/>
      </c>
      <c r="S79" s="97"/>
      <c r="T79" s="97"/>
      <c r="U79" s="186" t="str">
        <f t="shared" si="23"/>
        <v/>
      </c>
      <c r="V79" s="97"/>
      <c r="W79" s="97"/>
      <c r="X79" s="97"/>
      <c r="Y79" s="138" t="str">
        <f t="shared" si="39"/>
        <v/>
      </c>
      <c r="Z79" s="111" t="str">
        <f t="shared" si="25"/>
        <v/>
      </c>
      <c r="AA79" s="186" t="str">
        <f t="shared" si="26"/>
        <v/>
      </c>
      <c r="AB79" s="111" t="str">
        <f t="shared" si="27"/>
        <v/>
      </c>
      <c r="AC79" s="186" t="str">
        <f t="shared" si="41"/>
        <v/>
      </c>
      <c r="AD79" s="111" t="str">
        <f t="shared" si="29"/>
        <v/>
      </c>
      <c r="AE79" s="457"/>
      <c r="AF79" s="139"/>
      <c r="AG79" s="140"/>
      <c r="AH79" s="236"/>
      <c r="AI79" s="236"/>
      <c r="AJ79" s="236"/>
      <c r="AK79" s="236"/>
      <c r="AL79" s="236"/>
      <c r="AM79" s="236"/>
      <c r="AN79" s="139"/>
      <c r="AO79" s="139"/>
      <c r="AP79" s="140"/>
      <c r="AQ79" s="139"/>
      <c r="AR79" s="140"/>
      <c r="AS79" s="236"/>
      <c r="AT79" s="236"/>
      <c r="AU79" s="236"/>
      <c r="AV79" s="236"/>
      <c r="AW79" s="236"/>
      <c r="AX79" s="236"/>
      <c r="AY79" s="139"/>
      <c r="AZ79" s="139"/>
      <c r="BA79" s="140"/>
      <c r="BB79" s="139"/>
      <c r="BC79" s="140"/>
      <c r="BD79" s="236"/>
      <c r="BE79" s="236"/>
      <c r="BF79" s="236"/>
      <c r="BG79" s="236"/>
      <c r="BH79" s="236"/>
      <c r="BI79" s="236"/>
      <c r="BJ79" s="139"/>
      <c r="BK79" s="139"/>
      <c r="BL79" s="140"/>
      <c r="BM79" s="181"/>
      <c r="BN79" s="226"/>
      <c r="BO79" s="142"/>
      <c r="BP79" s="181"/>
      <c r="BQ79" s="142"/>
      <c r="BR79" s="142"/>
      <c r="BS79" s="142"/>
      <c r="BT79" s="139"/>
      <c r="BU79" s="140"/>
      <c r="BV79" s="141"/>
      <c r="BW79" s="139"/>
      <c r="BX79" s="139"/>
      <c r="BY79" s="140"/>
      <c r="BZ79" s="140"/>
      <c r="CA79" s="140"/>
      <c r="CB79" s="140"/>
      <c r="CC79" s="139"/>
      <c r="CD79" s="140"/>
      <c r="CE79" s="141"/>
      <c r="CF79" s="139"/>
      <c r="CG79" s="139"/>
      <c r="CH79" s="140"/>
      <c r="CI79" s="140"/>
      <c r="CJ79" s="140"/>
      <c r="CK79" s="140"/>
      <c r="CL79" s="139"/>
      <c r="CM79" s="140"/>
      <c r="CN79" s="403"/>
      <c r="CO79" s="139"/>
      <c r="CP79" s="139"/>
      <c r="CQ79" s="140"/>
      <c r="CR79" s="140"/>
      <c r="CS79" s="140"/>
      <c r="CT79" s="140"/>
      <c r="CU79" s="401"/>
      <c r="CV79" s="401"/>
    </row>
    <row r="80" spans="1:100" s="402" customFormat="1" ht="29" customHeight="1" thickBot="1">
      <c r="A80" s="752"/>
      <c r="B80" s="509"/>
      <c r="C80" s="464"/>
      <c r="D80" s="460"/>
      <c r="E80" s="460"/>
      <c r="F80" s="460"/>
      <c r="G80" s="511"/>
      <c r="H80" s="511"/>
      <c r="I80" s="515"/>
      <c r="J80" s="499"/>
      <c r="K80" s="502"/>
      <c r="L80" s="502">
        <f>IF(NOT(ISERROR(MATCH(K80,_xlfn.ANCHORARRAY(F157),0))),#REF!&amp;"Por favor no seleccionar los criterios de impacto",K80)</f>
        <v>0</v>
      </c>
      <c r="M80" s="455"/>
      <c r="N80" s="499"/>
      <c r="O80" s="507"/>
      <c r="P80" s="182"/>
      <c r="Q80" s="95"/>
      <c r="R80" s="143" t="str">
        <f t="shared" si="22"/>
        <v/>
      </c>
      <c r="S80" s="144"/>
      <c r="T80" s="144"/>
      <c r="U80" s="184" t="str">
        <f t="shared" si="23"/>
        <v/>
      </c>
      <c r="V80" s="144"/>
      <c r="W80" s="144"/>
      <c r="X80" s="144"/>
      <c r="Y80" s="145" t="str">
        <f t="shared" si="39"/>
        <v/>
      </c>
      <c r="Z80" s="112" t="str">
        <f t="shared" si="25"/>
        <v/>
      </c>
      <c r="AA80" s="184" t="str">
        <f t="shared" si="26"/>
        <v/>
      </c>
      <c r="AB80" s="112" t="str">
        <f t="shared" si="27"/>
        <v/>
      </c>
      <c r="AC80" s="184" t="str">
        <f t="shared" si="41"/>
        <v/>
      </c>
      <c r="AD80" s="112" t="str">
        <f t="shared" si="29"/>
        <v/>
      </c>
      <c r="AE80" s="458"/>
      <c r="AF80" s="139"/>
      <c r="AG80" s="140"/>
      <c r="AH80" s="236"/>
      <c r="AI80" s="236"/>
      <c r="AJ80" s="236"/>
      <c r="AK80" s="236"/>
      <c r="AL80" s="236"/>
      <c r="AM80" s="236"/>
      <c r="AN80" s="139"/>
      <c r="AO80" s="139"/>
      <c r="AP80" s="140"/>
      <c r="AQ80" s="139"/>
      <c r="AR80" s="140"/>
      <c r="AS80" s="236"/>
      <c r="AT80" s="236"/>
      <c r="AU80" s="236"/>
      <c r="AV80" s="236"/>
      <c r="AW80" s="236"/>
      <c r="AX80" s="236"/>
      <c r="AY80" s="139"/>
      <c r="AZ80" s="139"/>
      <c r="BA80" s="140"/>
      <c r="BB80" s="139"/>
      <c r="BC80" s="140"/>
      <c r="BD80" s="236"/>
      <c r="BE80" s="236"/>
      <c r="BF80" s="236"/>
      <c r="BG80" s="236"/>
      <c r="BH80" s="236"/>
      <c r="BI80" s="236"/>
      <c r="BJ80" s="139"/>
      <c r="BK80" s="139"/>
      <c r="BL80" s="140"/>
      <c r="BM80" s="182"/>
      <c r="BN80" s="227"/>
      <c r="BO80" s="146"/>
      <c r="BP80" s="182"/>
      <c r="BQ80" s="146"/>
      <c r="BR80" s="146"/>
      <c r="BS80" s="147"/>
      <c r="BT80" s="139"/>
      <c r="BU80" s="140"/>
      <c r="BV80" s="141"/>
      <c r="BW80" s="139"/>
      <c r="BX80" s="139"/>
      <c r="BY80" s="140"/>
      <c r="BZ80" s="140"/>
      <c r="CA80" s="140"/>
      <c r="CB80" s="140"/>
      <c r="CC80" s="139"/>
      <c r="CD80" s="140"/>
      <c r="CE80" s="141"/>
      <c r="CF80" s="139"/>
      <c r="CG80" s="139"/>
      <c r="CH80" s="140"/>
      <c r="CI80" s="140"/>
      <c r="CJ80" s="140"/>
      <c r="CK80" s="140"/>
      <c r="CL80" s="139"/>
      <c r="CM80" s="140"/>
      <c r="CN80" s="403"/>
      <c r="CO80" s="139"/>
      <c r="CP80" s="139"/>
      <c r="CQ80" s="140"/>
      <c r="CR80" s="140"/>
      <c r="CS80" s="140"/>
      <c r="CT80" s="140"/>
      <c r="CU80" s="401"/>
      <c r="CV80" s="401"/>
    </row>
    <row r="81" spans="1:100" s="402" customFormat="1" ht="160" customHeight="1">
      <c r="A81" s="753"/>
      <c r="B81" s="508"/>
      <c r="C81" s="463"/>
      <c r="D81" s="491"/>
      <c r="E81" s="491"/>
      <c r="F81" s="491"/>
      <c r="G81" s="510"/>
      <c r="H81" s="512"/>
      <c r="I81" s="513" t="str">
        <f t="shared" ref="I81" si="42">IF(H81&lt;=0,"",IF(H81&lt;=2,"Muy Baja",IF(H81&lt;=24,"Baja",IF(H81&lt;=500,"Media",IF(H81&lt;=5000,"Alta","Muy Alta")))))</f>
        <v/>
      </c>
      <c r="J81" s="497" t="str">
        <f t="shared" ref="J81" si="43">IF(I81="","",IF(I81="Muy Baja",0.2,IF(I81="Baja",0.4,IF(I81="Media",0.6,IF(I81="Alta",0.8,IF(I81="Muy Alta",1,))))))</f>
        <v/>
      </c>
      <c r="K81" s="500"/>
      <c r="L81" s="503">
        <f>IF(NOT(ISERROR(MATCH(K81,'[3]Tabla Impacto'!$B$221:$B$223,0))),'[3]Tabla Impacto'!$F$223&amp;"Por favor no seleccionar los criterios de impacto(Afectación Económica o presupuestal y Pérdida Reputacional)",K81)</f>
        <v>0</v>
      </c>
      <c r="M81" s="504" t="str">
        <f>IF(OR(K81='Tabla Impacto'!$C$11,K81='Tabla Impacto'!$D$11),"Leve",IF(OR(K81='Tabla Impacto'!$C$12,K81='Tabla Impacto'!$D$12),"Menor",IF(OR(K81='Tabla Impacto'!$C$13,K81='Tabla Impacto'!$D$13),"Moderado",IF(OR(K81='Tabla Impacto'!$C$14,K81='Tabla Impacto'!$D$14),"Mayor",IF(OR(K81='Tabla Impacto'!$C$15,K81='Tabla Impacto'!$D$15),"Catastrófico","")))))</f>
        <v/>
      </c>
      <c r="N81" s="497" t="str">
        <f t="shared" ref="N81" si="44">IF(M81="","",IF(M81="Leve",0.2,IF(M81="Menor",0.4,IF(M81="Moderado",0.6,IF(M81="Mayor",0.8,IF(M81="Catastrófico",1,))))))</f>
        <v/>
      </c>
      <c r="O81" s="505" t="str">
        <f t="shared" ref="O81" si="45">IF(OR(AND(I81="Muy Baja",M81="Leve"),AND(I81="Muy Baja",M81="Menor"),AND(I81="Baja",M81="Leve")),"Bajo",IF(OR(AND(I81="Muy baja",M81="Moderado"),AND(I81="Baja",M81="Menor"),AND(I81="Baja",M81="Moderado"),AND(I81="Media",M81="Leve"),AND(I81="Media",M81="Menor"),AND(I81="Media",M81="Moderado"),AND(I81="Alta",M81="Leve"),AND(I81="Alta",M81="Menor")),"Moderado",IF(OR(AND(I81="Muy Baja",M81="Mayor"),AND(I81="Baja",M81="Mayor"),AND(I81="Media",M81="Mayor"),AND(I81="Alta",M81="Moderado"),AND(I81="Alta",M81="Mayor"),AND(I81="Muy Alta",M81="Leve"),AND(I81="Muy Alta",M81="Menor"),AND(I81="Muy Alta",M81="Moderado"),AND(I81="Muy Alta",M81="Mayor")),"Alto",IF(OR(AND(I81="Muy Baja",M81="Catastrófico"),AND(I81="Baja",M81="Catastrófico"),AND(I81="Media",M81="Catastrófico"),AND(I81="Alta",M81="Catastrófico"),AND(I81="Muy Alta",M81="Catastrófico")),"Extremo",""))))</f>
        <v/>
      </c>
      <c r="P81" s="294"/>
      <c r="Q81" s="275"/>
      <c r="R81" s="137" t="str">
        <f t="shared" ref="R81:R92" si="46">IF(OR(S81="Preventivo",S81="Detectivo"),"Probabilidad",IF(S81="Correctivo","Impacto",""))</f>
        <v/>
      </c>
      <c r="S81" s="295"/>
      <c r="T81" s="295"/>
      <c r="U81" s="186" t="str">
        <f t="shared" ref="U81:U92" si="47">IF(AND(S81="Preventivo",T81="Automático"),"50%",IF(AND(S81="Preventivo",T81="Manual"),"40%",IF(AND(S81="Detectivo",T81="Automático"),"40%",IF(AND(S81="Detectivo",T81="Manual"),"30%",IF(AND(S81="Correctivo",T81="Automático"),"35%",IF(AND(S81="Correctivo",T81="Manual"),"25%",""))))))</f>
        <v/>
      </c>
      <c r="V81" s="295"/>
      <c r="W81" s="295"/>
      <c r="X81" s="295"/>
      <c r="Y81" s="138" t="str">
        <f t="shared" ref="Y81" si="48">IFERROR(IF(R81="Probabilidad",(J81-(+J81*U81)),IF(R81="Impacto",J81,"")),"")</f>
        <v/>
      </c>
      <c r="Z81" s="111" t="str">
        <f t="shared" ref="Z81:Z92" si="49">IFERROR(IF(Y81="","",IF(Y81&lt;=0.2,"Muy Baja",IF(Y81&lt;=0.4,"Baja",IF(Y81&lt;=0.6,"Media",IF(Y81&lt;=0.8,"Alta","Muy Alta"))))),"")</f>
        <v/>
      </c>
      <c r="AA81" s="186" t="str">
        <f t="shared" ref="AA81:AA92" si="50">+Y81</f>
        <v/>
      </c>
      <c r="AB81" s="111" t="str">
        <f t="shared" ref="AB81:AB92" si="51">IFERROR(IF(AC81="","",IF(AC81&lt;=0.2,"Leve",IF(AC81&lt;=0.4,"Menor",IF(AC81&lt;=0.6,"Moderado",IF(AC81&lt;=0.8,"Mayor","Catastrófico"))))),"")</f>
        <v/>
      </c>
      <c r="AC81" s="186" t="str">
        <f t="shared" ref="AC81" si="52">IFERROR(IF(R81="Impacto",(N81-(+N81*U81)),IF(R81="Probabilidad",N81,"")),"")</f>
        <v/>
      </c>
      <c r="AD81" s="111" t="str">
        <f t="shared" ref="AD81:AD92" si="53">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457"/>
      <c r="AF81" s="139"/>
      <c r="AG81" s="140"/>
      <c r="AH81" s="236"/>
      <c r="AI81" s="236"/>
      <c r="AJ81" s="236"/>
      <c r="AK81" s="236"/>
      <c r="AL81" s="236"/>
      <c r="AM81" s="236"/>
      <c r="AN81" s="139"/>
      <c r="AO81" s="139"/>
      <c r="AP81" s="140"/>
      <c r="AQ81" s="139"/>
      <c r="AR81" s="140"/>
      <c r="AS81" s="236"/>
      <c r="AT81" s="236"/>
      <c r="AU81" s="236"/>
      <c r="AV81" s="236"/>
      <c r="AW81" s="236"/>
      <c r="AX81" s="236"/>
      <c r="AY81" s="139"/>
      <c r="AZ81" s="139"/>
      <c r="BA81" s="140"/>
      <c r="BB81" s="139"/>
      <c r="BC81" s="140"/>
      <c r="BD81" s="236"/>
      <c r="BE81" s="236"/>
      <c r="BF81" s="236"/>
      <c r="BG81" s="236"/>
      <c r="BH81" s="236"/>
      <c r="BI81" s="236"/>
      <c r="BJ81" s="139"/>
      <c r="BK81" s="139"/>
      <c r="BL81" s="140"/>
      <c r="BM81" s="308"/>
      <c r="BN81" s="296"/>
      <c r="BO81" s="309"/>
      <c r="BP81" s="294"/>
      <c r="BQ81" s="310"/>
      <c r="BR81" s="310"/>
      <c r="BS81" s="311"/>
      <c r="BT81" s="139"/>
      <c r="BU81" s="140"/>
      <c r="BV81" s="141"/>
      <c r="BW81" s="139"/>
      <c r="BX81" s="139"/>
      <c r="BY81" s="140"/>
      <c r="BZ81" s="140"/>
      <c r="CA81" s="140"/>
      <c r="CB81" s="140"/>
      <c r="CC81" s="139"/>
      <c r="CD81" s="140"/>
      <c r="CE81" s="141"/>
      <c r="CF81" s="139"/>
      <c r="CG81" s="139"/>
      <c r="CH81" s="140"/>
      <c r="CI81" s="140"/>
      <c r="CJ81" s="140"/>
      <c r="CK81" s="140"/>
      <c r="CL81" s="139"/>
      <c r="CM81" s="140"/>
      <c r="CN81" s="403"/>
      <c r="CO81" s="139"/>
      <c r="CP81" s="139"/>
      <c r="CQ81" s="140"/>
      <c r="CR81" s="140"/>
      <c r="CS81" s="140"/>
      <c r="CT81" s="140"/>
      <c r="CU81" s="401"/>
      <c r="CV81" s="401"/>
    </row>
    <row r="82" spans="1:100" s="402" customFormat="1" ht="160" customHeight="1">
      <c r="A82" s="751"/>
      <c r="B82" s="508"/>
      <c r="C82" s="463"/>
      <c r="D82" s="460"/>
      <c r="E82" s="460"/>
      <c r="F82" s="460"/>
      <c r="G82" s="495"/>
      <c r="H82" s="495"/>
      <c r="I82" s="514"/>
      <c r="J82" s="498"/>
      <c r="K82" s="501"/>
      <c r="L82" s="501">
        <f>IF(NOT(ISERROR(MATCH(K82,_xlfn.ANCHORARRAY(F159),0))),J161&amp;"Por favor no seleccionar los criterios de impacto",K82)</f>
        <v>0</v>
      </c>
      <c r="M82" s="454"/>
      <c r="N82" s="498"/>
      <c r="O82" s="506"/>
      <c r="P82" s="294"/>
      <c r="Q82" s="307"/>
      <c r="R82" s="137" t="str">
        <f t="shared" si="46"/>
        <v/>
      </c>
      <c r="S82" s="295"/>
      <c r="T82" s="295"/>
      <c r="U82" s="186" t="str">
        <f t="shared" si="47"/>
        <v/>
      </c>
      <c r="V82" s="295"/>
      <c r="W82" s="295"/>
      <c r="X82" s="295"/>
      <c r="Y82" s="138" t="str">
        <f t="shared" ref="Y82:Y86" si="54">IFERROR(IF(AND(R81="Probabilidad",R82="Probabilidad"),(AA81-(+AA81*U82)),IF(R82="Probabilidad",(J81-(+J81*U82)),IF(R82="Impacto",AA81,""))),"")</f>
        <v/>
      </c>
      <c r="Z82" s="111" t="str">
        <f t="shared" si="49"/>
        <v/>
      </c>
      <c r="AA82" s="186" t="str">
        <f t="shared" si="50"/>
        <v/>
      </c>
      <c r="AB82" s="111" t="str">
        <f t="shared" si="51"/>
        <v/>
      </c>
      <c r="AC82" s="186" t="str">
        <f t="shared" ref="AC82" si="55">IFERROR(IF(AND(R81="Impacto",R82="Impacto"),(AC81-(+AC81*U82)),IF(R82="Impacto",($N$51-(+$N$51*U82)),IF(R82="Probabilidad",AC81,""))),"")</f>
        <v/>
      </c>
      <c r="AD82" s="111" t="str">
        <f t="shared" si="53"/>
        <v/>
      </c>
      <c r="AE82" s="457"/>
      <c r="AF82" s="139"/>
      <c r="AG82" s="140"/>
      <c r="AH82" s="236"/>
      <c r="AI82" s="236"/>
      <c r="AJ82" s="236"/>
      <c r="AK82" s="236"/>
      <c r="AL82" s="236"/>
      <c r="AM82" s="236"/>
      <c r="AN82" s="139"/>
      <c r="AO82" s="139"/>
      <c r="AP82" s="140"/>
      <c r="AQ82" s="139"/>
      <c r="AR82" s="140"/>
      <c r="AS82" s="236"/>
      <c r="AT82" s="236"/>
      <c r="AU82" s="236"/>
      <c r="AV82" s="236"/>
      <c r="AW82" s="236"/>
      <c r="AX82" s="236"/>
      <c r="AY82" s="139"/>
      <c r="AZ82" s="139"/>
      <c r="BA82" s="140"/>
      <c r="BB82" s="139"/>
      <c r="BC82" s="140"/>
      <c r="BD82" s="236"/>
      <c r="BE82" s="236"/>
      <c r="BF82" s="236"/>
      <c r="BG82" s="236"/>
      <c r="BH82" s="236"/>
      <c r="BI82" s="236"/>
      <c r="BJ82" s="139"/>
      <c r="BK82" s="139"/>
      <c r="BL82" s="140"/>
      <c r="BM82" s="308"/>
      <c r="BN82" s="296"/>
      <c r="BO82" s="309"/>
      <c r="BP82" s="294"/>
      <c r="BQ82" s="310"/>
      <c r="BR82" s="310"/>
      <c r="BS82" s="304"/>
      <c r="BT82" s="139"/>
      <c r="BU82" s="140"/>
      <c r="BV82" s="141"/>
      <c r="BW82" s="139"/>
      <c r="BX82" s="139"/>
      <c r="BY82" s="140"/>
      <c r="BZ82" s="140"/>
      <c r="CA82" s="140"/>
      <c r="CB82" s="140"/>
      <c r="CC82" s="139"/>
      <c r="CD82" s="140"/>
      <c r="CE82" s="141"/>
      <c r="CF82" s="139"/>
      <c r="CG82" s="139"/>
      <c r="CH82" s="140"/>
      <c r="CI82" s="140"/>
      <c r="CJ82" s="140"/>
      <c r="CK82" s="140"/>
      <c r="CL82" s="139"/>
      <c r="CM82" s="140"/>
      <c r="CN82" s="403"/>
      <c r="CO82" s="139"/>
      <c r="CP82" s="139"/>
      <c r="CQ82" s="140"/>
      <c r="CR82" s="140"/>
      <c r="CS82" s="140"/>
      <c r="CT82" s="140"/>
      <c r="CU82" s="401"/>
      <c r="CV82" s="401"/>
    </row>
    <row r="83" spans="1:100" s="402" customFormat="1" ht="160" customHeight="1">
      <c r="A83" s="751"/>
      <c r="B83" s="508"/>
      <c r="C83" s="463"/>
      <c r="D83" s="460"/>
      <c r="E83" s="460"/>
      <c r="F83" s="460"/>
      <c r="G83" s="495"/>
      <c r="H83" s="495"/>
      <c r="I83" s="514"/>
      <c r="J83" s="498"/>
      <c r="K83" s="501"/>
      <c r="L83" s="501">
        <f>IF(NOT(ISERROR(MATCH(K83,_xlfn.ANCHORARRAY(F160),0))),J162&amp;"Por favor no seleccionar los criterios de impacto",K83)</f>
        <v>0</v>
      </c>
      <c r="M83" s="454"/>
      <c r="N83" s="498"/>
      <c r="O83" s="506"/>
      <c r="P83" s="294"/>
      <c r="Q83" s="275"/>
      <c r="R83" s="137" t="str">
        <f t="shared" si="46"/>
        <v/>
      </c>
      <c r="S83" s="295"/>
      <c r="T83" s="295"/>
      <c r="U83" s="186" t="str">
        <f t="shared" si="47"/>
        <v/>
      </c>
      <c r="V83" s="295"/>
      <c r="W83" s="295"/>
      <c r="X83" s="295"/>
      <c r="Y83" s="138" t="str">
        <f t="shared" si="54"/>
        <v/>
      </c>
      <c r="Z83" s="111" t="str">
        <f t="shared" si="49"/>
        <v/>
      </c>
      <c r="AA83" s="186" t="str">
        <f t="shared" si="50"/>
        <v/>
      </c>
      <c r="AB83" s="111" t="str">
        <f t="shared" si="51"/>
        <v/>
      </c>
      <c r="AC83" s="186" t="str">
        <f t="shared" ref="AC83:AC86" si="56">IFERROR(IF(AND(R82="Impacto",R83="Impacto"),(AC82-(+AC82*U83)),IF(AND(R82="Probabilidad",R83="Impacto"),(AC81-(+AC81*U83)),IF(R83="Probabilidad",AC82,""))),"")</f>
        <v/>
      </c>
      <c r="AD83" s="111" t="str">
        <f t="shared" si="53"/>
        <v/>
      </c>
      <c r="AE83" s="457"/>
      <c r="AF83" s="139"/>
      <c r="AG83" s="140"/>
      <c r="AH83" s="236"/>
      <c r="AI83" s="236"/>
      <c r="AJ83" s="236"/>
      <c r="AK83" s="236"/>
      <c r="AL83" s="236"/>
      <c r="AM83" s="236"/>
      <c r="AN83" s="139"/>
      <c r="AO83" s="139"/>
      <c r="AP83" s="140"/>
      <c r="AQ83" s="139"/>
      <c r="AR83" s="140"/>
      <c r="AS83" s="236"/>
      <c r="AT83" s="236"/>
      <c r="AU83" s="236"/>
      <c r="AV83" s="236"/>
      <c r="AW83" s="236"/>
      <c r="AX83" s="236"/>
      <c r="AY83" s="139"/>
      <c r="AZ83" s="139"/>
      <c r="BA83" s="140"/>
      <c r="BB83" s="139"/>
      <c r="BC83" s="140"/>
      <c r="BD83" s="236"/>
      <c r="BE83" s="236"/>
      <c r="BF83" s="236"/>
      <c r="BG83" s="236"/>
      <c r="BH83" s="236"/>
      <c r="BI83" s="236"/>
      <c r="BJ83" s="139"/>
      <c r="BK83" s="139"/>
      <c r="BL83" s="140"/>
      <c r="BM83" s="275"/>
      <c r="BN83" s="305"/>
      <c r="BO83" s="294"/>
      <c r="BP83" s="294"/>
      <c r="BQ83" s="310"/>
      <c r="BR83" s="310"/>
      <c r="BS83" s="296"/>
      <c r="BT83" s="139"/>
      <c r="BU83" s="140"/>
      <c r="BV83" s="141"/>
      <c r="BW83" s="139"/>
      <c r="BX83" s="139"/>
      <c r="BY83" s="140"/>
      <c r="BZ83" s="140"/>
      <c r="CA83" s="140"/>
      <c r="CB83" s="140"/>
      <c r="CC83" s="139"/>
      <c r="CD83" s="140"/>
      <c r="CE83" s="141"/>
      <c r="CF83" s="139"/>
      <c r="CG83" s="139"/>
      <c r="CH83" s="140"/>
      <c r="CI83" s="140"/>
      <c r="CJ83" s="140"/>
      <c r="CK83" s="140"/>
      <c r="CL83" s="139"/>
      <c r="CM83" s="140"/>
      <c r="CN83" s="403"/>
      <c r="CO83" s="139"/>
      <c r="CP83" s="139"/>
      <c r="CQ83" s="140"/>
      <c r="CR83" s="140"/>
      <c r="CS83" s="140"/>
      <c r="CT83" s="140"/>
      <c r="CU83" s="401"/>
      <c r="CV83" s="401"/>
    </row>
    <row r="84" spans="1:100" s="402" customFormat="1" ht="29" customHeight="1">
      <c r="A84" s="751"/>
      <c r="B84" s="508"/>
      <c r="C84" s="463"/>
      <c r="D84" s="460"/>
      <c r="E84" s="460"/>
      <c r="F84" s="460"/>
      <c r="G84" s="495"/>
      <c r="H84" s="495"/>
      <c r="I84" s="514"/>
      <c r="J84" s="498"/>
      <c r="K84" s="501"/>
      <c r="L84" s="501">
        <f>IF(NOT(ISERROR(MATCH(K84,_xlfn.ANCHORARRAY(F161),0))),J163&amp;"Por favor no seleccionar los criterios de impacto",K84)</f>
        <v>0</v>
      </c>
      <c r="M84" s="454"/>
      <c r="N84" s="498"/>
      <c r="O84" s="506"/>
      <c r="P84" s="181"/>
      <c r="Q84" s="94"/>
      <c r="R84" s="137" t="str">
        <f t="shared" si="46"/>
        <v/>
      </c>
      <c r="S84" s="97"/>
      <c r="T84" s="97"/>
      <c r="U84" s="186" t="str">
        <f t="shared" si="47"/>
        <v/>
      </c>
      <c r="V84" s="97"/>
      <c r="W84" s="97"/>
      <c r="X84" s="97"/>
      <c r="Y84" s="138" t="str">
        <f t="shared" si="54"/>
        <v/>
      </c>
      <c r="Z84" s="111" t="str">
        <f t="shared" si="49"/>
        <v/>
      </c>
      <c r="AA84" s="186" t="str">
        <f t="shared" si="50"/>
        <v/>
      </c>
      <c r="AB84" s="111" t="str">
        <f t="shared" si="51"/>
        <v/>
      </c>
      <c r="AC84" s="186" t="str">
        <f t="shared" si="56"/>
        <v/>
      </c>
      <c r="AD84" s="111" t="str">
        <f t="shared" si="53"/>
        <v/>
      </c>
      <c r="AE84" s="457"/>
      <c r="AF84" s="139"/>
      <c r="AG84" s="140"/>
      <c r="AH84" s="236"/>
      <c r="AI84" s="236"/>
      <c r="AJ84" s="236"/>
      <c r="AK84" s="236"/>
      <c r="AL84" s="236"/>
      <c r="AM84" s="236"/>
      <c r="AN84" s="139"/>
      <c r="AO84" s="139"/>
      <c r="AP84" s="140"/>
      <c r="AQ84" s="139"/>
      <c r="AR84" s="140"/>
      <c r="AS84" s="236"/>
      <c r="AT84" s="236"/>
      <c r="AU84" s="236"/>
      <c r="AV84" s="236"/>
      <c r="AW84" s="236"/>
      <c r="AX84" s="236"/>
      <c r="AY84" s="139"/>
      <c r="AZ84" s="139"/>
      <c r="BA84" s="140"/>
      <c r="BB84" s="139"/>
      <c r="BC84" s="140"/>
      <c r="BD84" s="236"/>
      <c r="BE84" s="236"/>
      <c r="BF84" s="236"/>
      <c r="BG84" s="236"/>
      <c r="BH84" s="236"/>
      <c r="BI84" s="236"/>
      <c r="BJ84" s="139"/>
      <c r="BK84" s="139"/>
      <c r="BL84" s="140"/>
      <c r="BM84" s="181"/>
      <c r="BN84" s="226"/>
      <c r="BO84" s="142"/>
      <c r="BP84" s="181"/>
      <c r="BQ84" s="142"/>
      <c r="BR84" s="142"/>
      <c r="BS84" s="142"/>
      <c r="BT84" s="139"/>
      <c r="BU84" s="140"/>
      <c r="BV84" s="141"/>
      <c r="BW84" s="139"/>
      <c r="BX84" s="139"/>
      <c r="BY84" s="140"/>
      <c r="BZ84" s="140"/>
      <c r="CA84" s="140"/>
      <c r="CB84" s="140"/>
      <c r="CC84" s="139"/>
      <c r="CD84" s="140"/>
      <c r="CE84" s="141"/>
      <c r="CF84" s="139"/>
      <c r="CG84" s="139"/>
      <c r="CH84" s="140"/>
      <c r="CI84" s="140"/>
      <c r="CJ84" s="140"/>
      <c r="CK84" s="140"/>
      <c r="CL84" s="139"/>
      <c r="CM84" s="140"/>
      <c r="CN84" s="403"/>
      <c r="CO84" s="139"/>
      <c r="CP84" s="139"/>
      <c r="CQ84" s="140"/>
      <c r="CR84" s="140"/>
      <c r="CS84" s="140"/>
      <c r="CT84" s="140"/>
      <c r="CU84" s="401"/>
      <c r="CV84" s="401"/>
    </row>
    <row r="85" spans="1:100" s="402" customFormat="1" ht="29" customHeight="1">
      <c r="A85" s="751"/>
      <c r="B85" s="508"/>
      <c r="C85" s="463"/>
      <c r="D85" s="460"/>
      <c r="E85" s="460"/>
      <c r="F85" s="460"/>
      <c r="G85" s="495"/>
      <c r="H85" s="495"/>
      <c r="I85" s="514"/>
      <c r="J85" s="498"/>
      <c r="K85" s="501"/>
      <c r="L85" s="501">
        <f>IF(NOT(ISERROR(MATCH(K85,_xlfn.ANCHORARRAY(F162),0))),J164&amp;"Por favor no seleccionar los criterios de impacto",K85)</f>
        <v>0</v>
      </c>
      <c r="M85" s="454"/>
      <c r="N85" s="498"/>
      <c r="O85" s="506"/>
      <c r="P85" s="181"/>
      <c r="Q85" s="94"/>
      <c r="R85" s="137" t="str">
        <f t="shared" si="46"/>
        <v/>
      </c>
      <c r="S85" s="97"/>
      <c r="T85" s="97"/>
      <c r="U85" s="186" t="str">
        <f t="shared" si="47"/>
        <v/>
      </c>
      <c r="V85" s="97"/>
      <c r="W85" s="97"/>
      <c r="X85" s="97"/>
      <c r="Y85" s="138" t="str">
        <f t="shared" si="54"/>
        <v/>
      </c>
      <c r="Z85" s="111" t="str">
        <f t="shared" si="49"/>
        <v/>
      </c>
      <c r="AA85" s="186" t="str">
        <f t="shared" si="50"/>
        <v/>
      </c>
      <c r="AB85" s="111" t="str">
        <f t="shared" si="51"/>
        <v/>
      </c>
      <c r="AC85" s="186" t="str">
        <f t="shared" si="56"/>
        <v/>
      </c>
      <c r="AD85" s="111" t="str">
        <f t="shared" si="53"/>
        <v/>
      </c>
      <c r="AE85" s="457"/>
      <c r="AF85" s="139"/>
      <c r="AG85" s="140"/>
      <c r="AH85" s="236"/>
      <c r="AI85" s="236"/>
      <c r="AJ85" s="236"/>
      <c r="AK85" s="236"/>
      <c r="AL85" s="236"/>
      <c r="AM85" s="236"/>
      <c r="AN85" s="139"/>
      <c r="AO85" s="139"/>
      <c r="AP85" s="140"/>
      <c r="AQ85" s="139"/>
      <c r="AR85" s="140"/>
      <c r="AS85" s="236"/>
      <c r="AT85" s="236"/>
      <c r="AU85" s="236"/>
      <c r="AV85" s="236"/>
      <c r="AW85" s="236"/>
      <c r="AX85" s="236"/>
      <c r="AY85" s="139"/>
      <c r="AZ85" s="139"/>
      <c r="BA85" s="140"/>
      <c r="BB85" s="139"/>
      <c r="BC85" s="140"/>
      <c r="BD85" s="236"/>
      <c r="BE85" s="236"/>
      <c r="BF85" s="236"/>
      <c r="BG85" s="236"/>
      <c r="BH85" s="236"/>
      <c r="BI85" s="236"/>
      <c r="BJ85" s="139"/>
      <c r="BK85" s="139"/>
      <c r="BL85" s="140"/>
      <c r="BM85" s="181"/>
      <c r="BN85" s="226"/>
      <c r="BO85" s="142"/>
      <c r="BP85" s="181"/>
      <c r="BQ85" s="142"/>
      <c r="BR85" s="142"/>
      <c r="BS85" s="142"/>
      <c r="BT85" s="139"/>
      <c r="BU85" s="140"/>
      <c r="BV85" s="141"/>
      <c r="BW85" s="139"/>
      <c r="BX85" s="139"/>
      <c r="BY85" s="140"/>
      <c r="BZ85" s="140"/>
      <c r="CA85" s="140"/>
      <c r="CB85" s="140"/>
      <c r="CC85" s="139"/>
      <c r="CD85" s="140"/>
      <c r="CE85" s="141"/>
      <c r="CF85" s="139"/>
      <c r="CG85" s="139"/>
      <c r="CH85" s="140"/>
      <c r="CI85" s="140"/>
      <c r="CJ85" s="140"/>
      <c r="CK85" s="140"/>
      <c r="CL85" s="139"/>
      <c r="CM85" s="140"/>
      <c r="CN85" s="403"/>
      <c r="CO85" s="139"/>
      <c r="CP85" s="139"/>
      <c r="CQ85" s="140"/>
      <c r="CR85" s="140"/>
      <c r="CS85" s="140"/>
      <c r="CT85" s="140"/>
      <c r="CU85" s="401"/>
      <c r="CV85" s="401"/>
    </row>
    <row r="86" spans="1:100" s="402" customFormat="1" ht="29" customHeight="1" thickBot="1">
      <c r="A86" s="752"/>
      <c r="B86" s="509"/>
      <c r="C86" s="464"/>
      <c r="D86" s="460"/>
      <c r="E86" s="460"/>
      <c r="F86" s="460"/>
      <c r="G86" s="511"/>
      <c r="H86" s="511"/>
      <c r="I86" s="515"/>
      <c r="J86" s="499"/>
      <c r="K86" s="502"/>
      <c r="L86" s="502">
        <f>IF(NOT(ISERROR(MATCH(K86,_xlfn.ANCHORARRAY(F163),0))),#REF!&amp;"Por favor no seleccionar los criterios de impacto",K86)</f>
        <v>0</v>
      </c>
      <c r="M86" s="455"/>
      <c r="N86" s="499"/>
      <c r="O86" s="507"/>
      <c r="P86" s="182"/>
      <c r="Q86" s="95"/>
      <c r="R86" s="143" t="str">
        <f t="shared" si="46"/>
        <v/>
      </c>
      <c r="S86" s="144"/>
      <c r="T86" s="144"/>
      <c r="U86" s="184" t="str">
        <f t="shared" si="47"/>
        <v/>
      </c>
      <c r="V86" s="144"/>
      <c r="W86" s="144"/>
      <c r="X86" s="144"/>
      <c r="Y86" s="145" t="str">
        <f t="shared" si="54"/>
        <v/>
      </c>
      <c r="Z86" s="112" t="str">
        <f t="shared" si="49"/>
        <v/>
      </c>
      <c r="AA86" s="184" t="str">
        <f t="shared" si="50"/>
        <v/>
      </c>
      <c r="AB86" s="112" t="str">
        <f t="shared" si="51"/>
        <v/>
      </c>
      <c r="AC86" s="184" t="str">
        <f t="shared" si="56"/>
        <v/>
      </c>
      <c r="AD86" s="112" t="str">
        <f t="shared" si="53"/>
        <v/>
      </c>
      <c r="AE86" s="458"/>
      <c r="AF86" s="139"/>
      <c r="AG86" s="140"/>
      <c r="AH86" s="236"/>
      <c r="AI86" s="236"/>
      <c r="AJ86" s="236"/>
      <c r="AK86" s="236"/>
      <c r="AL86" s="236"/>
      <c r="AM86" s="236"/>
      <c r="AN86" s="139"/>
      <c r="AO86" s="139"/>
      <c r="AP86" s="140"/>
      <c r="AQ86" s="139"/>
      <c r="AR86" s="140"/>
      <c r="AS86" s="236"/>
      <c r="AT86" s="236"/>
      <c r="AU86" s="236"/>
      <c r="AV86" s="236"/>
      <c r="AW86" s="236"/>
      <c r="AX86" s="236"/>
      <c r="AY86" s="139"/>
      <c r="AZ86" s="139"/>
      <c r="BA86" s="140"/>
      <c r="BB86" s="139"/>
      <c r="BC86" s="140"/>
      <c r="BD86" s="236"/>
      <c r="BE86" s="236"/>
      <c r="BF86" s="236"/>
      <c r="BG86" s="236"/>
      <c r="BH86" s="236"/>
      <c r="BI86" s="236"/>
      <c r="BJ86" s="139"/>
      <c r="BK86" s="139"/>
      <c r="BL86" s="140"/>
      <c r="BM86" s="182"/>
      <c r="BN86" s="227"/>
      <c r="BO86" s="146"/>
      <c r="BP86" s="182"/>
      <c r="BQ86" s="146"/>
      <c r="BR86" s="146"/>
      <c r="BS86" s="147"/>
      <c r="BT86" s="139"/>
      <c r="BU86" s="140"/>
      <c r="BV86" s="141"/>
      <c r="BW86" s="139"/>
      <c r="BX86" s="139"/>
      <c r="BY86" s="140"/>
      <c r="BZ86" s="140"/>
      <c r="CA86" s="140"/>
      <c r="CB86" s="140"/>
      <c r="CC86" s="139"/>
      <c r="CD86" s="140"/>
      <c r="CE86" s="141"/>
      <c r="CF86" s="139"/>
      <c r="CG86" s="139"/>
      <c r="CH86" s="140"/>
      <c r="CI86" s="140"/>
      <c r="CJ86" s="140"/>
      <c r="CK86" s="140"/>
      <c r="CL86" s="139"/>
      <c r="CM86" s="140"/>
      <c r="CN86" s="403"/>
      <c r="CO86" s="139"/>
      <c r="CP86" s="139"/>
      <c r="CQ86" s="140"/>
      <c r="CR86" s="140"/>
      <c r="CS86" s="140"/>
      <c r="CT86" s="140"/>
      <c r="CU86" s="401"/>
      <c r="CV86" s="401"/>
    </row>
    <row r="87" spans="1:100" s="402" customFormat="1" ht="195" customHeight="1">
      <c r="A87" s="754"/>
      <c r="B87" s="471"/>
      <c r="C87" s="462"/>
      <c r="D87" s="491"/>
      <c r="E87" s="491"/>
      <c r="F87" s="491"/>
      <c r="G87" s="462"/>
      <c r="H87" s="462"/>
      <c r="I87" s="453" t="str">
        <f>IF(H87&lt;=0,"",IF(H87&lt;=2,"Muy Baja",IF(H87&lt;=24,"Baja",IF(H87&lt;=500,"Media",IF(H87&lt;=5000,"Alta","Muy Alta")))))</f>
        <v/>
      </c>
      <c r="J87" s="450" t="str">
        <f>IF(I87="","",IF(I87="Muy Baja",0.2,IF(I87="Baja",0.4,IF(I87="Media",0.6,IF(I87="Alta",0.8,IF(I87="Muy Alta",1,))))))</f>
        <v/>
      </c>
      <c r="K87" s="465"/>
      <c r="L87" s="465">
        <f>IF(NOT(ISERROR(MATCH(K87,'[3]Tabla Impacto'!$B$221:$B$223,0))),'[3]Tabla Impacto'!$F$223&amp;"Por favor no seleccionar los criterios de impacto(Afectación Económica o presupuestal y Pérdida Reputacional)",K87)</f>
        <v>0</v>
      </c>
      <c r="M87" s="453" t="str">
        <f>IF(OR(K87='Tabla Impacto'!$C$11,K87='Tabla Impacto'!$D$11),"Leve",IF(OR(K87='Tabla Impacto'!$C$12,K87='Tabla Impacto'!$D$12),"Menor",IF(OR(K87='Tabla Impacto'!$C$13,K87='Tabla Impacto'!$D$13),"Moderado",IF(OR(K87='Tabla Impacto'!$C$14,K87='Tabla Impacto'!$D$14),"Mayor",IF(OR(K87='Tabla Impacto'!$C$15,K87='Tabla Impacto'!$D$15),"Catastrófico","")))))</f>
        <v/>
      </c>
      <c r="N87" s="450" t="str">
        <f>IF(M87="","",IF(M87="Leve",0.2,IF(M87="Menor",0.4,IF(M87="Moderado",0.6,IF(M87="Mayor",0.8,IF(M87="Catastrófico",1,))))))</f>
        <v/>
      </c>
      <c r="O87" s="453" t="str">
        <f>IF(OR(AND(I87="Muy Baja",M87="Leve"),AND(I87="Muy Baja",M87="Menor"),AND(I87="Baja",M87="Leve")),"Bajo",IF(OR(AND(I87="Muy baja",M87="Moderado"),AND(I87="Baja",M87="Menor"),AND(I87="Baja",M87="Moderado"),AND(I87="Media",M87="Leve"),AND(I87="Media",M87="Menor"),AND(I87="Media",M87="Moderado"),AND(I87="Alta",M87="Leve"),AND(I87="Alta",M87="Menor")),"Moderado",IF(OR(AND(I87="Muy Baja",M87="Mayor"),AND(I87="Baja",M87="Mayor"),AND(I87="Media",M87="Mayor"),AND(I87="Alta",M87="Moderado"),AND(I87="Alta",M87="Mayor"),AND(I87="Muy Alta",M87="Leve"),AND(I87="Muy Alta",M87="Menor"),AND(I87="Muy Alta",M87="Moderado"),AND(I87="Muy Alta",M87="Mayor")),"Alto",IF(OR(AND(I87="Muy Baja",M87="Catastrófico"),AND(I87="Baja",M87="Catastrófico"),AND(I87="Media",M87="Catastrófico"),AND(I87="Alta",M87="Catastrófico"),AND(I87="Muy Alta",M87="Catastrófico")),"Extremo",""))))</f>
        <v/>
      </c>
      <c r="P87" s="294"/>
      <c r="Q87" s="275"/>
      <c r="R87" s="318" t="str">
        <f t="shared" si="46"/>
        <v/>
      </c>
      <c r="S87" s="97"/>
      <c r="T87" s="97"/>
      <c r="U87" s="186" t="str">
        <f t="shared" si="47"/>
        <v/>
      </c>
      <c r="V87" s="97"/>
      <c r="W87" s="97"/>
      <c r="X87" s="97"/>
      <c r="Y87" s="138" t="str">
        <f>IFERROR(IF(R87="Probabilidad",(J87-(+J87*U87)),IF(R87="Impacto",J87,"")),"")</f>
        <v/>
      </c>
      <c r="Z87" s="111" t="str">
        <f t="shared" si="49"/>
        <v/>
      </c>
      <c r="AA87" s="186" t="str">
        <f t="shared" si="50"/>
        <v/>
      </c>
      <c r="AB87" s="111" t="str">
        <f t="shared" si="51"/>
        <v/>
      </c>
      <c r="AC87" s="186" t="str">
        <f>IFERROR(IF(R87="Impacto",(N87-(+N87*U87)),IF(R87="Probabilidad",N87,"")),"")</f>
        <v/>
      </c>
      <c r="AD87" s="111" t="str">
        <f t="shared" si="53"/>
        <v/>
      </c>
      <c r="AE87" s="456"/>
      <c r="AF87" s="139"/>
      <c r="AG87" s="140"/>
      <c r="AH87" s="236"/>
      <c r="AI87" s="236"/>
      <c r="AJ87" s="236"/>
      <c r="AK87" s="236"/>
      <c r="AL87" s="236"/>
      <c r="AM87" s="236"/>
      <c r="AN87" s="139"/>
      <c r="AO87" s="139"/>
      <c r="AP87" s="140"/>
      <c r="AQ87" s="139"/>
      <c r="AR87" s="140"/>
      <c r="AS87" s="236"/>
      <c r="AT87" s="236"/>
      <c r="AU87" s="236"/>
      <c r="AV87" s="236"/>
      <c r="AW87" s="236"/>
      <c r="AX87" s="236"/>
      <c r="AY87" s="139"/>
      <c r="AZ87" s="139"/>
      <c r="BA87" s="140"/>
      <c r="BB87" s="139"/>
      <c r="BC87" s="140"/>
      <c r="BD87" s="236"/>
      <c r="BE87" s="236"/>
      <c r="BF87" s="236"/>
      <c r="BG87" s="236"/>
      <c r="BH87" s="236"/>
      <c r="BI87" s="236"/>
      <c r="BJ87" s="139"/>
      <c r="BK87" s="139"/>
      <c r="BL87" s="140"/>
      <c r="BM87" s="307"/>
      <c r="BN87" s="296"/>
      <c r="BO87" s="275"/>
      <c r="BP87" s="294"/>
      <c r="BQ87" s="310"/>
      <c r="BR87" s="310"/>
      <c r="BS87" s="298"/>
      <c r="BT87" s="139"/>
      <c r="BU87" s="140"/>
      <c r="BV87" s="141"/>
      <c r="BW87" s="139"/>
      <c r="BX87" s="139"/>
      <c r="BY87" s="140"/>
      <c r="BZ87" s="140"/>
      <c r="CA87" s="140"/>
      <c r="CB87" s="140"/>
      <c r="CC87" s="139"/>
      <c r="CD87" s="140"/>
      <c r="CE87" s="141"/>
      <c r="CF87" s="139"/>
      <c r="CG87" s="139"/>
      <c r="CH87" s="140"/>
      <c r="CI87" s="140"/>
      <c r="CJ87" s="140"/>
      <c r="CK87" s="140"/>
      <c r="CL87" s="139"/>
      <c r="CM87" s="140"/>
      <c r="CN87" s="403"/>
      <c r="CO87" s="139"/>
      <c r="CP87" s="139"/>
      <c r="CQ87" s="140"/>
      <c r="CR87" s="140"/>
      <c r="CS87" s="140"/>
      <c r="CT87" s="140"/>
      <c r="CU87" s="401"/>
      <c r="CV87" s="401"/>
    </row>
    <row r="88" spans="1:100" s="402" customFormat="1" ht="155" customHeight="1">
      <c r="A88" s="755"/>
      <c r="B88" s="472"/>
      <c r="C88" s="463"/>
      <c r="D88" s="460"/>
      <c r="E88" s="460"/>
      <c r="F88" s="460"/>
      <c r="G88" s="463"/>
      <c r="H88" s="463"/>
      <c r="I88" s="454"/>
      <c r="J88" s="451"/>
      <c r="K88" s="466"/>
      <c r="L88" s="466">
        <f>IF(NOT(ISERROR(MATCH(K88,_xlfn.ANCHORARRAY(F97),0))),J99&amp;"Por favor no seleccionar los criterios de impacto",K88)</f>
        <v>0</v>
      </c>
      <c r="M88" s="454"/>
      <c r="N88" s="451"/>
      <c r="O88" s="454"/>
      <c r="P88" s="294"/>
      <c r="Q88" s="275"/>
      <c r="R88" s="137" t="str">
        <f t="shared" si="46"/>
        <v/>
      </c>
      <c r="S88" s="97"/>
      <c r="T88" s="97"/>
      <c r="U88" s="186" t="str">
        <f t="shared" si="47"/>
        <v/>
      </c>
      <c r="V88" s="97"/>
      <c r="W88" s="97"/>
      <c r="X88" s="97"/>
      <c r="Y88" s="138" t="str">
        <f>IFERROR(IF(AND(R87="Probabilidad",R88="Probabilidad"),(AA87-(+AA87*U88)),IF(R88="Probabilidad",(J87-(+J87*U88)),IF(R88="Impacto",AA87,""))),"")</f>
        <v/>
      </c>
      <c r="Z88" s="111" t="str">
        <f t="shared" si="49"/>
        <v/>
      </c>
      <c r="AA88" s="186" t="str">
        <f t="shared" si="50"/>
        <v/>
      </c>
      <c r="AB88" s="111" t="str">
        <f t="shared" si="51"/>
        <v/>
      </c>
      <c r="AC88" s="186" t="str">
        <f>IFERROR(IF(AND(R87="Impacto",R88="Impacto"),(AC87-(+AC87*U88)),IF(R88="Impacto",($N$87-(+$N$87*U88)),IF(R88="Probabilidad",AC87,""))),"")</f>
        <v/>
      </c>
      <c r="AD88" s="111" t="str">
        <f t="shared" si="53"/>
        <v/>
      </c>
      <c r="AE88" s="457"/>
      <c r="AF88" s="150"/>
      <c r="AG88" s="151"/>
      <c r="AH88" s="236"/>
      <c r="AI88" s="236"/>
      <c r="AJ88" s="236"/>
      <c r="AK88" s="236"/>
      <c r="AL88" s="236"/>
      <c r="AM88" s="236"/>
      <c r="AN88" s="150"/>
      <c r="AO88" s="150"/>
      <c r="AP88" s="151"/>
      <c r="AQ88" s="150"/>
      <c r="AR88" s="151"/>
      <c r="AS88" s="236"/>
      <c r="AT88" s="236"/>
      <c r="AU88" s="236"/>
      <c r="AV88" s="236"/>
      <c r="AW88" s="236"/>
      <c r="AX88" s="236"/>
      <c r="AY88" s="150"/>
      <c r="AZ88" s="150"/>
      <c r="BA88" s="151"/>
      <c r="BB88" s="150"/>
      <c r="BC88" s="151"/>
      <c r="BD88" s="236"/>
      <c r="BE88" s="236"/>
      <c r="BF88" s="236"/>
      <c r="BG88" s="236"/>
      <c r="BH88" s="236"/>
      <c r="BI88" s="236"/>
      <c r="BJ88" s="150"/>
      <c r="BK88" s="150"/>
      <c r="BL88" s="151"/>
      <c r="BM88" s="275"/>
      <c r="BN88" s="296"/>
      <c r="BO88" s="275"/>
      <c r="BP88" s="294"/>
      <c r="BQ88" s="310"/>
      <c r="BR88" s="310"/>
      <c r="BS88" s="296"/>
      <c r="BT88" s="150"/>
      <c r="BU88" s="151"/>
      <c r="BV88" s="152"/>
      <c r="BW88" s="150"/>
      <c r="BX88" s="150"/>
      <c r="BY88" s="151"/>
      <c r="BZ88" s="151"/>
      <c r="CA88" s="151"/>
      <c r="CB88" s="151"/>
      <c r="CC88" s="150"/>
      <c r="CD88" s="151"/>
      <c r="CE88" s="152"/>
      <c r="CF88" s="150"/>
      <c r="CG88" s="150"/>
      <c r="CH88" s="151"/>
      <c r="CI88" s="151"/>
      <c r="CJ88" s="151"/>
      <c r="CK88" s="151"/>
      <c r="CL88" s="150"/>
      <c r="CM88" s="151"/>
      <c r="CN88" s="404"/>
      <c r="CO88" s="150"/>
      <c r="CP88" s="150"/>
      <c r="CQ88" s="151"/>
      <c r="CR88" s="151"/>
      <c r="CS88" s="151"/>
      <c r="CT88" s="151"/>
    </row>
    <row r="89" spans="1:100" s="402" customFormat="1" ht="19" customHeight="1">
      <c r="A89" s="755"/>
      <c r="B89" s="472"/>
      <c r="C89" s="463"/>
      <c r="D89" s="460"/>
      <c r="E89" s="460"/>
      <c r="F89" s="460"/>
      <c r="G89" s="463"/>
      <c r="H89" s="463"/>
      <c r="I89" s="454"/>
      <c r="J89" s="451"/>
      <c r="K89" s="466"/>
      <c r="L89" s="466">
        <f>IF(NOT(ISERROR(MATCH(K89,_xlfn.ANCHORARRAY(F98),0))),J100&amp;"Por favor no seleccionar los criterios de impacto",K89)</f>
        <v>0</v>
      </c>
      <c r="M89" s="454"/>
      <c r="N89" s="451"/>
      <c r="O89" s="454"/>
      <c r="P89" s="181"/>
      <c r="Q89" s="94"/>
      <c r="R89" s="137" t="str">
        <f t="shared" si="46"/>
        <v/>
      </c>
      <c r="S89" s="97"/>
      <c r="T89" s="97"/>
      <c r="U89" s="186" t="str">
        <f t="shared" si="47"/>
        <v/>
      </c>
      <c r="V89" s="97"/>
      <c r="W89" s="97"/>
      <c r="X89" s="97"/>
      <c r="Y89" s="138" t="str">
        <f>IFERROR(IF(AND(R88="Probabilidad",R89="Probabilidad"),(AA88-(+AA88*U89)),IF(R89="Probabilidad",(J88-(+J88*U89)),IF(R89="Impacto",AA88,""))),"")</f>
        <v/>
      </c>
      <c r="Z89" s="111" t="str">
        <f t="shared" si="49"/>
        <v/>
      </c>
      <c r="AA89" s="186" t="str">
        <f t="shared" si="50"/>
        <v/>
      </c>
      <c r="AB89" s="111" t="str">
        <f t="shared" si="51"/>
        <v/>
      </c>
      <c r="AC89" s="186" t="str">
        <f>IFERROR(IF(AND(R88="Impacto",R89="Impacto"),(AC88-(+AC88*U89)),IF(AND(R88="Probabilidad",R89="Impacto"),(AC87-(+AC87*U89)),IF(R89="Probabilidad",AC88,""))),"")</f>
        <v/>
      </c>
      <c r="AD89" s="111" t="str">
        <f t="shared" si="53"/>
        <v/>
      </c>
      <c r="AE89" s="457"/>
      <c r="AF89" s="150"/>
      <c r="AG89" s="151"/>
      <c r="AH89" s="236"/>
      <c r="AI89" s="236"/>
      <c r="AJ89" s="236"/>
      <c r="AK89" s="236"/>
      <c r="AL89" s="236"/>
      <c r="AM89" s="236"/>
      <c r="AN89" s="150"/>
      <c r="AO89" s="150"/>
      <c r="AP89" s="151"/>
      <c r="AQ89" s="150"/>
      <c r="AR89" s="151"/>
      <c r="AS89" s="236"/>
      <c r="AT89" s="236"/>
      <c r="AU89" s="236"/>
      <c r="AV89" s="236"/>
      <c r="AW89" s="236"/>
      <c r="AX89" s="236"/>
      <c r="AY89" s="150"/>
      <c r="AZ89" s="150"/>
      <c r="BA89" s="151"/>
      <c r="BB89" s="150"/>
      <c r="BC89" s="151"/>
      <c r="BD89" s="236"/>
      <c r="BE89" s="236"/>
      <c r="BF89" s="236"/>
      <c r="BG89" s="236"/>
      <c r="BH89" s="236"/>
      <c r="BI89" s="236"/>
      <c r="BJ89" s="150"/>
      <c r="BK89" s="150"/>
      <c r="BL89" s="151"/>
      <c r="BM89" s="181"/>
      <c r="BN89" s="226"/>
      <c r="BO89" s="142"/>
      <c r="BP89" s="181"/>
      <c r="BQ89" s="142"/>
      <c r="BR89" s="142"/>
      <c r="BS89" s="142"/>
      <c r="BT89" s="150"/>
      <c r="BU89" s="151"/>
      <c r="BV89" s="152"/>
      <c r="BW89" s="150"/>
      <c r="BX89" s="150"/>
      <c r="BY89" s="151"/>
      <c r="BZ89" s="151"/>
      <c r="CA89" s="151"/>
      <c r="CB89" s="151"/>
      <c r="CC89" s="150"/>
      <c r="CD89" s="151"/>
      <c r="CE89" s="152"/>
      <c r="CF89" s="150"/>
      <c r="CG89" s="150"/>
      <c r="CH89" s="151"/>
      <c r="CI89" s="151"/>
      <c r="CJ89" s="151"/>
      <c r="CK89" s="151"/>
      <c r="CL89" s="150"/>
      <c r="CM89" s="151"/>
      <c r="CN89" s="404"/>
      <c r="CO89" s="150"/>
      <c r="CP89" s="150"/>
      <c r="CQ89" s="151"/>
      <c r="CR89" s="151"/>
      <c r="CS89" s="151"/>
      <c r="CT89" s="151"/>
    </row>
    <row r="90" spans="1:100" s="402" customFormat="1" ht="19" customHeight="1">
      <c r="A90" s="755"/>
      <c r="B90" s="472"/>
      <c r="C90" s="463"/>
      <c r="D90" s="460"/>
      <c r="E90" s="460"/>
      <c r="F90" s="460"/>
      <c r="G90" s="463"/>
      <c r="H90" s="463"/>
      <c r="I90" s="454"/>
      <c r="J90" s="451"/>
      <c r="K90" s="466"/>
      <c r="L90" s="466">
        <f>IF(NOT(ISERROR(MATCH(K90,_xlfn.ANCHORARRAY(F99),0))),J101&amp;"Por favor no seleccionar los criterios de impacto",K90)</f>
        <v>0</v>
      </c>
      <c r="M90" s="454"/>
      <c r="N90" s="451"/>
      <c r="O90" s="454"/>
      <c r="P90" s="181"/>
      <c r="Q90" s="94"/>
      <c r="R90" s="137" t="str">
        <f t="shared" si="46"/>
        <v/>
      </c>
      <c r="S90" s="97"/>
      <c r="T90" s="97"/>
      <c r="U90" s="186" t="str">
        <f t="shared" si="47"/>
        <v/>
      </c>
      <c r="V90" s="97"/>
      <c r="W90" s="97"/>
      <c r="X90" s="97"/>
      <c r="Y90" s="138" t="str">
        <f>IFERROR(IF(AND(R89="Probabilidad",R90="Probabilidad"),(AA89-(+AA89*U90)),IF(R90="Probabilidad",(J89-(+J89*U90)),IF(R90="Impacto",AA89,""))),"")</f>
        <v/>
      </c>
      <c r="Z90" s="111" t="str">
        <f t="shared" si="49"/>
        <v/>
      </c>
      <c r="AA90" s="186" t="str">
        <f t="shared" si="50"/>
        <v/>
      </c>
      <c r="AB90" s="111" t="str">
        <f t="shared" si="51"/>
        <v/>
      </c>
      <c r="AC90" s="186" t="str">
        <f>IFERROR(IF(AND(R89="Impacto",R90="Impacto"),(AC89-(+AC89*U90)),IF(AND(R89="Probabilidad",R90="Impacto"),(AC88-(+AC88*U90)),IF(R90="Probabilidad",AC89,""))),"")</f>
        <v/>
      </c>
      <c r="AD90" s="111" t="str">
        <f t="shared" si="53"/>
        <v/>
      </c>
      <c r="AE90" s="457"/>
      <c r="AF90" s="150"/>
      <c r="AG90" s="151"/>
      <c r="AH90" s="236"/>
      <c r="AI90" s="236"/>
      <c r="AJ90" s="236"/>
      <c r="AK90" s="236"/>
      <c r="AL90" s="236"/>
      <c r="AM90" s="236"/>
      <c r="AN90" s="150"/>
      <c r="AO90" s="150"/>
      <c r="AP90" s="151"/>
      <c r="AQ90" s="150"/>
      <c r="AR90" s="151"/>
      <c r="AS90" s="236"/>
      <c r="AT90" s="236"/>
      <c r="AU90" s="236"/>
      <c r="AV90" s="236"/>
      <c r="AW90" s="236"/>
      <c r="AX90" s="236"/>
      <c r="AY90" s="150"/>
      <c r="AZ90" s="150"/>
      <c r="BA90" s="151"/>
      <c r="BB90" s="150"/>
      <c r="BC90" s="151"/>
      <c r="BD90" s="236"/>
      <c r="BE90" s="236"/>
      <c r="BF90" s="236"/>
      <c r="BG90" s="236"/>
      <c r="BH90" s="236"/>
      <c r="BI90" s="236"/>
      <c r="BJ90" s="150"/>
      <c r="BK90" s="150"/>
      <c r="BL90" s="151"/>
      <c r="BM90" s="181"/>
      <c r="BN90" s="226"/>
      <c r="BO90" s="142"/>
      <c r="BP90" s="181"/>
      <c r="BQ90" s="142"/>
      <c r="BR90" s="142"/>
      <c r="BS90" s="142"/>
      <c r="BT90" s="150"/>
      <c r="BU90" s="151"/>
      <c r="BV90" s="152"/>
      <c r="BW90" s="150"/>
      <c r="BX90" s="150"/>
      <c r="BY90" s="151"/>
      <c r="BZ90" s="151"/>
      <c r="CA90" s="151"/>
      <c r="CB90" s="151"/>
      <c r="CC90" s="150"/>
      <c r="CD90" s="151"/>
      <c r="CE90" s="152"/>
      <c r="CF90" s="150"/>
      <c r="CG90" s="150"/>
      <c r="CH90" s="151"/>
      <c r="CI90" s="151"/>
      <c r="CJ90" s="151"/>
      <c r="CK90" s="151"/>
      <c r="CL90" s="150"/>
      <c r="CM90" s="151"/>
      <c r="CN90" s="404"/>
      <c r="CO90" s="150"/>
      <c r="CP90" s="150"/>
      <c r="CQ90" s="151"/>
      <c r="CR90" s="151"/>
      <c r="CS90" s="151"/>
      <c r="CT90" s="151"/>
    </row>
    <row r="91" spans="1:100" s="402" customFormat="1" ht="19" customHeight="1">
      <c r="A91" s="755"/>
      <c r="B91" s="472"/>
      <c r="C91" s="463"/>
      <c r="D91" s="460"/>
      <c r="E91" s="460"/>
      <c r="F91" s="460"/>
      <c r="G91" s="463"/>
      <c r="H91" s="463"/>
      <c r="I91" s="454"/>
      <c r="J91" s="451"/>
      <c r="K91" s="466"/>
      <c r="L91" s="466">
        <f>IF(NOT(ISERROR(MATCH(K91,_xlfn.ANCHORARRAY(F100),0))),J102&amp;"Por favor no seleccionar los criterios de impacto",K91)</f>
        <v>0</v>
      </c>
      <c r="M91" s="454"/>
      <c r="N91" s="451"/>
      <c r="O91" s="454"/>
      <c r="P91" s="181"/>
      <c r="Q91" s="94"/>
      <c r="R91" s="137" t="str">
        <f t="shared" si="46"/>
        <v/>
      </c>
      <c r="S91" s="97"/>
      <c r="T91" s="97"/>
      <c r="U91" s="186" t="str">
        <f t="shared" si="47"/>
        <v/>
      </c>
      <c r="V91" s="97"/>
      <c r="W91" s="97"/>
      <c r="X91" s="97"/>
      <c r="Y91" s="138" t="str">
        <f>IFERROR(IF(AND(R90="Probabilidad",R91="Probabilidad"),(AA90-(+AA90*U91)),IF(R91="Probabilidad",(J90-(+J90*U91)),IF(R91="Impacto",AA90,""))),"")</f>
        <v/>
      </c>
      <c r="Z91" s="111" t="str">
        <f t="shared" si="49"/>
        <v/>
      </c>
      <c r="AA91" s="186" t="str">
        <f t="shared" si="50"/>
        <v/>
      </c>
      <c r="AB91" s="111" t="str">
        <f t="shared" si="51"/>
        <v/>
      </c>
      <c r="AC91" s="186" t="str">
        <f>IFERROR(IF(AND(R90="Impacto",R91="Impacto"),(AC90-(+AC90*U91)),IF(AND(R90="Probabilidad",R91="Impacto"),(AC89-(+AC89*U91)),IF(R91="Probabilidad",AC90,""))),"")</f>
        <v/>
      </c>
      <c r="AD91" s="111" t="str">
        <f t="shared" si="53"/>
        <v/>
      </c>
      <c r="AE91" s="457"/>
      <c r="AF91" s="150"/>
      <c r="AG91" s="151"/>
      <c r="AH91" s="236"/>
      <c r="AI91" s="236"/>
      <c r="AJ91" s="236"/>
      <c r="AK91" s="236"/>
      <c r="AL91" s="236"/>
      <c r="AM91" s="236"/>
      <c r="AN91" s="150"/>
      <c r="AO91" s="150"/>
      <c r="AP91" s="151"/>
      <c r="AQ91" s="150"/>
      <c r="AR91" s="151"/>
      <c r="AS91" s="236"/>
      <c r="AT91" s="236"/>
      <c r="AU91" s="236"/>
      <c r="AV91" s="236"/>
      <c r="AW91" s="236"/>
      <c r="AX91" s="236"/>
      <c r="AY91" s="150"/>
      <c r="AZ91" s="150"/>
      <c r="BA91" s="151"/>
      <c r="BB91" s="150"/>
      <c r="BC91" s="151"/>
      <c r="BD91" s="236"/>
      <c r="BE91" s="236"/>
      <c r="BF91" s="236"/>
      <c r="BG91" s="236"/>
      <c r="BH91" s="236"/>
      <c r="BI91" s="236"/>
      <c r="BJ91" s="150"/>
      <c r="BK91" s="150"/>
      <c r="BL91" s="151"/>
      <c r="BM91" s="181"/>
      <c r="BN91" s="226"/>
      <c r="BO91" s="142"/>
      <c r="BP91" s="181"/>
      <c r="BQ91" s="142"/>
      <c r="BR91" s="142"/>
      <c r="BS91" s="142"/>
      <c r="BT91" s="150"/>
      <c r="BU91" s="151"/>
      <c r="BV91" s="152"/>
      <c r="BW91" s="150"/>
      <c r="BX91" s="150"/>
      <c r="BY91" s="151"/>
      <c r="BZ91" s="151"/>
      <c r="CA91" s="151"/>
      <c r="CB91" s="151"/>
      <c r="CC91" s="150"/>
      <c r="CD91" s="151"/>
      <c r="CE91" s="152"/>
      <c r="CF91" s="150"/>
      <c r="CG91" s="150"/>
      <c r="CH91" s="151"/>
      <c r="CI91" s="151"/>
      <c r="CJ91" s="151"/>
      <c r="CK91" s="151"/>
      <c r="CL91" s="150"/>
      <c r="CM91" s="151"/>
      <c r="CN91" s="404"/>
      <c r="CO91" s="150"/>
      <c r="CP91" s="150"/>
      <c r="CQ91" s="151"/>
      <c r="CR91" s="151"/>
      <c r="CS91" s="151"/>
      <c r="CT91" s="151"/>
    </row>
    <row r="92" spans="1:100" s="402" customFormat="1" ht="19" customHeight="1" thickBot="1">
      <c r="A92" s="756"/>
      <c r="B92" s="473"/>
      <c r="C92" s="464"/>
      <c r="D92" s="460"/>
      <c r="E92" s="460"/>
      <c r="F92" s="460"/>
      <c r="G92" s="464"/>
      <c r="H92" s="464"/>
      <c r="I92" s="455"/>
      <c r="J92" s="452"/>
      <c r="K92" s="467"/>
      <c r="L92" s="467">
        <f>IF(NOT(ISERROR(MATCH(K92,_xlfn.ANCHORARRAY(F101),0))),J103&amp;"Por favor no seleccionar los criterios de impacto",K92)</f>
        <v>0</v>
      </c>
      <c r="M92" s="455"/>
      <c r="N92" s="452"/>
      <c r="O92" s="455"/>
      <c r="P92" s="182"/>
      <c r="Q92" s="95"/>
      <c r="R92" s="149" t="str">
        <f t="shared" si="46"/>
        <v/>
      </c>
      <c r="S92" s="144"/>
      <c r="T92" s="144"/>
      <c r="U92" s="184" t="str">
        <f t="shared" si="47"/>
        <v/>
      </c>
      <c r="V92" s="144"/>
      <c r="W92" s="144"/>
      <c r="X92" s="144"/>
      <c r="Y92" s="145" t="str">
        <f>IFERROR(IF(AND(R91="Probabilidad",R92="Probabilidad"),(AA91-(+AA91*U92)),IF(R92="Probabilidad",(J91-(+J91*U92)),IF(R92="Impacto",AA91,""))),"")</f>
        <v/>
      </c>
      <c r="Z92" s="112" t="str">
        <f t="shared" si="49"/>
        <v/>
      </c>
      <c r="AA92" s="184" t="str">
        <f t="shared" si="50"/>
        <v/>
      </c>
      <c r="AB92" s="112" t="str">
        <f t="shared" si="51"/>
        <v/>
      </c>
      <c r="AC92" s="184" t="str">
        <f>IFERROR(IF(AND(R91="Impacto",R92="Impacto"),(AC91-(+AC91*U92)),IF(AND(R91="Probabilidad",R92="Impacto"),(AC90-(+AC90*U92)),IF(R92="Probabilidad",AC91,""))),"")</f>
        <v/>
      </c>
      <c r="AD92" s="112" t="str">
        <f t="shared" si="53"/>
        <v/>
      </c>
      <c r="AE92" s="458"/>
      <c r="AF92" s="150"/>
      <c r="AG92" s="151"/>
      <c r="AH92" s="236"/>
      <c r="AI92" s="236"/>
      <c r="AJ92" s="236"/>
      <c r="AK92" s="236"/>
      <c r="AL92" s="236"/>
      <c r="AM92" s="236"/>
      <c r="AN92" s="150"/>
      <c r="AO92" s="150"/>
      <c r="AP92" s="151"/>
      <c r="AQ92" s="150"/>
      <c r="AR92" s="151"/>
      <c r="AS92" s="236"/>
      <c r="AT92" s="236"/>
      <c r="AU92" s="236"/>
      <c r="AV92" s="236"/>
      <c r="AW92" s="236"/>
      <c r="AX92" s="236"/>
      <c r="AY92" s="150"/>
      <c r="AZ92" s="150"/>
      <c r="BA92" s="151"/>
      <c r="BB92" s="150"/>
      <c r="BC92" s="151"/>
      <c r="BD92" s="236"/>
      <c r="BE92" s="236"/>
      <c r="BF92" s="236"/>
      <c r="BG92" s="236"/>
      <c r="BH92" s="236"/>
      <c r="BI92" s="236"/>
      <c r="BJ92" s="150"/>
      <c r="BK92" s="150"/>
      <c r="BL92" s="151"/>
      <c r="BM92" s="182"/>
      <c r="BN92" s="227"/>
      <c r="BO92" s="146"/>
      <c r="BP92" s="182"/>
      <c r="BQ92" s="146"/>
      <c r="BR92" s="146"/>
      <c r="BS92" s="147"/>
      <c r="BT92" s="150"/>
      <c r="BU92" s="151"/>
      <c r="BV92" s="152"/>
      <c r="BW92" s="150"/>
      <c r="BX92" s="150"/>
      <c r="BY92" s="151"/>
      <c r="BZ92" s="151"/>
      <c r="CA92" s="151"/>
      <c r="CB92" s="151"/>
      <c r="CC92" s="150"/>
      <c r="CD92" s="151"/>
      <c r="CE92" s="152"/>
      <c r="CF92" s="150"/>
      <c r="CG92" s="150"/>
      <c r="CH92" s="151"/>
      <c r="CI92" s="151"/>
      <c r="CJ92" s="151"/>
      <c r="CK92" s="151"/>
      <c r="CL92" s="150"/>
      <c r="CM92" s="151"/>
      <c r="CN92" s="404"/>
      <c r="CO92" s="150"/>
      <c r="CP92" s="150"/>
      <c r="CQ92" s="151"/>
      <c r="CR92" s="151"/>
      <c r="CS92" s="151"/>
      <c r="CT92" s="151"/>
    </row>
    <row r="93" spans="1:100" s="402" customFormat="1" ht="195" customHeight="1">
      <c r="A93" s="754"/>
      <c r="B93" s="471"/>
      <c r="C93" s="462"/>
      <c r="D93" s="491"/>
      <c r="E93" s="491"/>
      <c r="F93" s="491"/>
      <c r="G93" s="462"/>
      <c r="H93" s="462"/>
      <c r="I93" s="453" t="str">
        <f>IF(H93&lt;=0,"",IF(H93&lt;=2,"Muy Baja",IF(H93&lt;=24,"Baja",IF(H93&lt;=500,"Media",IF(H93&lt;=5000,"Alta","Muy Alta")))))</f>
        <v/>
      </c>
      <c r="J93" s="450" t="str">
        <f>IF(I93="","",IF(I93="Muy Baja",0.2,IF(I93="Baja",0.4,IF(I93="Media",0.6,IF(I93="Alta",0.8,IF(I93="Muy Alta",1,))))))</f>
        <v/>
      </c>
      <c r="K93" s="465"/>
      <c r="L93" s="465">
        <f>IF(NOT(ISERROR(MATCH(K93,'[3]Tabla Impacto'!$B$221:$B$223,0))),'[3]Tabla Impacto'!$F$223&amp;"Por favor no seleccionar los criterios de impacto(Afectación Económica o presupuestal y Pérdida Reputacional)",K93)</f>
        <v>0</v>
      </c>
      <c r="M93" s="453" t="str">
        <f>IF(OR(K93='Tabla Impacto'!$C$11,K93='Tabla Impacto'!$D$11),"Leve",IF(OR(K93='Tabla Impacto'!$C$12,K93='Tabla Impacto'!$D$12),"Menor",IF(OR(K93='Tabla Impacto'!$C$13,K93='Tabla Impacto'!$D$13),"Moderado",IF(OR(K93='Tabla Impacto'!$C$14,K93='Tabla Impacto'!$D$14),"Mayor",IF(OR(K93='Tabla Impacto'!$C$15,K93='Tabla Impacto'!$D$15),"Catastrófico","")))))</f>
        <v/>
      </c>
      <c r="N93" s="450" t="str">
        <f>IF(M93="","",IF(M93="Leve",0.2,IF(M93="Menor",0.4,IF(M93="Moderado",0.6,IF(M93="Mayor",0.8,IF(M93="Catastrófico",1,))))))</f>
        <v/>
      </c>
      <c r="O93" s="453" t="str">
        <f>IF(OR(AND(I93="Muy Baja",M93="Leve"),AND(I93="Muy Baja",M93="Menor"),AND(I93="Baja",M93="Leve")),"Bajo",IF(OR(AND(I93="Muy baja",M93="Moderado"),AND(I93="Baja",M93="Menor"),AND(I93="Baja",M93="Moderado"),AND(I93="Media",M93="Leve"),AND(I93="Media",M93="Menor"),AND(I93="Media",M93="Moderado"),AND(I93="Alta",M93="Leve"),AND(I93="Alta",M93="Menor")),"Moderado",IF(OR(AND(I93="Muy Baja",M93="Mayor"),AND(I93="Baja",M93="Mayor"),AND(I93="Media",M93="Mayor"),AND(I93="Alta",M93="Moderado"),AND(I93="Alta",M93="Mayor"),AND(I93="Muy Alta",M93="Leve"),AND(I93="Muy Alta",M93="Menor"),AND(I93="Muy Alta",M93="Moderado"),AND(I93="Muy Alta",M93="Mayor")),"Alto",IF(OR(AND(I93="Muy Baja",M93="Catastrófico"),AND(I93="Baja",M93="Catastrófico"),AND(I93="Media",M93="Catastrófico"),AND(I93="Alta",M93="Catastrófico"),AND(I93="Muy Alta",M93="Catastrófico")),"Extremo",""))))</f>
        <v/>
      </c>
      <c r="P93" s="294"/>
      <c r="Q93" s="275"/>
      <c r="R93" s="318" t="str">
        <f t="shared" ref="R93:R110" si="57">IF(OR(S93="Preventivo",S93="Detectivo"),"Probabilidad",IF(S93="Correctivo","Impacto",""))</f>
        <v/>
      </c>
      <c r="S93" s="97"/>
      <c r="T93" s="97"/>
      <c r="U93" s="186" t="str">
        <f t="shared" ref="U93:U110" si="58">IF(AND(S93="Preventivo",T93="Automático"),"50%",IF(AND(S93="Preventivo",T93="Manual"),"40%",IF(AND(S93="Detectivo",T93="Automático"),"40%",IF(AND(S93="Detectivo",T93="Manual"),"30%",IF(AND(S93="Correctivo",T93="Automático"),"35%",IF(AND(S93="Correctivo",T93="Manual"),"25%",""))))))</f>
        <v/>
      </c>
      <c r="V93" s="97"/>
      <c r="W93" s="97"/>
      <c r="X93" s="97"/>
      <c r="Y93" s="138" t="str">
        <f>IFERROR(IF(R93="Probabilidad",(J93-(+J93*U93)),IF(R93="Impacto",J93,"")),"")</f>
        <v/>
      </c>
      <c r="Z93" s="111" t="str">
        <f t="shared" ref="Z93:Z110" si="59">IFERROR(IF(Y93="","",IF(Y93&lt;=0.2,"Muy Baja",IF(Y93&lt;=0.4,"Baja",IF(Y93&lt;=0.6,"Media",IF(Y93&lt;=0.8,"Alta","Muy Alta"))))),"")</f>
        <v/>
      </c>
      <c r="AA93" s="186" t="str">
        <f t="shared" ref="AA93:AA110" si="60">+Y93</f>
        <v/>
      </c>
      <c r="AB93" s="111" t="str">
        <f t="shared" ref="AB93:AB110" si="61">IFERROR(IF(AC93="","",IF(AC93&lt;=0.2,"Leve",IF(AC93&lt;=0.4,"Menor",IF(AC93&lt;=0.6,"Moderado",IF(AC93&lt;=0.8,"Mayor","Catastrófico"))))),"")</f>
        <v/>
      </c>
      <c r="AC93" s="186" t="str">
        <f>IFERROR(IF(R93="Impacto",(N93-(+N93*U93)),IF(R93="Probabilidad",N93,"")),"")</f>
        <v/>
      </c>
      <c r="AD93" s="111" t="str">
        <f t="shared" ref="AD93:AD110" si="62">IFERROR(IF(OR(AND(Z93="Muy Baja",AB93="Leve"),AND(Z93="Muy Baja",AB93="Menor"),AND(Z93="Baja",AB93="Leve")),"Bajo",IF(OR(AND(Z93="Muy baja",AB93="Moderado"),AND(Z93="Baja",AB93="Menor"),AND(Z93="Baja",AB93="Moderado"),AND(Z93="Media",AB93="Leve"),AND(Z93="Media",AB93="Menor"),AND(Z93="Media",AB93="Moderado"),AND(Z93="Alta",AB93="Leve"),AND(Z93="Alta",AB93="Menor")),"Moderado",IF(OR(AND(Z93="Muy Baja",AB93="Mayor"),AND(Z93="Baja",AB93="Mayor"),AND(Z93="Media",AB93="Mayor"),AND(Z93="Alta",AB93="Moderado"),AND(Z93="Alta",AB93="Mayor"),AND(Z93="Muy Alta",AB93="Leve"),AND(Z93="Muy Alta",AB93="Menor"),AND(Z93="Muy Alta",AB93="Moderado"),AND(Z93="Muy Alta",AB93="Mayor")),"Alto",IF(OR(AND(Z93="Muy Baja",AB93="Catastrófico"),AND(Z93="Baja",AB93="Catastrófico"),AND(Z93="Media",AB93="Catastrófico"),AND(Z93="Alta",AB93="Catastrófico"),AND(Z93="Muy Alta",AB93="Catastrófico")),"Extremo","")))),"")</f>
        <v/>
      </c>
      <c r="AE93" s="456"/>
      <c r="AF93" s="139"/>
      <c r="AG93" s="140"/>
      <c r="AH93" s="236"/>
      <c r="AI93" s="236"/>
      <c r="AJ93" s="236"/>
      <c r="AK93" s="236"/>
      <c r="AL93" s="236"/>
      <c r="AM93" s="236"/>
      <c r="AN93" s="139"/>
      <c r="AO93" s="139"/>
      <c r="AP93" s="140"/>
      <c r="AQ93" s="139"/>
      <c r="AR93" s="140"/>
      <c r="AS93" s="236"/>
      <c r="AT93" s="236"/>
      <c r="AU93" s="236"/>
      <c r="AV93" s="236"/>
      <c r="AW93" s="236"/>
      <c r="AX93" s="236"/>
      <c r="AY93" s="139"/>
      <c r="AZ93" s="139"/>
      <c r="BA93" s="140"/>
      <c r="BB93" s="139"/>
      <c r="BC93" s="140"/>
      <c r="BD93" s="236"/>
      <c r="BE93" s="236"/>
      <c r="BF93" s="236"/>
      <c r="BG93" s="236"/>
      <c r="BH93" s="236"/>
      <c r="BI93" s="236"/>
      <c r="BJ93" s="139"/>
      <c r="BK93" s="139"/>
      <c r="BL93" s="140"/>
      <c r="BM93" s="307"/>
      <c r="BN93" s="296"/>
      <c r="BO93" s="275"/>
      <c r="BP93" s="294"/>
      <c r="BQ93" s="310"/>
      <c r="BR93" s="310"/>
      <c r="BS93" s="298"/>
      <c r="BT93" s="139"/>
      <c r="BU93" s="140"/>
      <c r="BV93" s="141"/>
      <c r="BW93" s="139"/>
      <c r="BX93" s="139"/>
      <c r="BY93" s="140"/>
      <c r="BZ93" s="140"/>
      <c r="CA93" s="140"/>
      <c r="CB93" s="140"/>
      <c r="CC93" s="139"/>
      <c r="CD93" s="140"/>
      <c r="CE93" s="141"/>
      <c r="CF93" s="139"/>
      <c r="CG93" s="139"/>
      <c r="CH93" s="140"/>
      <c r="CI93" s="140"/>
      <c r="CJ93" s="140"/>
      <c r="CK93" s="140"/>
      <c r="CL93" s="139"/>
      <c r="CM93" s="140"/>
      <c r="CN93" s="403"/>
      <c r="CO93" s="139"/>
      <c r="CP93" s="139"/>
      <c r="CQ93" s="140"/>
      <c r="CR93" s="140"/>
      <c r="CS93" s="140"/>
      <c r="CT93" s="140"/>
      <c r="CU93" s="401"/>
      <c r="CV93" s="401"/>
    </row>
    <row r="94" spans="1:100" s="402" customFormat="1" ht="155" customHeight="1">
      <c r="A94" s="755"/>
      <c r="B94" s="472"/>
      <c r="C94" s="463"/>
      <c r="D94" s="460"/>
      <c r="E94" s="460"/>
      <c r="F94" s="460"/>
      <c r="G94" s="463"/>
      <c r="H94" s="463"/>
      <c r="I94" s="454"/>
      <c r="J94" s="451"/>
      <c r="K94" s="466"/>
      <c r="L94" s="466">
        <f>IF(NOT(ISERROR(MATCH(K94,_xlfn.ANCHORARRAY(F103),0))),J105&amp;"Por favor no seleccionar los criterios de impacto",K94)</f>
        <v>0</v>
      </c>
      <c r="M94" s="454"/>
      <c r="N94" s="451"/>
      <c r="O94" s="454"/>
      <c r="P94" s="294"/>
      <c r="Q94" s="275"/>
      <c r="R94" s="137" t="str">
        <f t="shared" si="57"/>
        <v/>
      </c>
      <c r="S94" s="97"/>
      <c r="T94" s="97"/>
      <c r="U94" s="186" t="str">
        <f t="shared" si="58"/>
        <v/>
      </c>
      <c r="V94" s="97"/>
      <c r="W94" s="97"/>
      <c r="X94" s="97"/>
      <c r="Y94" s="138" t="str">
        <f>IFERROR(IF(AND(R93="Probabilidad",R94="Probabilidad"),(AA93-(+AA93*U94)),IF(R94="Probabilidad",(J93-(+J93*U94)),IF(R94="Impacto",AA93,""))),"")</f>
        <v/>
      </c>
      <c r="Z94" s="111" t="str">
        <f t="shared" si="59"/>
        <v/>
      </c>
      <c r="AA94" s="186" t="str">
        <f t="shared" si="60"/>
        <v/>
      </c>
      <c r="AB94" s="111" t="str">
        <f t="shared" si="61"/>
        <v/>
      </c>
      <c r="AC94" s="186" t="str">
        <f>IFERROR(IF(AND(R93="Impacto",R94="Impacto"),(AC93-(+AC93*U94)),IF(R94="Impacto",($N$87-(+$N$87*U94)),IF(R94="Probabilidad",AC93,""))),"")</f>
        <v/>
      </c>
      <c r="AD94" s="111" t="str">
        <f t="shared" si="62"/>
        <v/>
      </c>
      <c r="AE94" s="457"/>
      <c r="AF94" s="150"/>
      <c r="AG94" s="151"/>
      <c r="AH94" s="236"/>
      <c r="AI94" s="236"/>
      <c r="AJ94" s="236"/>
      <c r="AK94" s="236"/>
      <c r="AL94" s="236"/>
      <c r="AM94" s="236"/>
      <c r="AN94" s="150"/>
      <c r="AO94" s="150"/>
      <c r="AP94" s="151"/>
      <c r="AQ94" s="150"/>
      <c r="AR94" s="151"/>
      <c r="AS94" s="236"/>
      <c r="AT94" s="236"/>
      <c r="AU94" s="236"/>
      <c r="AV94" s="236"/>
      <c r="AW94" s="236"/>
      <c r="AX94" s="236"/>
      <c r="AY94" s="150"/>
      <c r="AZ94" s="150"/>
      <c r="BA94" s="151"/>
      <c r="BB94" s="150"/>
      <c r="BC94" s="151"/>
      <c r="BD94" s="236"/>
      <c r="BE94" s="236"/>
      <c r="BF94" s="236"/>
      <c r="BG94" s="236"/>
      <c r="BH94" s="236"/>
      <c r="BI94" s="236"/>
      <c r="BJ94" s="150"/>
      <c r="BK94" s="150"/>
      <c r="BL94" s="151"/>
      <c r="BM94" s="275"/>
      <c r="BN94" s="296"/>
      <c r="BO94" s="275"/>
      <c r="BP94" s="294"/>
      <c r="BQ94" s="310"/>
      <c r="BR94" s="310"/>
      <c r="BS94" s="296"/>
      <c r="BT94" s="150"/>
      <c r="BU94" s="151"/>
      <c r="BV94" s="152"/>
      <c r="BW94" s="150"/>
      <c r="BX94" s="150"/>
      <c r="BY94" s="151"/>
      <c r="BZ94" s="151"/>
      <c r="CA94" s="151"/>
      <c r="CB94" s="151"/>
      <c r="CC94" s="150"/>
      <c r="CD94" s="151"/>
      <c r="CE94" s="152"/>
      <c r="CF94" s="150"/>
      <c r="CG94" s="150"/>
      <c r="CH94" s="151"/>
      <c r="CI94" s="151"/>
      <c r="CJ94" s="151"/>
      <c r="CK94" s="151"/>
      <c r="CL94" s="150"/>
      <c r="CM94" s="151"/>
      <c r="CN94" s="404"/>
      <c r="CO94" s="150"/>
      <c r="CP94" s="150"/>
      <c r="CQ94" s="151"/>
      <c r="CR94" s="151"/>
      <c r="CS94" s="151"/>
      <c r="CT94" s="151"/>
    </row>
    <row r="95" spans="1:100" s="402" customFormat="1" ht="19" customHeight="1">
      <c r="A95" s="755"/>
      <c r="B95" s="472"/>
      <c r="C95" s="463"/>
      <c r="D95" s="460"/>
      <c r="E95" s="460"/>
      <c r="F95" s="460"/>
      <c r="G95" s="463"/>
      <c r="H95" s="463"/>
      <c r="I95" s="454"/>
      <c r="J95" s="451"/>
      <c r="K95" s="466"/>
      <c r="L95" s="466">
        <f>IF(NOT(ISERROR(MATCH(K95,_xlfn.ANCHORARRAY(F104),0))),J106&amp;"Por favor no seleccionar los criterios de impacto",K95)</f>
        <v>0</v>
      </c>
      <c r="M95" s="454"/>
      <c r="N95" s="451"/>
      <c r="O95" s="454"/>
      <c r="P95" s="181"/>
      <c r="Q95" s="94"/>
      <c r="R95" s="137" t="str">
        <f t="shared" si="57"/>
        <v/>
      </c>
      <c r="S95" s="97"/>
      <c r="T95" s="97"/>
      <c r="U95" s="186" t="str">
        <f t="shared" si="58"/>
        <v/>
      </c>
      <c r="V95" s="97"/>
      <c r="W95" s="97"/>
      <c r="X95" s="97"/>
      <c r="Y95" s="138" t="str">
        <f>IFERROR(IF(AND(R94="Probabilidad",R95="Probabilidad"),(AA94-(+AA94*U95)),IF(R95="Probabilidad",(J94-(+J94*U95)),IF(R95="Impacto",AA94,""))),"")</f>
        <v/>
      </c>
      <c r="Z95" s="111" t="str">
        <f t="shared" si="59"/>
        <v/>
      </c>
      <c r="AA95" s="186" t="str">
        <f t="shared" si="60"/>
        <v/>
      </c>
      <c r="AB95" s="111" t="str">
        <f t="shared" si="61"/>
        <v/>
      </c>
      <c r="AC95" s="186" t="str">
        <f>IFERROR(IF(AND(R94="Impacto",R95="Impacto"),(AC94-(+AC94*U95)),IF(AND(R94="Probabilidad",R95="Impacto"),(AC93-(+AC93*U95)),IF(R95="Probabilidad",AC94,""))),"")</f>
        <v/>
      </c>
      <c r="AD95" s="111" t="str">
        <f t="shared" si="62"/>
        <v/>
      </c>
      <c r="AE95" s="457"/>
      <c r="AF95" s="150"/>
      <c r="AG95" s="151"/>
      <c r="AH95" s="236"/>
      <c r="AI95" s="236"/>
      <c r="AJ95" s="236"/>
      <c r="AK95" s="236"/>
      <c r="AL95" s="236"/>
      <c r="AM95" s="236"/>
      <c r="AN95" s="150"/>
      <c r="AO95" s="150"/>
      <c r="AP95" s="151"/>
      <c r="AQ95" s="150"/>
      <c r="AR95" s="151"/>
      <c r="AS95" s="236"/>
      <c r="AT95" s="236"/>
      <c r="AU95" s="236"/>
      <c r="AV95" s="236"/>
      <c r="AW95" s="236"/>
      <c r="AX95" s="236"/>
      <c r="AY95" s="150"/>
      <c r="AZ95" s="150"/>
      <c r="BA95" s="151"/>
      <c r="BB95" s="150"/>
      <c r="BC95" s="151"/>
      <c r="BD95" s="236"/>
      <c r="BE95" s="236"/>
      <c r="BF95" s="236"/>
      <c r="BG95" s="236"/>
      <c r="BH95" s="236"/>
      <c r="BI95" s="236"/>
      <c r="BJ95" s="150"/>
      <c r="BK95" s="150"/>
      <c r="BL95" s="151"/>
      <c r="BM95" s="181"/>
      <c r="BN95" s="226"/>
      <c r="BO95" s="142"/>
      <c r="BP95" s="181"/>
      <c r="BQ95" s="142"/>
      <c r="BR95" s="142"/>
      <c r="BS95" s="142"/>
      <c r="BT95" s="150"/>
      <c r="BU95" s="151"/>
      <c r="BV95" s="152"/>
      <c r="BW95" s="150"/>
      <c r="BX95" s="150"/>
      <c r="BY95" s="151"/>
      <c r="BZ95" s="151"/>
      <c r="CA95" s="151"/>
      <c r="CB95" s="151"/>
      <c r="CC95" s="150"/>
      <c r="CD95" s="151"/>
      <c r="CE95" s="152"/>
      <c r="CF95" s="150"/>
      <c r="CG95" s="150"/>
      <c r="CH95" s="151"/>
      <c r="CI95" s="151"/>
      <c r="CJ95" s="151"/>
      <c r="CK95" s="151"/>
      <c r="CL95" s="150"/>
      <c r="CM95" s="151"/>
      <c r="CN95" s="404"/>
      <c r="CO95" s="150"/>
      <c r="CP95" s="150"/>
      <c r="CQ95" s="151"/>
      <c r="CR95" s="151"/>
      <c r="CS95" s="151"/>
      <c r="CT95" s="151"/>
    </row>
    <row r="96" spans="1:100" s="402" customFormat="1" ht="19" customHeight="1">
      <c r="A96" s="755"/>
      <c r="B96" s="472"/>
      <c r="C96" s="463"/>
      <c r="D96" s="460"/>
      <c r="E96" s="460"/>
      <c r="F96" s="460"/>
      <c r="G96" s="463"/>
      <c r="H96" s="463"/>
      <c r="I96" s="454"/>
      <c r="J96" s="451"/>
      <c r="K96" s="466"/>
      <c r="L96" s="466">
        <f>IF(NOT(ISERROR(MATCH(K96,_xlfn.ANCHORARRAY(F105),0))),J107&amp;"Por favor no seleccionar los criterios de impacto",K96)</f>
        <v>0</v>
      </c>
      <c r="M96" s="454"/>
      <c r="N96" s="451"/>
      <c r="O96" s="454"/>
      <c r="P96" s="181"/>
      <c r="Q96" s="94"/>
      <c r="R96" s="137" t="str">
        <f t="shared" si="57"/>
        <v/>
      </c>
      <c r="S96" s="97"/>
      <c r="T96" s="97"/>
      <c r="U96" s="186" t="str">
        <f t="shared" si="58"/>
        <v/>
      </c>
      <c r="V96" s="97"/>
      <c r="W96" s="97"/>
      <c r="X96" s="97"/>
      <c r="Y96" s="138" t="str">
        <f>IFERROR(IF(AND(R95="Probabilidad",R96="Probabilidad"),(AA95-(+AA95*U96)),IF(R96="Probabilidad",(J95-(+J95*U96)),IF(R96="Impacto",AA95,""))),"")</f>
        <v/>
      </c>
      <c r="Z96" s="111" t="str">
        <f t="shared" si="59"/>
        <v/>
      </c>
      <c r="AA96" s="186" t="str">
        <f t="shared" si="60"/>
        <v/>
      </c>
      <c r="AB96" s="111" t="str">
        <f t="shared" si="61"/>
        <v/>
      </c>
      <c r="AC96" s="186" t="str">
        <f>IFERROR(IF(AND(R95="Impacto",R96="Impacto"),(AC95-(+AC95*U96)),IF(AND(R95="Probabilidad",R96="Impacto"),(AC94-(+AC94*U96)),IF(R96="Probabilidad",AC95,""))),"")</f>
        <v/>
      </c>
      <c r="AD96" s="111" t="str">
        <f t="shared" si="62"/>
        <v/>
      </c>
      <c r="AE96" s="457"/>
      <c r="AF96" s="150"/>
      <c r="AG96" s="151"/>
      <c r="AH96" s="236"/>
      <c r="AI96" s="236"/>
      <c r="AJ96" s="236"/>
      <c r="AK96" s="236"/>
      <c r="AL96" s="236"/>
      <c r="AM96" s="236"/>
      <c r="AN96" s="150"/>
      <c r="AO96" s="150"/>
      <c r="AP96" s="151"/>
      <c r="AQ96" s="150"/>
      <c r="AR96" s="151"/>
      <c r="AS96" s="236"/>
      <c r="AT96" s="236"/>
      <c r="AU96" s="236"/>
      <c r="AV96" s="236"/>
      <c r="AW96" s="236"/>
      <c r="AX96" s="236"/>
      <c r="AY96" s="150"/>
      <c r="AZ96" s="150"/>
      <c r="BA96" s="151"/>
      <c r="BB96" s="150"/>
      <c r="BC96" s="151"/>
      <c r="BD96" s="236"/>
      <c r="BE96" s="236"/>
      <c r="BF96" s="236"/>
      <c r="BG96" s="236"/>
      <c r="BH96" s="236"/>
      <c r="BI96" s="236"/>
      <c r="BJ96" s="150"/>
      <c r="BK96" s="150"/>
      <c r="BL96" s="151"/>
      <c r="BM96" s="181"/>
      <c r="BN96" s="226"/>
      <c r="BO96" s="142"/>
      <c r="BP96" s="181"/>
      <c r="BQ96" s="142"/>
      <c r="BR96" s="142"/>
      <c r="BS96" s="142"/>
      <c r="BT96" s="150"/>
      <c r="BU96" s="151"/>
      <c r="BV96" s="152"/>
      <c r="BW96" s="150"/>
      <c r="BX96" s="150"/>
      <c r="BY96" s="151"/>
      <c r="BZ96" s="151"/>
      <c r="CA96" s="151"/>
      <c r="CB96" s="151"/>
      <c r="CC96" s="150"/>
      <c r="CD96" s="151"/>
      <c r="CE96" s="152"/>
      <c r="CF96" s="150"/>
      <c r="CG96" s="150"/>
      <c r="CH96" s="151"/>
      <c r="CI96" s="151"/>
      <c r="CJ96" s="151"/>
      <c r="CK96" s="151"/>
      <c r="CL96" s="150"/>
      <c r="CM96" s="151"/>
      <c r="CN96" s="404"/>
      <c r="CO96" s="150"/>
      <c r="CP96" s="150"/>
      <c r="CQ96" s="151"/>
      <c r="CR96" s="151"/>
      <c r="CS96" s="151"/>
      <c r="CT96" s="151"/>
    </row>
    <row r="97" spans="1:100" s="402" customFormat="1" ht="19" customHeight="1">
      <c r="A97" s="755"/>
      <c r="B97" s="472"/>
      <c r="C97" s="463"/>
      <c r="D97" s="460"/>
      <c r="E97" s="460"/>
      <c r="F97" s="460"/>
      <c r="G97" s="463"/>
      <c r="H97" s="463"/>
      <c r="I97" s="454"/>
      <c r="J97" s="451"/>
      <c r="K97" s="466"/>
      <c r="L97" s="466">
        <f>IF(NOT(ISERROR(MATCH(K97,_xlfn.ANCHORARRAY(F106),0))),J108&amp;"Por favor no seleccionar los criterios de impacto",K97)</f>
        <v>0</v>
      </c>
      <c r="M97" s="454"/>
      <c r="N97" s="451"/>
      <c r="O97" s="454"/>
      <c r="P97" s="181"/>
      <c r="Q97" s="94"/>
      <c r="R97" s="137" t="str">
        <f t="shared" si="57"/>
        <v/>
      </c>
      <c r="S97" s="97"/>
      <c r="T97" s="97"/>
      <c r="U97" s="186" t="str">
        <f t="shared" si="58"/>
        <v/>
      </c>
      <c r="V97" s="97"/>
      <c r="W97" s="97"/>
      <c r="X97" s="97"/>
      <c r="Y97" s="138" t="str">
        <f>IFERROR(IF(AND(R96="Probabilidad",R97="Probabilidad"),(AA96-(+AA96*U97)),IF(R97="Probabilidad",(J96-(+J96*U97)),IF(R97="Impacto",AA96,""))),"")</f>
        <v/>
      </c>
      <c r="Z97" s="111" t="str">
        <f t="shared" si="59"/>
        <v/>
      </c>
      <c r="AA97" s="186" t="str">
        <f t="shared" si="60"/>
        <v/>
      </c>
      <c r="AB97" s="111" t="str">
        <f t="shared" si="61"/>
        <v/>
      </c>
      <c r="AC97" s="186" t="str">
        <f>IFERROR(IF(AND(R96="Impacto",R97="Impacto"),(AC96-(+AC96*U97)),IF(AND(R96="Probabilidad",R97="Impacto"),(AC95-(+AC95*U97)),IF(R97="Probabilidad",AC96,""))),"")</f>
        <v/>
      </c>
      <c r="AD97" s="111" t="str">
        <f t="shared" si="62"/>
        <v/>
      </c>
      <c r="AE97" s="457"/>
      <c r="AF97" s="150"/>
      <c r="AG97" s="151"/>
      <c r="AH97" s="236"/>
      <c r="AI97" s="236"/>
      <c r="AJ97" s="236"/>
      <c r="AK97" s="236"/>
      <c r="AL97" s="236"/>
      <c r="AM97" s="236"/>
      <c r="AN97" s="150"/>
      <c r="AO97" s="150"/>
      <c r="AP97" s="151"/>
      <c r="AQ97" s="150"/>
      <c r="AR97" s="151"/>
      <c r="AS97" s="236"/>
      <c r="AT97" s="236"/>
      <c r="AU97" s="236"/>
      <c r="AV97" s="236"/>
      <c r="AW97" s="236"/>
      <c r="AX97" s="236"/>
      <c r="AY97" s="150"/>
      <c r="AZ97" s="150"/>
      <c r="BA97" s="151"/>
      <c r="BB97" s="150"/>
      <c r="BC97" s="151"/>
      <c r="BD97" s="236"/>
      <c r="BE97" s="236"/>
      <c r="BF97" s="236"/>
      <c r="BG97" s="236"/>
      <c r="BH97" s="236"/>
      <c r="BI97" s="236"/>
      <c r="BJ97" s="150"/>
      <c r="BK97" s="150"/>
      <c r="BL97" s="151"/>
      <c r="BM97" s="181"/>
      <c r="BN97" s="226"/>
      <c r="BO97" s="142"/>
      <c r="BP97" s="181"/>
      <c r="BQ97" s="142"/>
      <c r="BR97" s="142"/>
      <c r="BS97" s="142"/>
      <c r="BT97" s="150"/>
      <c r="BU97" s="151"/>
      <c r="BV97" s="152"/>
      <c r="BW97" s="150"/>
      <c r="BX97" s="150"/>
      <c r="BY97" s="151"/>
      <c r="BZ97" s="151"/>
      <c r="CA97" s="151"/>
      <c r="CB97" s="151"/>
      <c r="CC97" s="150"/>
      <c r="CD97" s="151"/>
      <c r="CE97" s="152"/>
      <c r="CF97" s="150"/>
      <c r="CG97" s="150"/>
      <c r="CH97" s="151"/>
      <c r="CI97" s="151"/>
      <c r="CJ97" s="151"/>
      <c r="CK97" s="151"/>
      <c r="CL97" s="150"/>
      <c r="CM97" s="151"/>
      <c r="CN97" s="404"/>
      <c r="CO97" s="150"/>
      <c r="CP97" s="150"/>
      <c r="CQ97" s="151"/>
      <c r="CR97" s="151"/>
      <c r="CS97" s="151"/>
      <c r="CT97" s="151"/>
    </row>
    <row r="98" spans="1:100" s="402" customFormat="1" ht="19" customHeight="1" thickBot="1">
      <c r="A98" s="756"/>
      <c r="B98" s="473"/>
      <c r="C98" s="464"/>
      <c r="D98" s="460"/>
      <c r="E98" s="460"/>
      <c r="F98" s="460"/>
      <c r="G98" s="464"/>
      <c r="H98" s="464"/>
      <c r="I98" s="455"/>
      <c r="J98" s="452"/>
      <c r="K98" s="467"/>
      <c r="L98" s="467">
        <f>IF(NOT(ISERROR(MATCH(K98,_xlfn.ANCHORARRAY(F107),0))),J109&amp;"Por favor no seleccionar los criterios de impacto",K98)</f>
        <v>0</v>
      </c>
      <c r="M98" s="455"/>
      <c r="N98" s="452"/>
      <c r="O98" s="455"/>
      <c r="P98" s="182"/>
      <c r="Q98" s="95"/>
      <c r="R98" s="149" t="str">
        <f t="shared" si="57"/>
        <v/>
      </c>
      <c r="S98" s="144"/>
      <c r="T98" s="144"/>
      <c r="U98" s="184" t="str">
        <f t="shared" si="58"/>
        <v/>
      </c>
      <c r="V98" s="144"/>
      <c r="W98" s="144"/>
      <c r="X98" s="144"/>
      <c r="Y98" s="145" t="str">
        <f>IFERROR(IF(AND(R97="Probabilidad",R98="Probabilidad"),(AA97-(+AA97*U98)),IF(R98="Probabilidad",(J97-(+J97*U98)),IF(R98="Impacto",AA97,""))),"")</f>
        <v/>
      </c>
      <c r="Z98" s="112" t="str">
        <f t="shared" si="59"/>
        <v/>
      </c>
      <c r="AA98" s="184" t="str">
        <f t="shared" si="60"/>
        <v/>
      </c>
      <c r="AB98" s="112" t="str">
        <f t="shared" si="61"/>
        <v/>
      </c>
      <c r="AC98" s="184" t="str">
        <f>IFERROR(IF(AND(R97="Impacto",R98="Impacto"),(AC97-(+AC97*U98)),IF(AND(R97="Probabilidad",R98="Impacto"),(AC96-(+AC96*U98)),IF(R98="Probabilidad",AC97,""))),"")</f>
        <v/>
      </c>
      <c r="AD98" s="112" t="str">
        <f t="shared" si="62"/>
        <v/>
      </c>
      <c r="AE98" s="458"/>
      <c r="AF98" s="150"/>
      <c r="AG98" s="151"/>
      <c r="AH98" s="254"/>
      <c r="AI98" s="254"/>
      <c r="AJ98" s="254"/>
      <c r="AK98" s="254"/>
      <c r="AL98" s="254"/>
      <c r="AM98" s="254"/>
      <c r="AN98" s="150"/>
      <c r="AO98" s="150"/>
      <c r="AP98" s="151"/>
      <c r="AQ98" s="150"/>
      <c r="AR98" s="151"/>
      <c r="AS98" s="254"/>
      <c r="AT98" s="254"/>
      <c r="AU98" s="254"/>
      <c r="AV98" s="254"/>
      <c r="AW98" s="254"/>
      <c r="AX98" s="254"/>
      <c r="AY98" s="150"/>
      <c r="AZ98" s="150"/>
      <c r="BA98" s="151"/>
      <c r="BB98" s="150"/>
      <c r="BC98" s="151"/>
      <c r="BD98" s="254"/>
      <c r="BE98" s="254"/>
      <c r="BF98" s="254"/>
      <c r="BG98" s="254"/>
      <c r="BH98" s="254"/>
      <c r="BI98" s="254"/>
      <c r="BJ98" s="150"/>
      <c r="BK98" s="150"/>
      <c r="BL98" s="151"/>
      <c r="BM98" s="182"/>
      <c r="BN98" s="227"/>
      <c r="BO98" s="146"/>
      <c r="BP98" s="182"/>
      <c r="BQ98" s="146"/>
      <c r="BR98" s="146"/>
      <c r="BS98" s="147"/>
      <c r="BT98" s="150"/>
      <c r="BU98" s="151"/>
      <c r="BV98" s="152"/>
      <c r="BW98" s="150"/>
      <c r="BX98" s="150"/>
      <c r="BY98" s="151"/>
      <c r="BZ98" s="151"/>
      <c r="CA98" s="151"/>
      <c r="CB98" s="151"/>
      <c r="CC98" s="150"/>
      <c r="CD98" s="151"/>
      <c r="CE98" s="152"/>
      <c r="CF98" s="150"/>
      <c r="CG98" s="150"/>
      <c r="CH98" s="151"/>
      <c r="CI98" s="151"/>
      <c r="CJ98" s="151"/>
      <c r="CK98" s="151"/>
      <c r="CL98" s="150"/>
      <c r="CM98" s="151"/>
      <c r="CN98" s="404"/>
      <c r="CO98" s="150"/>
      <c r="CP98" s="150"/>
      <c r="CQ98" s="151"/>
      <c r="CR98" s="151"/>
      <c r="CS98" s="151"/>
      <c r="CT98" s="151"/>
    </row>
    <row r="99" spans="1:100" s="402" customFormat="1" ht="195" customHeight="1">
      <c r="A99" s="754"/>
      <c r="B99" s="471"/>
      <c r="C99" s="462"/>
      <c r="D99" s="491"/>
      <c r="E99" s="491"/>
      <c r="F99" s="491"/>
      <c r="G99" s="462"/>
      <c r="H99" s="462"/>
      <c r="I99" s="453" t="str">
        <f>IF(H99&lt;=0,"",IF(H99&lt;=2,"Muy Baja",IF(H99&lt;=24,"Baja",IF(H99&lt;=500,"Media",IF(H99&lt;=5000,"Alta","Muy Alta")))))</f>
        <v/>
      </c>
      <c r="J99" s="450" t="str">
        <f>IF(I99="","",IF(I99="Muy Baja",0.2,IF(I99="Baja",0.4,IF(I99="Media",0.6,IF(I99="Alta",0.8,IF(I99="Muy Alta",1,))))))</f>
        <v/>
      </c>
      <c r="K99" s="465"/>
      <c r="L99" s="465">
        <f>IF(NOT(ISERROR(MATCH(K99,'[3]Tabla Impacto'!$B$221:$B$223,0))),'[3]Tabla Impacto'!$F$223&amp;"Por favor no seleccionar los criterios de impacto(Afectación Económica o presupuestal y Pérdida Reputacional)",K99)</f>
        <v>0</v>
      </c>
      <c r="M99" s="453" t="str">
        <f>IF(OR(K99='Tabla Impacto'!$C$11,K99='Tabla Impacto'!$D$11),"Leve",IF(OR(K99='Tabla Impacto'!$C$12,K99='Tabla Impacto'!$D$12),"Menor",IF(OR(K99='Tabla Impacto'!$C$13,K99='Tabla Impacto'!$D$13),"Moderado",IF(OR(K99='Tabla Impacto'!$C$14,K99='Tabla Impacto'!$D$14),"Mayor",IF(OR(K99='Tabla Impacto'!$C$15,K99='Tabla Impacto'!$D$15),"Catastrófico","")))))</f>
        <v/>
      </c>
      <c r="N99" s="450" t="str">
        <f>IF(M99="","",IF(M99="Leve",0.2,IF(M99="Menor",0.4,IF(M99="Moderado",0.6,IF(M99="Mayor",0.8,IF(M99="Catastrófico",1,))))))</f>
        <v/>
      </c>
      <c r="O99" s="453" t="str">
        <f>IF(OR(AND(I99="Muy Baja",M99="Leve"),AND(I99="Muy Baja",M99="Menor"),AND(I99="Baja",M99="Leve")),"Bajo",IF(OR(AND(I99="Muy baja",M99="Moderado"),AND(I99="Baja",M99="Menor"),AND(I99="Baja",M99="Moderado"),AND(I99="Media",M99="Leve"),AND(I99="Media",M99="Menor"),AND(I99="Media",M99="Moderado"),AND(I99="Alta",M99="Leve"),AND(I99="Alta",M99="Menor")),"Moderado",IF(OR(AND(I99="Muy Baja",M99="Mayor"),AND(I99="Baja",M99="Mayor"),AND(I99="Media",M99="Mayor"),AND(I99="Alta",M99="Moderado"),AND(I99="Alta",M99="Mayor"),AND(I99="Muy Alta",M99="Leve"),AND(I99="Muy Alta",M99="Menor"),AND(I99="Muy Alta",M99="Moderado"),AND(I99="Muy Alta",M99="Mayor")),"Alto",IF(OR(AND(I99="Muy Baja",M99="Catastrófico"),AND(I99="Baja",M99="Catastrófico"),AND(I99="Media",M99="Catastrófico"),AND(I99="Alta",M99="Catastrófico"),AND(I99="Muy Alta",M99="Catastrófico")),"Extremo",""))))</f>
        <v/>
      </c>
      <c r="P99" s="294"/>
      <c r="Q99" s="275"/>
      <c r="R99" s="318" t="str">
        <f t="shared" si="57"/>
        <v/>
      </c>
      <c r="S99" s="97"/>
      <c r="T99" s="97"/>
      <c r="U99" s="186" t="str">
        <f t="shared" si="58"/>
        <v/>
      </c>
      <c r="V99" s="97"/>
      <c r="W99" s="97"/>
      <c r="X99" s="97"/>
      <c r="Y99" s="138" t="str">
        <f>IFERROR(IF(R99="Probabilidad",(J99-(+J99*U99)),IF(R99="Impacto",J99,"")),"")</f>
        <v/>
      </c>
      <c r="Z99" s="111" t="str">
        <f t="shared" si="59"/>
        <v/>
      </c>
      <c r="AA99" s="186" t="str">
        <f t="shared" si="60"/>
        <v/>
      </c>
      <c r="AB99" s="111" t="str">
        <f t="shared" si="61"/>
        <v/>
      </c>
      <c r="AC99" s="186" t="str">
        <f>IFERROR(IF(R99="Impacto",(N99-(+N99*U99)),IF(R99="Probabilidad",N99,"")),"")</f>
        <v/>
      </c>
      <c r="AD99" s="111" t="str">
        <f t="shared" si="62"/>
        <v/>
      </c>
      <c r="AE99" s="456"/>
      <c r="AF99" s="139"/>
      <c r="AG99" s="140"/>
      <c r="AH99" s="236"/>
      <c r="AI99" s="236"/>
      <c r="AJ99" s="236"/>
      <c r="AK99" s="236"/>
      <c r="AL99" s="236"/>
      <c r="AM99" s="236"/>
      <c r="AN99" s="139"/>
      <c r="AO99" s="139"/>
      <c r="AP99" s="140"/>
      <c r="AQ99" s="139"/>
      <c r="AR99" s="140"/>
      <c r="AS99" s="236"/>
      <c r="AT99" s="236"/>
      <c r="AU99" s="236"/>
      <c r="AV99" s="236"/>
      <c r="AW99" s="236"/>
      <c r="AX99" s="236"/>
      <c r="AY99" s="139"/>
      <c r="AZ99" s="139"/>
      <c r="BA99" s="140"/>
      <c r="BB99" s="139"/>
      <c r="BC99" s="140"/>
      <c r="BD99" s="236"/>
      <c r="BE99" s="236"/>
      <c r="BF99" s="236"/>
      <c r="BG99" s="236"/>
      <c r="BH99" s="236"/>
      <c r="BI99" s="236"/>
      <c r="BJ99" s="139"/>
      <c r="BK99" s="139"/>
      <c r="BL99" s="140"/>
      <c r="BM99" s="307"/>
      <c r="BN99" s="296"/>
      <c r="BO99" s="275"/>
      <c r="BP99" s="294"/>
      <c r="BQ99" s="310"/>
      <c r="BR99" s="310"/>
      <c r="BS99" s="298"/>
      <c r="BT99" s="139"/>
      <c r="BU99" s="140"/>
      <c r="BV99" s="141"/>
      <c r="BW99" s="139"/>
      <c r="BX99" s="139"/>
      <c r="BY99" s="140"/>
      <c r="BZ99" s="140"/>
      <c r="CA99" s="140"/>
      <c r="CB99" s="140"/>
      <c r="CC99" s="139"/>
      <c r="CD99" s="140"/>
      <c r="CE99" s="141"/>
      <c r="CF99" s="139"/>
      <c r="CG99" s="139"/>
      <c r="CH99" s="140"/>
      <c r="CI99" s="140"/>
      <c r="CJ99" s="140"/>
      <c r="CK99" s="140"/>
      <c r="CL99" s="139"/>
      <c r="CM99" s="140"/>
      <c r="CN99" s="403"/>
      <c r="CO99" s="139"/>
      <c r="CP99" s="139"/>
      <c r="CQ99" s="140"/>
      <c r="CR99" s="140"/>
      <c r="CS99" s="140"/>
      <c r="CT99" s="140"/>
      <c r="CU99" s="401"/>
      <c r="CV99" s="401"/>
    </row>
    <row r="100" spans="1:100" s="402" customFormat="1" ht="155" customHeight="1">
      <c r="A100" s="755"/>
      <c r="B100" s="472"/>
      <c r="C100" s="463"/>
      <c r="D100" s="460"/>
      <c r="E100" s="460"/>
      <c r="F100" s="460"/>
      <c r="G100" s="463"/>
      <c r="H100" s="463"/>
      <c r="I100" s="454"/>
      <c r="J100" s="451"/>
      <c r="K100" s="466"/>
      <c r="L100" s="466">
        <f>IF(NOT(ISERROR(MATCH(K100,_xlfn.ANCHORARRAY(F109),0))),J135&amp;"Por favor no seleccionar los criterios de impacto",K100)</f>
        <v>0</v>
      </c>
      <c r="M100" s="454"/>
      <c r="N100" s="451"/>
      <c r="O100" s="454"/>
      <c r="P100" s="294"/>
      <c r="Q100" s="275"/>
      <c r="R100" s="137" t="str">
        <f t="shared" si="57"/>
        <v/>
      </c>
      <c r="S100" s="97"/>
      <c r="T100" s="97"/>
      <c r="U100" s="186" t="str">
        <f t="shared" si="58"/>
        <v/>
      </c>
      <c r="V100" s="97"/>
      <c r="W100" s="97"/>
      <c r="X100" s="97"/>
      <c r="Y100" s="138" t="str">
        <f>IFERROR(IF(AND(R99="Probabilidad",R100="Probabilidad"),(AA99-(+AA99*U100)),IF(R100="Probabilidad",(J99-(+J99*U100)),IF(R100="Impacto",AA99,""))),"")</f>
        <v/>
      </c>
      <c r="Z100" s="111" t="str">
        <f t="shared" si="59"/>
        <v/>
      </c>
      <c r="AA100" s="186" t="str">
        <f t="shared" si="60"/>
        <v/>
      </c>
      <c r="AB100" s="111" t="str">
        <f t="shared" si="61"/>
        <v/>
      </c>
      <c r="AC100" s="186" t="str">
        <f>IFERROR(IF(AND(R99="Impacto",R100="Impacto"),(AC99-(+AC99*U100)),IF(R100="Impacto",($N$87-(+$N$87*U100)),IF(R100="Probabilidad",AC99,""))),"")</f>
        <v/>
      </c>
      <c r="AD100" s="111" t="str">
        <f t="shared" si="62"/>
        <v/>
      </c>
      <c r="AE100" s="457"/>
      <c r="AF100" s="150"/>
      <c r="AG100" s="151"/>
      <c r="AH100" s="390"/>
      <c r="AI100" s="390"/>
      <c r="AJ100" s="390"/>
      <c r="AK100" s="390"/>
      <c r="AL100" s="390"/>
      <c r="AM100" s="390"/>
      <c r="AN100" s="150"/>
      <c r="AO100" s="150"/>
      <c r="AP100" s="151"/>
      <c r="AQ100" s="150"/>
      <c r="AR100" s="151"/>
      <c r="AS100" s="390"/>
      <c r="AT100" s="390"/>
      <c r="AU100" s="390"/>
      <c r="AV100" s="390"/>
      <c r="AW100" s="390"/>
      <c r="AX100" s="390"/>
      <c r="AY100" s="150"/>
      <c r="AZ100" s="150"/>
      <c r="BA100" s="151"/>
      <c r="BB100" s="150"/>
      <c r="BC100" s="151"/>
      <c r="BD100" s="390"/>
      <c r="BE100" s="390"/>
      <c r="BF100" s="390"/>
      <c r="BG100" s="390"/>
      <c r="BH100" s="390"/>
      <c r="BI100" s="390"/>
      <c r="BJ100" s="150"/>
      <c r="BK100" s="150"/>
      <c r="BL100" s="151"/>
      <c r="BM100" s="275"/>
      <c r="BN100" s="296"/>
      <c r="BO100" s="275"/>
      <c r="BP100" s="294"/>
      <c r="BQ100" s="310"/>
      <c r="BR100" s="310"/>
      <c r="BS100" s="296"/>
      <c r="BT100" s="150"/>
      <c r="BU100" s="151"/>
      <c r="BV100" s="152"/>
      <c r="BW100" s="150"/>
      <c r="BX100" s="150"/>
      <c r="BY100" s="151"/>
      <c r="BZ100" s="151"/>
      <c r="CA100" s="151"/>
      <c r="CB100" s="151"/>
      <c r="CC100" s="150"/>
      <c r="CD100" s="151"/>
      <c r="CE100" s="152"/>
      <c r="CF100" s="150"/>
      <c r="CG100" s="150"/>
      <c r="CH100" s="151"/>
      <c r="CI100" s="151"/>
      <c r="CJ100" s="151"/>
      <c r="CK100" s="151"/>
      <c r="CL100" s="150"/>
      <c r="CM100" s="151"/>
      <c r="CN100" s="404"/>
      <c r="CO100" s="150"/>
      <c r="CP100" s="150"/>
      <c r="CQ100" s="151"/>
      <c r="CR100" s="151"/>
      <c r="CS100" s="151"/>
      <c r="CT100" s="151"/>
    </row>
    <row r="101" spans="1:100" s="402" customFormat="1" ht="19" customHeight="1">
      <c r="A101" s="755"/>
      <c r="B101" s="472"/>
      <c r="C101" s="463"/>
      <c r="D101" s="460"/>
      <c r="E101" s="460"/>
      <c r="F101" s="460"/>
      <c r="G101" s="463"/>
      <c r="H101" s="463"/>
      <c r="I101" s="454"/>
      <c r="J101" s="451"/>
      <c r="K101" s="466"/>
      <c r="L101" s="466">
        <f>IF(NOT(ISERROR(MATCH(K101,_xlfn.ANCHORARRAY(F110),0))),J136&amp;"Por favor no seleccionar los criterios de impacto",K101)</f>
        <v>0</v>
      </c>
      <c r="M101" s="454"/>
      <c r="N101" s="451"/>
      <c r="O101" s="454"/>
      <c r="P101" s="181"/>
      <c r="Q101" s="94"/>
      <c r="R101" s="137" t="str">
        <f t="shared" si="57"/>
        <v/>
      </c>
      <c r="S101" s="97"/>
      <c r="T101" s="97"/>
      <c r="U101" s="186" t="str">
        <f t="shared" si="58"/>
        <v/>
      </c>
      <c r="V101" s="97"/>
      <c r="W101" s="97"/>
      <c r="X101" s="97"/>
      <c r="Y101" s="138" t="str">
        <f>IFERROR(IF(AND(R100="Probabilidad",R101="Probabilidad"),(AA100-(+AA100*U101)),IF(R101="Probabilidad",(J100-(+J100*U101)),IF(R101="Impacto",AA100,""))),"")</f>
        <v/>
      </c>
      <c r="Z101" s="111" t="str">
        <f t="shared" si="59"/>
        <v/>
      </c>
      <c r="AA101" s="186" t="str">
        <f t="shared" si="60"/>
        <v/>
      </c>
      <c r="AB101" s="111" t="str">
        <f t="shared" si="61"/>
        <v/>
      </c>
      <c r="AC101" s="186" t="str">
        <f>IFERROR(IF(AND(R100="Impacto",R101="Impacto"),(AC100-(+AC100*U101)),IF(AND(R100="Probabilidad",R101="Impacto"),(AC99-(+AC99*U101)),IF(R101="Probabilidad",AC100,""))),"")</f>
        <v/>
      </c>
      <c r="AD101" s="111" t="str">
        <f t="shared" si="62"/>
        <v/>
      </c>
      <c r="AE101" s="457"/>
      <c r="AF101" s="150"/>
      <c r="AG101" s="151"/>
      <c r="AH101" s="390"/>
      <c r="AI101" s="390"/>
      <c r="AJ101" s="390"/>
      <c r="AK101" s="390"/>
      <c r="AL101" s="390"/>
      <c r="AM101" s="390"/>
      <c r="AN101" s="150"/>
      <c r="AO101" s="150"/>
      <c r="AP101" s="151"/>
      <c r="AQ101" s="150"/>
      <c r="AR101" s="151"/>
      <c r="AS101" s="390"/>
      <c r="AT101" s="390"/>
      <c r="AU101" s="390"/>
      <c r="AV101" s="390"/>
      <c r="AW101" s="390"/>
      <c r="AX101" s="390"/>
      <c r="AY101" s="150"/>
      <c r="AZ101" s="150"/>
      <c r="BA101" s="151"/>
      <c r="BB101" s="150"/>
      <c r="BC101" s="151"/>
      <c r="BD101" s="390"/>
      <c r="BE101" s="390"/>
      <c r="BF101" s="390"/>
      <c r="BG101" s="390"/>
      <c r="BH101" s="390"/>
      <c r="BI101" s="390"/>
      <c r="BJ101" s="150"/>
      <c r="BK101" s="150"/>
      <c r="BL101" s="151"/>
      <c r="BM101" s="181"/>
      <c r="BN101" s="226"/>
      <c r="BO101" s="142"/>
      <c r="BP101" s="181"/>
      <c r="BQ101" s="142"/>
      <c r="BR101" s="142"/>
      <c r="BS101" s="142"/>
      <c r="BT101" s="150"/>
      <c r="BU101" s="151"/>
      <c r="BV101" s="152"/>
      <c r="BW101" s="150"/>
      <c r="BX101" s="150"/>
      <c r="BY101" s="151"/>
      <c r="BZ101" s="151"/>
      <c r="CA101" s="151"/>
      <c r="CB101" s="151"/>
      <c r="CC101" s="150"/>
      <c r="CD101" s="151"/>
      <c r="CE101" s="152"/>
      <c r="CF101" s="150"/>
      <c r="CG101" s="150"/>
      <c r="CH101" s="151"/>
      <c r="CI101" s="151"/>
      <c r="CJ101" s="151"/>
      <c r="CK101" s="151"/>
      <c r="CL101" s="150"/>
      <c r="CM101" s="151"/>
      <c r="CN101" s="404"/>
      <c r="CO101" s="150"/>
      <c r="CP101" s="150"/>
      <c r="CQ101" s="151"/>
      <c r="CR101" s="151"/>
      <c r="CS101" s="151"/>
      <c r="CT101" s="151"/>
    </row>
    <row r="102" spans="1:100" s="402" customFormat="1" ht="19" customHeight="1">
      <c r="A102" s="755"/>
      <c r="B102" s="472"/>
      <c r="C102" s="463"/>
      <c r="D102" s="460"/>
      <c r="E102" s="460"/>
      <c r="F102" s="460"/>
      <c r="G102" s="463"/>
      <c r="H102" s="463"/>
      <c r="I102" s="454"/>
      <c r="J102" s="451"/>
      <c r="K102" s="466"/>
      <c r="L102" s="466">
        <f>IF(NOT(ISERROR(MATCH(K102,_xlfn.ANCHORARRAY(F135),0))),J137&amp;"Por favor no seleccionar los criterios de impacto",K102)</f>
        <v>0</v>
      </c>
      <c r="M102" s="454"/>
      <c r="N102" s="451"/>
      <c r="O102" s="454"/>
      <c r="P102" s="181"/>
      <c r="Q102" s="94"/>
      <c r="R102" s="137" t="str">
        <f t="shared" si="57"/>
        <v/>
      </c>
      <c r="S102" s="97"/>
      <c r="T102" s="97"/>
      <c r="U102" s="186" t="str">
        <f t="shared" si="58"/>
        <v/>
      </c>
      <c r="V102" s="97"/>
      <c r="W102" s="97"/>
      <c r="X102" s="97"/>
      <c r="Y102" s="138" t="str">
        <f>IFERROR(IF(AND(R101="Probabilidad",R102="Probabilidad"),(AA101-(+AA101*U102)),IF(R102="Probabilidad",(J101-(+J101*U102)),IF(R102="Impacto",AA101,""))),"")</f>
        <v/>
      </c>
      <c r="Z102" s="111" t="str">
        <f t="shared" si="59"/>
        <v/>
      </c>
      <c r="AA102" s="186" t="str">
        <f t="shared" si="60"/>
        <v/>
      </c>
      <c r="AB102" s="111" t="str">
        <f t="shared" si="61"/>
        <v/>
      </c>
      <c r="AC102" s="186" t="str">
        <f>IFERROR(IF(AND(R101="Impacto",R102="Impacto"),(AC101-(+AC101*U102)),IF(AND(R101="Probabilidad",R102="Impacto"),(AC100-(+AC100*U102)),IF(R102="Probabilidad",AC101,""))),"")</f>
        <v/>
      </c>
      <c r="AD102" s="111" t="str">
        <f t="shared" si="62"/>
        <v/>
      </c>
      <c r="AE102" s="457"/>
      <c r="AF102" s="150"/>
      <c r="AG102" s="151"/>
      <c r="AH102" s="390"/>
      <c r="AI102" s="390"/>
      <c r="AJ102" s="390"/>
      <c r="AK102" s="390"/>
      <c r="AL102" s="390"/>
      <c r="AM102" s="390"/>
      <c r="AN102" s="150"/>
      <c r="AO102" s="150"/>
      <c r="AP102" s="151"/>
      <c r="AQ102" s="150"/>
      <c r="AR102" s="151"/>
      <c r="AS102" s="390"/>
      <c r="AT102" s="390"/>
      <c r="AU102" s="390"/>
      <c r="AV102" s="390"/>
      <c r="AW102" s="390"/>
      <c r="AX102" s="390"/>
      <c r="AY102" s="150"/>
      <c r="AZ102" s="150"/>
      <c r="BA102" s="151"/>
      <c r="BB102" s="150"/>
      <c r="BC102" s="151"/>
      <c r="BD102" s="390"/>
      <c r="BE102" s="390"/>
      <c r="BF102" s="390"/>
      <c r="BG102" s="390"/>
      <c r="BH102" s="390"/>
      <c r="BI102" s="390"/>
      <c r="BJ102" s="150"/>
      <c r="BK102" s="150"/>
      <c r="BL102" s="151"/>
      <c r="BM102" s="181"/>
      <c r="BN102" s="226"/>
      <c r="BO102" s="142"/>
      <c r="BP102" s="181"/>
      <c r="BQ102" s="142"/>
      <c r="BR102" s="142"/>
      <c r="BS102" s="142"/>
      <c r="BT102" s="150"/>
      <c r="BU102" s="151"/>
      <c r="BV102" s="152"/>
      <c r="BW102" s="150"/>
      <c r="BX102" s="150"/>
      <c r="BY102" s="151"/>
      <c r="BZ102" s="151"/>
      <c r="CA102" s="151"/>
      <c r="CB102" s="151"/>
      <c r="CC102" s="150"/>
      <c r="CD102" s="151"/>
      <c r="CE102" s="152"/>
      <c r="CF102" s="150"/>
      <c r="CG102" s="150"/>
      <c r="CH102" s="151"/>
      <c r="CI102" s="151"/>
      <c r="CJ102" s="151"/>
      <c r="CK102" s="151"/>
      <c r="CL102" s="150"/>
      <c r="CM102" s="151"/>
      <c r="CN102" s="404"/>
      <c r="CO102" s="150"/>
      <c r="CP102" s="150"/>
      <c r="CQ102" s="151"/>
      <c r="CR102" s="151"/>
      <c r="CS102" s="151"/>
      <c r="CT102" s="151"/>
    </row>
    <row r="103" spans="1:100" s="402" customFormat="1" ht="19" customHeight="1">
      <c r="A103" s="755"/>
      <c r="B103" s="472"/>
      <c r="C103" s="463"/>
      <c r="D103" s="460"/>
      <c r="E103" s="460"/>
      <c r="F103" s="460"/>
      <c r="G103" s="463"/>
      <c r="H103" s="463"/>
      <c r="I103" s="454"/>
      <c r="J103" s="451"/>
      <c r="K103" s="466"/>
      <c r="L103" s="466">
        <f>IF(NOT(ISERROR(MATCH(K103,_xlfn.ANCHORARRAY(F136),0))),J138&amp;"Por favor no seleccionar los criterios de impacto",K103)</f>
        <v>0</v>
      </c>
      <c r="M103" s="454"/>
      <c r="N103" s="451"/>
      <c r="O103" s="454"/>
      <c r="P103" s="181"/>
      <c r="Q103" s="94"/>
      <c r="R103" s="137" t="str">
        <f t="shared" si="57"/>
        <v/>
      </c>
      <c r="S103" s="97"/>
      <c r="T103" s="97"/>
      <c r="U103" s="186" t="str">
        <f t="shared" si="58"/>
        <v/>
      </c>
      <c r="V103" s="97"/>
      <c r="W103" s="97"/>
      <c r="X103" s="97"/>
      <c r="Y103" s="138" t="str">
        <f>IFERROR(IF(AND(R102="Probabilidad",R103="Probabilidad"),(AA102-(+AA102*U103)),IF(R103="Probabilidad",(J102-(+J102*U103)),IF(R103="Impacto",AA102,""))),"")</f>
        <v/>
      </c>
      <c r="Z103" s="111" t="str">
        <f t="shared" si="59"/>
        <v/>
      </c>
      <c r="AA103" s="186" t="str">
        <f t="shared" si="60"/>
        <v/>
      </c>
      <c r="AB103" s="111" t="str">
        <f t="shared" si="61"/>
        <v/>
      </c>
      <c r="AC103" s="186" t="str">
        <f>IFERROR(IF(AND(R102="Impacto",R103="Impacto"),(AC102-(+AC102*U103)),IF(AND(R102="Probabilidad",R103="Impacto"),(AC101-(+AC101*U103)),IF(R103="Probabilidad",AC102,""))),"")</f>
        <v/>
      </c>
      <c r="AD103" s="111" t="str">
        <f t="shared" si="62"/>
        <v/>
      </c>
      <c r="AE103" s="457"/>
      <c r="AF103" s="150"/>
      <c r="AG103" s="151"/>
      <c r="AH103" s="390"/>
      <c r="AI103" s="390"/>
      <c r="AJ103" s="390"/>
      <c r="AK103" s="390"/>
      <c r="AL103" s="390"/>
      <c r="AM103" s="390"/>
      <c r="AN103" s="150"/>
      <c r="AO103" s="150"/>
      <c r="AP103" s="151"/>
      <c r="AQ103" s="150"/>
      <c r="AR103" s="151"/>
      <c r="AS103" s="390"/>
      <c r="AT103" s="390"/>
      <c r="AU103" s="390"/>
      <c r="AV103" s="390"/>
      <c r="AW103" s="390"/>
      <c r="AX103" s="390"/>
      <c r="AY103" s="150"/>
      <c r="AZ103" s="150"/>
      <c r="BA103" s="151"/>
      <c r="BB103" s="150"/>
      <c r="BC103" s="151"/>
      <c r="BD103" s="390"/>
      <c r="BE103" s="390"/>
      <c r="BF103" s="390"/>
      <c r="BG103" s="390"/>
      <c r="BH103" s="390"/>
      <c r="BI103" s="390"/>
      <c r="BJ103" s="150"/>
      <c r="BK103" s="150"/>
      <c r="BL103" s="151"/>
      <c r="BM103" s="181"/>
      <c r="BN103" s="226"/>
      <c r="BO103" s="142"/>
      <c r="BP103" s="181"/>
      <c r="BQ103" s="142"/>
      <c r="BR103" s="142"/>
      <c r="BS103" s="142"/>
      <c r="BT103" s="150"/>
      <c r="BU103" s="151"/>
      <c r="BV103" s="152"/>
      <c r="BW103" s="150"/>
      <c r="BX103" s="150"/>
      <c r="BY103" s="151"/>
      <c r="BZ103" s="151"/>
      <c r="CA103" s="151"/>
      <c r="CB103" s="151"/>
      <c r="CC103" s="150"/>
      <c r="CD103" s="151"/>
      <c r="CE103" s="152"/>
      <c r="CF103" s="150"/>
      <c r="CG103" s="150"/>
      <c r="CH103" s="151"/>
      <c r="CI103" s="151"/>
      <c r="CJ103" s="151"/>
      <c r="CK103" s="151"/>
      <c r="CL103" s="150"/>
      <c r="CM103" s="151"/>
      <c r="CN103" s="404"/>
      <c r="CO103" s="150"/>
      <c r="CP103" s="150"/>
      <c r="CQ103" s="151"/>
      <c r="CR103" s="151"/>
      <c r="CS103" s="151"/>
      <c r="CT103" s="151"/>
    </row>
    <row r="104" spans="1:100" s="402" customFormat="1" ht="19" customHeight="1" thickBot="1">
      <c r="A104" s="756"/>
      <c r="B104" s="473"/>
      <c r="C104" s="464"/>
      <c r="D104" s="460"/>
      <c r="E104" s="460"/>
      <c r="F104" s="460"/>
      <c r="G104" s="464"/>
      <c r="H104" s="464"/>
      <c r="I104" s="455"/>
      <c r="J104" s="452"/>
      <c r="K104" s="467"/>
      <c r="L104" s="467">
        <f>IF(NOT(ISERROR(MATCH(K104,_xlfn.ANCHORARRAY(F137),0))),J139&amp;"Por favor no seleccionar los criterios de impacto",K104)</f>
        <v>0</v>
      </c>
      <c r="M104" s="455"/>
      <c r="N104" s="452"/>
      <c r="O104" s="455"/>
      <c r="P104" s="182"/>
      <c r="Q104" s="95"/>
      <c r="R104" s="149" t="str">
        <f t="shared" si="57"/>
        <v/>
      </c>
      <c r="S104" s="144"/>
      <c r="T104" s="144"/>
      <c r="U104" s="184" t="str">
        <f t="shared" si="58"/>
        <v/>
      </c>
      <c r="V104" s="144"/>
      <c r="W104" s="144"/>
      <c r="X104" s="144"/>
      <c r="Y104" s="145" t="str">
        <f>IFERROR(IF(AND(R103="Probabilidad",R104="Probabilidad"),(AA103-(+AA103*U104)),IF(R104="Probabilidad",(J103-(+J103*U104)),IF(R104="Impacto",AA103,""))),"")</f>
        <v/>
      </c>
      <c r="Z104" s="112" t="str">
        <f t="shared" si="59"/>
        <v/>
      </c>
      <c r="AA104" s="184" t="str">
        <f t="shared" si="60"/>
        <v/>
      </c>
      <c r="AB104" s="112" t="str">
        <f t="shared" si="61"/>
        <v/>
      </c>
      <c r="AC104" s="184" t="str">
        <f>IFERROR(IF(AND(R103="Impacto",R104="Impacto"),(AC103-(+AC103*U104)),IF(AND(R103="Probabilidad",R104="Impacto"),(AC102-(+AC102*U104)),IF(R104="Probabilidad",AC103,""))),"")</f>
        <v/>
      </c>
      <c r="AD104" s="112" t="str">
        <f t="shared" si="62"/>
        <v/>
      </c>
      <c r="AE104" s="458"/>
      <c r="AF104" s="150"/>
      <c r="AG104" s="151"/>
      <c r="AH104" s="390"/>
      <c r="AI104" s="390"/>
      <c r="AJ104" s="390"/>
      <c r="AK104" s="390"/>
      <c r="AL104" s="390"/>
      <c r="AM104" s="390"/>
      <c r="AN104" s="150"/>
      <c r="AO104" s="150"/>
      <c r="AP104" s="151"/>
      <c r="AQ104" s="150"/>
      <c r="AR104" s="151"/>
      <c r="AS104" s="390"/>
      <c r="AT104" s="390"/>
      <c r="AU104" s="390"/>
      <c r="AV104" s="390"/>
      <c r="AW104" s="390"/>
      <c r="AX104" s="390"/>
      <c r="AY104" s="150"/>
      <c r="AZ104" s="150"/>
      <c r="BA104" s="151"/>
      <c r="BB104" s="150"/>
      <c r="BC104" s="151"/>
      <c r="BD104" s="390"/>
      <c r="BE104" s="390"/>
      <c r="BF104" s="390"/>
      <c r="BG104" s="390"/>
      <c r="BH104" s="390"/>
      <c r="BI104" s="390"/>
      <c r="BJ104" s="150"/>
      <c r="BK104" s="150"/>
      <c r="BL104" s="151"/>
      <c r="BM104" s="181"/>
      <c r="BN104" s="226"/>
      <c r="BO104" s="142"/>
      <c r="BP104" s="181"/>
      <c r="BQ104" s="142"/>
      <c r="BR104" s="142"/>
      <c r="BS104" s="142"/>
      <c r="BT104" s="150"/>
      <c r="BU104" s="151"/>
      <c r="BV104" s="152"/>
      <c r="BW104" s="150"/>
      <c r="BX104" s="150"/>
      <c r="BY104" s="151"/>
      <c r="BZ104" s="151"/>
      <c r="CA104" s="151"/>
      <c r="CB104" s="151"/>
      <c r="CC104" s="150"/>
      <c r="CD104" s="151"/>
      <c r="CE104" s="152"/>
      <c r="CF104" s="150"/>
      <c r="CG104" s="150"/>
      <c r="CH104" s="151"/>
      <c r="CI104" s="151"/>
      <c r="CJ104" s="151"/>
      <c r="CK104" s="151"/>
      <c r="CL104" s="150"/>
      <c r="CM104" s="151"/>
      <c r="CN104" s="404"/>
      <c r="CO104" s="150"/>
      <c r="CP104" s="150"/>
      <c r="CQ104" s="151"/>
      <c r="CR104" s="151"/>
      <c r="CS104" s="151"/>
      <c r="CT104" s="151"/>
    </row>
    <row r="105" spans="1:100" s="402" customFormat="1" ht="195" customHeight="1">
      <c r="A105" s="754"/>
      <c r="B105" s="471"/>
      <c r="C105" s="462"/>
      <c r="D105" s="491"/>
      <c r="E105" s="491"/>
      <c r="F105" s="491"/>
      <c r="G105" s="462"/>
      <c r="H105" s="462"/>
      <c r="I105" s="453" t="str">
        <f>IF(H105&lt;=0,"",IF(H105&lt;=2,"Muy Baja",IF(H105&lt;=24,"Baja",IF(H105&lt;=500,"Media",IF(H105&lt;=5000,"Alta","Muy Alta")))))</f>
        <v/>
      </c>
      <c r="J105" s="450" t="str">
        <f>IF(I105="","",IF(I105="Muy Baja",0.2,IF(I105="Baja",0.4,IF(I105="Media",0.6,IF(I105="Alta",0.8,IF(I105="Muy Alta",1,))))))</f>
        <v/>
      </c>
      <c r="K105" s="465"/>
      <c r="L105" s="465">
        <f>IF(NOT(ISERROR(MATCH(K105,'[3]Tabla Impacto'!$B$221:$B$223,0))),'[3]Tabla Impacto'!$F$223&amp;"Por favor no seleccionar los criterios de impacto(Afectación Económica o presupuestal y Pérdida Reputacional)",K105)</f>
        <v>0</v>
      </c>
      <c r="M105" s="453" t="str">
        <f>IF(OR(K105='Tabla Impacto'!$C$11,K105='Tabla Impacto'!$D$11),"Leve",IF(OR(K105='Tabla Impacto'!$C$12,K105='Tabla Impacto'!$D$12),"Menor",IF(OR(K105='Tabla Impacto'!$C$13,K105='Tabla Impacto'!$D$13),"Moderado",IF(OR(K105='Tabla Impacto'!$C$14,K105='Tabla Impacto'!$D$14),"Mayor",IF(OR(K105='Tabla Impacto'!$C$15,K105='Tabla Impacto'!$D$15),"Catastrófico","")))))</f>
        <v/>
      </c>
      <c r="N105" s="450" t="str">
        <f>IF(M105="","",IF(M105="Leve",0.2,IF(M105="Menor",0.4,IF(M105="Moderado",0.6,IF(M105="Mayor",0.8,IF(M105="Catastrófico",1,))))))</f>
        <v/>
      </c>
      <c r="O105" s="453" t="str">
        <f>IF(OR(AND(I105="Muy Baja",M105="Leve"),AND(I105="Muy Baja",M105="Menor"),AND(I105="Baja",M105="Leve")),"Bajo",IF(OR(AND(I105="Muy baja",M105="Moderado"),AND(I105="Baja",M105="Menor"),AND(I105="Baja",M105="Moderado"),AND(I105="Media",M105="Leve"),AND(I105="Media",M105="Menor"),AND(I105="Media",M105="Moderado"),AND(I105="Alta",M105="Leve"),AND(I105="Alta",M105="Menor")),"Moderado",IF(OR(AND(I105="Muy Baja",M105="Mayor"),AND(I105="Baja",M105="Mayor"),AND(I105="Media",M105="Mayor"),AND(I105="Alta",M105="Moderado"),AND(I105="Alta",M105="Mayor"),AND(I105="Muy Alta",M105="Leve"),AND(I105="Muy Alta",M105="Menor"),AND(I105="Muy Alta",M105="Moderado"),AND(I105="Muy Alta",M105="Mayor")),"Alto",IF(OR(AND(I105="Muy Baja",M105="Catastrófico"),AND(I105="Baja",M105="Catastrófico"),AND(I105="Media",M105="Catastrófico"),AND(I105="Alta",M105="Catastrófico"),AND(I105="Muy Alta",M105="Catastrófico")),"Extremo",""))))</f>
        <v/>
      </c>
      <c r="P105" s="294"/>
      <c r="Q105" s="275"/>
      <c r="R105" s="318" t="str">
        <f t="shared" si="57"/>
        <v/>
      </c>
      <c r="S105" s="97"/>
      <c r="T105" s="97"/>
      <c r="U105" s="186" t="str">
        <f t="shared" si="58"/>
        <v/>
      </c>
      <c r="V105" s="97"/>
      <c r="W105" s="97"/>
      <c r="X105" s="97"/>
      <c r="Y105" s="138" t="str">
        <f>IFERROR(IF(R105="Probabilidad",(J105-(+J105*U105)),IF(R105="Impacto",J105,"")),"")</f>
        <v/>
      </c>
      <c r="Z105" s="111" t="str">
        <f t="shared" si="59"/>
        <v/>
      </c>
      <c r="AA105" s="186" t="str">
        <f t="shared" si="60"/>
        <v/>
      </c>
      <c r="AB105" s="111" t="str">
        <f t="shared" si="61"/>
        <v/>
      </c>
      <c r="AC105" s="186" t="str">
        <f>IFERROR(IF(R105="Impacto",(N105-(+N105*U105)),IF(R105="Probabilidad",N105,"")),"")</f>
        <v/>
      </c>
      <c r="AD105" s="111" t="str">
        <f t="shared" si="62"/>
        <v/>
      </c>
      <c r="AE105" s="456"/>
      <c r="AF105" s="139"/>
      <c r="AG105" s="140"/>
      <c r="AH105" s="390"/>
      <c r="AI105" s="390"/>
      <c r="AJ105" s="390"/>
      <c r="AK105" s="390"/>
      <c r="AL105" s="390"/>
      <c r="AM105" s="390"/>
      <c r="AN105" s="139"/>
      <c r="AO105" s="139"/>
      <c r="AP105" s="140"/>
      <c r="AQ105" s="139"/>
      <c r="AR105" s="140"/>
      <c r="AS105" s="390"/>
      <c r="AT105" s="390"/>
      <c r="AU105" s="390"/>
      <c r="AV105" s="390"/>
      <c r="AW105" s="390"/>
      <c r="AX105" s="390"/>
      <c r="AY105" s="139"/>
      <c r="AZ105" s="139"/>
      <c r="BA105" s="140"/>
      <c r="BB105" s="139"/>
      <c r="BC105" s="140"/>
      <c r="BD105" s="390"/>
      <c r="BE105" s="390"/>
      <c r="BF105" s="390"/>
      <c r="BG105" s="390"/>
      <c r="BH105" s="390"/>
      <c r="BI105" s="390"/>
      <c r="BJ105" s="139"/>
      <c r="BK105" s="139"/>
      <c r="BL105" s="140"/>
      <c r="BM105" s="307"/>
      <c r="BN105" s="296"/>
      <c r="BO105" s="275"/>
      <c r="BP105" s="294"/>
      <c r="BQ105" s="310"/>
      <c r="BR105" s="310"/>
      <c r="BS105" s="298"/>
      <c r="BT105" s="139"/>
      <c r="BU105" s="140"/>
      <c r="BV105" s="141"/>
      <c r="BW105" s="139"/>
      <c r="BX105" s="139"/>
      <c r="BY105" s="140"/>
      <c r="BZ105" s="140"/>
      <c r="CA105" s="140"/>
      <c r="CB105" s="140"/>
      <c r="CC105" s="139"/>
      <c r="CD105" s="140"/>
      <c r="CE105" s="141"/>
      <c r="CF105" s="139"/>
      <c r="CG105" s="139"/>
      <c r="CH105" s="140"/>
      <c r="CI105" s="140"/>
      <c r="CJ105" s="140"/>
      <c r="CK105" s="140"/>
      <c r="CL105" s="139"/>
      <c r="CM105" s="140"/>
      <c r="CN105" s="403"/>
      <c r="CO105" s="139"/>
      <c r="CP105" s="139"/>
      <c r="CQ105" s="140"/>
      <c r="CR105" s="140"/>
      <c r="CS105" s="140"/>
      <c r="CT105" s="140"/>
      <c r="CU105" s="401"/>
      <c r="CV105" s="401"/>
    </row>
    <row r="106" spans="1:100" s="402" customFormat="1" ht="155" customHeight="1">
      <c r="A106" s="755"/>
      <c r="B106" s="472"/>
      <c r="C106" s="463"/>
      <c r="D106" s="460"/>
      <c r="E106" s="460"/>
      <c r="F106" s="460"/>
      <c r="G106" s="463"/>
      <c r="H106" s="463"/>
      <c r="I106" s="454"/>
      <c r="J106" s="451"/>
      <c r="K106" s="466"/>
      <c r="L106" s="466">
        <f>IF(NOT(ISERROR(MATCH(K106,_xlfn.ANCHORARRAY(F139),0))),J141&amp;"Por favor no seleccionar los criterios de impacto",K106)</f>
        <v>0</v>
      </c>
      <c r="M106" s="454"/>
      <c r="N106" s="451"/>
      <c r="O106" s="454"/>
      <c r="P106" s="294"/>
      <c r="Q106" s="275"/>
      <c r="R106" s="137" t="str">
        <f t="shared" si="57"/>
        <v/>
      </c>
      <c r="S106" s="97"/>
      <c r="T106" s="97"/>
      <c r="U106" s="186" t="str">
        <f t="shared" si="58"/>
        <v/>
      </c>
      <c r="V106" s="97"/>
      <c r="W106" s="97"/>
      <c r="X106" s="97"/>
      <c r="Y106" s="138" t="str">
        <f>IFERROR(IF(AND(R105="Probabilidad",R106="Probabilidad"),(AA105-(+AA105*U106)),IF(R106="Probabilidad",(J105-(+J105*U106)),IF(R106="Impacto",AA105,""))),"")</f>
        <v/>
      </c>
      <c r="Z106" s="111" t="str">
        <f t="shared" si="59"/>
        <v/>
      </c>
      <c r="AA106" s="186" t="str">
        <f t="shared" si="60"/>
        <v/>
      </c>
      <c r="AB106" s="111" t="str">
        <f t="shared" si="61"/>
        <v/>
      </c>
      <c r="AC106" s="186" t="str">
        <f>IFERROR(IF(AND(R105="Impacto",R106="Impacto"),(AC105-(+AC105*U106)),IF(R106="Impacto",($N$87-(+$N$87*U106)),IF(R106="Probabilidad",AC105,""))),"")</f>
        <v/>
      </c>
      <c r="AD106" s="111" t="str">
        <f t="shared" si="62"/>
        <v/>
      </c>
      <c r="AE106" s="457"/>
      <c r="AF106" s="150"/>
      <c r="AG106" s="151"/>
      <c r="AH106" s="390"/>
      <c r="AI106" s="390"/>
      <c r="AJ106" s="390"/>
      <c r="AK106" s="390"/>
      <c r="AL106" s="390"/>
      <c r="AM106" s="390"/>
      <c r="AN106" s="150"/>
      <c r="AO106" s="150"/>
      <c r="AP106" s="151"/>
      <c r="AQ106" s="150"/>
      <c r="AR106" s="151"/>
      <c r="AS106" s="390"/>
      <c r="AT106" s="390"/>
      <c r="AU106" s="390"/>
      <c r="AV106" s="390"/>
      <c r="AW106" s="390"/>
      <c r="AX106" s="390"/>
      <c r="AY106" s="150"/>
      <c r="AZ106" s="150"/>
      <c r="BA106" s="151"/>
      <c r="BB106" s="150"/>
      <c r="BC106" s="151"/>
      <c r="BD106" s="390"/>
      <c r="BE106" s="390"/>
      <c r="BF106" s="390"/>
      <c r="BG106" s="390"/>
      <c r="BH106" s="390"/>
      <c r="BI106" s="390"/>
      <c r="BJ106" s="150"/>
      <c r="BK106" s="150"/>
      <c r="BL106" s="151"/>
      <c r="BM106" s="275"/>
      <c r="BN106" s="296"/>
      <c r="BO106" s="275"/>
      <c r="BP106" s="294"/>
      <c r="BQ106" s="310"/>
      <c r="BR106" s="310"/>
      <c r="BS106" s="296"/>
      <c r="BT106" s="150"/>
      <c r="BU106" s="151"/>
      <c r="BV106" s="152"/>
      <c r="BW106" s="150"/>
      <c r="BX106" s="150"/>
      <c r="BY106" s="151"/>
      <c r="BZ106" s="151"/>
      <c r="CA106" s="151"/>
      <c r="CB106" s="151"/>
      <c r="CC106" s="150"/>
      <c r="CD106" s="151"/>
      <c r="CE106" s="152"/>
      <c r="CF106" s="150"/>
      <c r="CG106" s="150"/>
      <c r="CH106" s="151"/>
      <c r="CI106" s="151"/>
      <c r="CJ106" s="151"/>
      <c r="CK106" s="151"/>
      <c r="CL106" s="150"/>
      <c r="CM106" s="151"/>
      <c r="CN106" s="404"/>
      <c r="CO106" s="150"/>
      <c r="CP106" s="150"/>
      <c r="CQ106" s="151"/>
      <c r="CR106" s="151"/>
      <c r="CS106" s="151"/>
      <c r="CT106" s="151"/>
    </row>
    <row r="107" spans="1:100" s="402" customFormat="1" ht="19" customHeight="1">
      <c r="A107" s="755"/>
      <c r="B107" s="472"/>
      <c r="C107" s="463"/>
      <c r="D107" s="460"/>
      <c r="E107" s="460"/>
      <c r="F107" s="460"/>
      <c r="G107" s="463"/>
      <c r="H107" s="463"/>
      <c r="I107" s="454"/>
      <c r="J107" s="451"/>
      <c r="K107" s="466"/>
      <c r="L107" s="466">
        <f>IF(NOT(ISERROR(MATCH(K107,_xlfn.ANCHORARRAY(F140),0))),J142&amp;"Por favor no seleccionar los criterios de impacto",K107)</f>
        <v>0</v>
      </c>
      <c r="M107" s="454"/>
      <c r="N107" s="451"/>
      <c r="O107" s="454"/>
      <c r="P107" s="181"/>
      <c r="Q107" s="94"/>
      <c r="R107" s="137" t="str">
        <f t="shared" si="57"/>
        <v/>
      </c>
      <c r="S107" s="97"/>
      <c r="T107" s="97"/>
      <c r="U107" s="186" t="str">
        <f t="shared" si="58"/>
        <v/>
      </c>
      <c r="V107" s="97"/>
      <c r="W107" s="97"/>
      <c r="X107" s="97"/>
      <c r="Y107" s="138" t="str">
        <f>IFERROR(IF(AND(R106="Probabilidad",R107="Probabilidad"),(AA106-(+AA106*U107)),IF(R107="Probabilidad",(J106-(+J106*U107)),IF(R107="Impacto",AA106,""))),"")</f>
        <v/>
      </c>
      <c r="Z107" s="111" t="str">
        <f t="shared" si="59"/>
        <v/>
      </c>
      <c r="AA107" s="186" t="str">
        <f t="shared" si="60"/>
        <v/>
      </c>
      <c r="AB107" s="111" t="str">
        <f t="shared" si="61"/>
        <v/>
      </c>
      <c r="AC107" s="186" t="str">
        <f>IFERROR(IF(AND(R106="Impacto",R107="Impacto"),(AC106-(+AC106*U107)),IF(AND(R106="Probabilidad",R107="Impacto"),(AC105-(+AC105*U107)),IF(R107="Probabilidad",AC106,""))),"")</f>
        <v/>
      </c>
      <c r="AD107" s="111" t="str">
        <f t="shared" si="62"/>
        <v/>
      </c>
      <c r="AE107" s="457"/>
      <c r="AF107" s="150"/>
      <c r="AG107" s="151"/>
      <c r="AH107" s="390"/>
      <c r="AI107" s="390"/>
      <c r="AJ107" s="390"/>
      <c r="AK107" s="390"/>
      <c r="AL107" s="390"/>
      <c r="AM107" s="390"/>
      <c r="AN107" s="150"/>
      <c r="AO107" s="150"/>
      <c r="AP107" s="151"/>
      <c r="AQ107" s="150"/>
      <c r="AR107" s="151"/>
      <c r="AS107" s="390"/>
      <c r="AT107" s="390"/>
      <c r="AU107" s="390"/>
      <c r="AV107" s="390"/>
      <c r="AW107" s="390"/>
      <c r="AX107" s="390"/>
      <c r="AY107" s="150"/>
      <c r="AZ107" s="150"/>
      <c r="BA107" s="151"/>
      <c r="BB107" s="150"/>
      <c r="BC107" s="151"/>
      <c r="BD107" s="390"/>
      <c r="BE107" s="390"/>
      <c r="BF107" s="390"/>
      <c r="BG107" s="390"/>
      <c r="BH107" s="390"/>
      <c r="BI107" s="390"/>
      <c r="BJ107" s="150"/>
      <c r="BK107" s="150"/>
      <c r="BL107" s="151"/>
      <c r="BM107" s="181"/>
      <c r="BN107" s="226"/>
      <c r="BO107" s="142"/>
      <c r="BP107" s="181"/>
      <c r="BQ107" s="142"/>
      <c r="BR107" s="142"/>
      <c r="BS107" s="142"/>
      <c r="BT107" s="150"/>
      <c r="BU107" s="151"/>
      <c r="BV107" s="152"/>
      <c r="BW107" s="150"/>
      <c r="BX107" s="150"/>
      <c r="BY107" s="151"/>
      <c r="BZ107" s="151"/>
      <c r="CA107" s="151"/>
      <c r="CB107" s="151"/>
      <c r="CC107" s="150"/>
      <c r="CD107" s="151"/>
      <c r="CE107" s="152"/>
      <c r="CF107" s="150"/>
      <c r="CG107" s="150"/>
      <c r="CH107" s="151"/>
      <c r="CI107" s="151"/>
      <c r="CJ107" s="151"/>
      <c r="CK107" s="151"/>
      <c r="CL107" s="150"/>
      <c r="CM107" s="151"/>
      <c r="CN107" s="404"/>
      <c r="CO107" s="150"/>
      <c r="CP107" s="150"/>
      <c r="CQ107" s="151"/>
      <c r="CR107" s="151"/>
      <c r="CS107" s="151"/>
      <c r="CT107" s="151"/>
    </row>
    <row r="108" spans="1:100" s="402" customFormat="1" ht="19" customHeight="1">
      <c r="A108" s="755"/>
      <c r="B108" s="472"/>
      <c r="C108" s="463"/>
      <c r="D108" s="460"/>
      <c r="E108" s="460"/>
      <c r="F108" s="460"/>
      <c r="G108" s="463"/>
      <c r="H108" s="463"/>
      <c r="I108" s="454"/>
      <c r="J108" s="451"/>
      <c r="K108" s="466"/>
      <c r="L108" s="466">
        <f>IF(NOT(ISERROR(MATCH(K108,_xlfn.ANCHORARRAY(F141),0))),J143&amp;"Por favor no seleccionar los criterios de impacto",K108)</f>
        <v>0</v>
      </c>
      <c r="M108" s="454"/>
      <c r="N108" s="451"/>
      <c r="O108" s="454"/>
      <c r="P108" s="181"/>
      <c r="Q108" s="94"/>
      <c r="R108" s="137" t="str">
        <f t="shared" si="57"/>
        <v/>
      </c>
      <c r="S108" s="97"/>
      <c r="T108" s="97"/>
      <c r="U108" s="186" t="str">
        <f t="shared" si="58"/>
        <v/>
      </c>
      <c r="V108" s="97"/>
      <c r="W108" s="97"/>
      <c r="X108" s="97"/>
      <c r="Y108" s="138" t="str">
        <f>IFERROR(IF(AND(R107="Probabilidad",R108="Probabilidad"),(AA107-(+AA107*U108)),IF(R108="Probabilidad",(J107-(+J107*U108)),IF(R108="Impacto",AA107,""))),"")</f>
        <v/>
      </c>
      <c r="Z108" s="111" t="str">
        <f t="shared" si="59"/>
        <v/>
      </c>
      <c r="AA108" s="186" t="str">
        <f t="shared" si="60"/>
        <v/>
      </c>
      <c r="AB108" s="111" t="str">
        <f t="shared" si="61"/>
        <v/>
      </c>
      <c r="AC108" s="186" t="str">
        <f>IFERROR(IF(AND(R107="Impacto",R108="Impacto"),(AC107-(+AC107*U108)),IF(AND(R107="Probabilidad",R108="Impacto"),(AC106-(+AC106*U108)),IF(R108="Probabilidad",AC107,""))),"")</f>
        <v/>
      </c>
      <c r="AD108" s="111" t="str">
        <f t="shared" si="62"/>
        <v/>
      </c>
      <c r="AE108" s="457"/>
      <c r="AF108" s="150"/>
      <c r="AG108" s="151"/>
      <c r="AH108" s="390"/>
      <c r="AI108" s="390"/>
      <c r="AJ108" s="390"/>
      <c r="AK108" s="390"/>
      <c r="AL108" s="390"/>
      <c r="AM108" s="390"/>
      <c r="AN108" s="150"/>
      <c r="AO108" s="150"/>
      <c r="AP108" s="151"/>
      <c r="AQ108" s="150"/>
      <c r="AR108" s="151"/>
      <c r="AS108" s="390"/>
      <c r="AT108" s="390"/>
      <c r="AU108" s="390"/>
      <c r="AV108" s="390"/>
      <c r="AW108" s="390"/>
      <c r="AX108" s="390"/>
      <c r="AY108" s="150"/>
      <c r="AZ108" s="150"/>
      <c r="BA108" s="151"/>
      <c r="BB108" s="150"/>
      <c r="BC108" s="151"/>
      <c r="BD108" s="390"/>
      <c r="BE108" s="390"/>
      <c r="BF108" s="390"/>
      <c r="BG108" s="390"/>
      <c r="BH108" s="390"/>
      <c r="BI108" s="390"/>
      <c r="BJ108" s="150"/>
      <c r="BK108" s="150"/>
      <c r="BL108" s="151"/>
      <c r="BM108" s="181"/>
      <c r="BN108" s="226"/>
      <c r="BO108" s="142"/>
      <c r="BP108" s="181"/>
      <c r="BQ108" s="142"/>
      <c r="BR108" s="142"/>
      <c r="BS108" s="142"/>
      <c r="BT108" s="150"/>
      <c r="BU108" s="151"/>
      <c r="BV108" s="152"/>
      <c r="BW108" s="150"/>
      <c r="BX108" s="150"/>
      <c r="BY108" s="151"/>
      <c r="BZ108" s="151"/>
      <c r="CA108" s="151"/>
      <c r="CB108" s="151"/>
      <c r="CC108" s="150"/>
      <c r="CD108" s="151"/>
      <c r="CE108" s="152"/>
      <c r="CF108" s="150"/>
      <c r="CG108" s="150"/>
      <c r="CH108" s="151"/>
      <c r="CI108" s="151"/>
      <c r="CJ108" s="151"/>
      <c r="CK108" s="151"/>
      <c r="CL108" s="150"/>
      <c r="CM108" s="151"/>
      <c r="CN108" s="404"/>
      <c r="CO108" s="150"/>
      <c r="CP108" s="150"/>
      <c r="CQ108" s="151"/>
      <c r="CR108" s="151"/>
      <c r="CS108" s="151"/>
      <c r="CT108" s="151"/>
    </row>
    <row r="109" spans="1:100" s="402" customFormat="1" ht="19" customHeight="1">
      <c r="A109" s="755"/>
      <c r="B109" s="472"/>
      <c r="C109" s="463"/>
      <c r="D109" s="460"/>
      <c r="E109" s="460"/>
      <c r="F109" s="460"/>
      <c r="G109" s="463"/>
      <c r="H109" s="463"/>
      <c r="I109" s="454"/>
      <c r="J109" s="451"/>
      <c r="K109" s="466"/>
      <c r="L109" s="466">
        <f>IF(NOT(ISERROR(MATCH(K109,_xlfn.ANCHORARRAY(F142),0))),J144&amp;"Por favor no seleccionar los criterios de impacto",K109)</f>
        <v>0</v>
      </c>
      <c r="M109" s="454"/>
      <c r="N109" s="451"/>
      <c r="O109" s="454"/>
      <c r="P109" s="181"/>
      <c r="Q109" s="94"/>
      <c r="R109" s="137" t="str">
        <f t="shared" si="57"/>
        <v/>
      </c>
      <c r="S109" s="97"/>
      <c r="T109" s="97"/>
      <c r="U109" s="186" t="str">
        <f t="shared" si="58"/>
        <v/>
      </c>
      <c r="V109" s="97"/>
      <c r="W109" s="97"/>
      <c r="X109" s="97"/>
      <c r="Y109" s="138" t="str">
        <f>IFERROR(IF(AND(R108="Probabilidad",R109="Probabilidad"),(AA108-(+AA108*U109)),IF(R109="Probabilidad",(J108-(+J108*U109)),IF(R109="Impacto",AA108,""))),"")</f>
        <v/>
      </c>
      <c r="Z109" s="111" t="str">
        <f t="shared" si="59"/>
        <v/>
      </c>
      <c r="AA109" s="186" t="str">
        <f t="shared" si="60"/>
        <v/>
      </c>
      <c r="AB109" s="111" t="str">
        <f t="shared" si="61"/>
        <v/>
      </c>
      <c r="AC109" s="186" t="str">
        <f>IFERROR(IF(AND(R108="Impacto",R109="Impacto"),(AC108-(+AC108*U109)),IF(AND(R108="Probabilidad",R109="Impacto"),(AC107-(+AC107*U109)),IF(R109="Probabilidad",AC108,""))),"")</f>
        <v/>
      </c>
      <c r="AD109" s="111" t="str">
        <f t="shared" si="62"/>
        <v/>
      </c>
      <c r="AE109" s="457"/>
      <c r="AF109" s="150"/>
      <c r="AG109" s="151"/>
      <c r="AH109" s="390"/>
      <c r="AI109" s="390"/>
      <c r="AJ109" s="390"/>
      <c r="AK109" s="390"/>
      <c r="AL109" s="390"/>
      <c r="AM109" s="390"/>
      <c r="AN109" s="150"/>
      <c r="AO109" s="150"/>
      <c r="AP109" s="151"/>
      <c r="AQ109" s="150"/>
      <c r="AR109" s="151"/>
      <c r="AS109" s="390"/>
      <c r="AT109" s="390"/>
      <c r="AU109" s="390"/>
      <c r="AV109" s="390"/>
      <c r="AW109" s="390"/>
      <c r="AX109" s="390"/>
      <c r="AY109" s="150"/>
      <c r="AZ109" s="150"/>
      <c r="BA109" s="151"/>
      <c r="BB109" s="150"/>
      <c r="BC109" s="151"/>
      <c r="BD109" s="390"/>
      <c r="BE109" s="390"/>
      <c r="BF109" s="390"/>
      <c r="BG109" s="390"/>
      <c r="BH109" s="390"/>
      <c r="BI109" s="390"/>
      <c r="BJ109" s="150"/>
      <c r="BK109" s="150"/>
      <c r="BL109" s="151"/>
      <c r="BM109" s="181"/>
      <c r="BN109" s="226"/>
      <c r="BO109" s="142"/>
      <c r="BP109" s="181"/>
      <c r="BQ109" s="142"/>
      <c r="BR109" s="142"/>
      <c r="BS109" s="142"/>
      <c r="BT109" s="150"/>
      <c r="BU109" s="151"/>
      <c r="BV109" s="152"/>
      <c r="BW109" s="150"/>
      <c r="BX109" s="150"/>
      <c r="BY109" s="151"/>
      <c r="BZ109" s="151"/>
      <c r="CA109" s="151"/>
      <c r="CB109" s="151"/>
      <c r="CC109" s="150"/>
      <c r="CD109" s="151"/>
      <c r="CE109" s="152"/>
      <c r="CF109" s="150"/>
      <c r="CG109" s="150"/>
      <c r="CH109" s="151"/>
      <c r="CI109" s="151"/>
      <c r="CJ109" s="151"/>
      <c r="CK109" s="151"/>
      <c r="CL109" s="150"/>
      <c r="CM109" s="151"/>
      <c r="CN109" s="404"/>
      <c r="CO109" s="150"/>
      <c r="CP109" s="150"/>
      <c r="CQ109" s="151"/>
      <c r="CR109" s="151"/>
      <c r="CS109" s="151"/>
      <c r="CT109" s="151"/>
    </row>
    <row r="110" spans="1:100" s="402" customFormat="1" ht="19" customHeight="1" thickBot="1">
      <c r="A110" s="756"/>
      <c r="B110" s="473"/>
      <c r="C110" s="464"/>
      <c r="D110" s="460"/>
      <c r="E110" s="460"/>
      <c r="F110" s="460"/>
      <c r="G110" s="464"/>
      <c r="H110" s="464"/>
      <c r="I110" s="455"/>
      <c r="J110" s="452"/>
      <c r="K110" s="467"/>
      <c r="L110" s="467">
        <f>IF(NOT(ISERROR(MATCH(K110,_xlfn.ANCHORARRAY(F143),0))),J145&amp;"Por favor no seleccionar los criterios de impacto",K110)</f>
        <v>0</v>
      </c>
      <c r="M110" s="455"/>
      <c r="N110" s="452"/>
      <c r="O110" s="455"/>
      <c r="P110" s="182"/>
      <c r="Q110" s="95"/>
      <c r="R110" s="149" t="str">
        <f t="shared" si="57"/>
        <v/>
      </c>
      <c r="S110" s="144"/>
      <c r="T110" s="144"/>
      <c r="U110" s="184" t="str">
        <f t="shared" si="58"/>
        <v/>
      </c>
      <c r="V110" s="144"/>
      <c r="W110" s="144"/>
      <c r="X110" s="144"/>
      <c r="Y110" s="145" t="str">
        <f>IFERROR(IF(AND(R109="Probabilidad",R110="Probabilidad"),(AA109-(+AA109*U110)),IF(R110="Probabilidad",(J109-(+J109*U110)),IF(R110="Impacto",AA109,""))),"")</f>
        <v/>
      </c>
      <c r="Z110" s="112" t="str">
        <f t="shared" si="59"/>
        <v/>
      </c>
      <c r="AA110" s="184" t="str">
        <f t="shared" si="60"/>
        <v/>
      </c>
      <c r="AB110" s="112" t="str">
        <f t="shared" si="61"/>
        <v/>
      </c>
      <c r="AC110" s="184" t="str">
        <f>IFERROR(IF(AND(R109="Impacto",R110="Impacto"),(AC109-(+AC109*U110)),IF(AND(R109="Probabilidad",R110="Impacto"),(AC108-(+AC108*U110)),IF(R110="Probabilidad",AC109,""))),"")</f>
        <v/>
      </c>
      <c r="AD110" s="112" t="str">
        <f t="shared" si="62"/>
        <v/>
      </c>
      <c r="AE110" s="458"/>
      <c r="AF110" s="150"/>
      <c r="AG110" s="151"/>
      <c r="AH110" s="390"/>
      <c r="AI110" s="390"/>
      <c r="AJ110" s="390"/>
      <c r="AK110" s="390"/>
      <c r="AL110" s="390"/>
      <c r="AM110" s="390"/>
      <c r="AN110" s="150"/>
      <c r="AO110" s="150"/>
      <c r="AP110" s="151"/>
      <c r="AQ110" s="150"/>
      <c r="AR110" s="151"/>
      <c r="AS110" s="390"/>
      <c r="AT110" s="390"/>
      <c r="AU110" s="390"/>
      <c r="AV110" s="390"/>
      <c r="AW110" s="390"/>
      <c r="AX110" s="390"/>
      <c r="AY110" s="150"/>
      <c r="AZ110" s="150"/>
      <c r="BA110" s="151"/>
      <c r="BB110" s="150"/>
      <c r="BC110" s="151"/>
      <c r="BD110" s="390"/>
      <c r="BE110" s="390"/>
      <c r="BF110" s="390"/>
      <c r="BG110" s="390"/>
      <c r="BH110" s="390"/>
      <c r="BI110" s="390"/>
      <c r="BJ110" s="150"/>
      <c r="BK110" s="150"/>
      <c r="BL110" s="151"/>
      <c r="BM110" s="181"/>
      <c r="BN110" s="226"/>
      <c r="BO110" s="142"/>
      <c r="BP110" s="181"/>
      <c r="BQ110" s="142"/>
      <c r="BR110" s="142"/>
      <c r="BS110" s="142"/>
      <c r="BT110" s="150"/>
      <c r="BU110" s="151"/>
      <c r="BV110" s="152"/>
      <c r="BW110" s="150"/>
      <c r="BX110" s="150"/>
      <c r="BY110" s="151"/>
      <c r="BZ110" s="151"/>
      <c r="CA110" s="151"/>
      <c r="CB110" s="151"/>
      <c r="CC110" s="150"/>
      <c r="CD110" s="151"/>
      <c r="CE110" s="152"/>
      <c r="CF110" s="150"/>
      <c r="CG110" s="150"/>
      <c r="CH110" s="151"/>
      <c r="CI110" s="151"/>
      <c r="CJ110" s="151"/>
      <c r="CK110" s="151"/>
      <c r="CL110" s="150"/>
      <c r="CM110" s="151"/>
      <c r="CN110" s="404"/>
      <c r="CO110" s="150"/>
      <c r="CP110" s="150"/>
      <c r="CQ110" s="151"/>
      <c r="CR110" s="151"/>
      <c r="CS110" s="151"/>
      <c r="CT110" s="151"/>
    </row>
    <row r="111" spans="1:100" s="402" customFormat="1" ht="195" customHeight="1">
      <c r="A111" s="754"/>
      <c r="B111" s="471"/>
      <c r="C111" s="462"/>
      <c r="D111" s="491"/>
      <c r="E111" s="491"/>
      <c r="F111" s="491"/>
      <c r="G111" s="462"/>
      <c r="H111" s="462"/>
      <c r="I111" s="453" t="str">
        <f>IF(H111&lt;=0,"",IF(H111&lt;=2,"Muy Baja",IF(H111&lt;=24,"Baja",IF(H111&lt;=500,"Media",IF(H111&lt;=5000,"Alta","Muy Alta")))))</f>
        <v/>
      </c>
      <c r="J111" s="450" t="str">
        <f>IF(I111="","",IF(I111="Muy Baja",0.2,IF(I111="Baja",0.4,IF(I111="Media",0.6,IF(I111="Alta",0.8,IF(I111="Muy Alta",1,))))))</f>
        <v/>
      </c>
      <c r="K111" s="465"/>
      <c r="L111" s="465">
        <f>IF(NOT(ISERROR(MATCH(K111,'[3]Tabla Impacto'!$B$221:$B$223,0))),'[3]Tabla Impacto'!$F$223&amp;"Por favor no seleccionar los criterios de impacto(Afectación Económica o presupuestal y Pérdida Reputacional)",K111)</f>
        <v>0</v>
      </c>
      <c r="M111" s="453" t="str">
        <f>IF(OR(K111='Tabla Impacto'!$C$11,K111='Tabla Impacto'!$D$11),"Leve",IF(OR(K111='Tabla Impacto'!$C$12,K111='Tabla Impacto'!$D$12),"Menor",IF(OR(K111='Tabla Impacto'!$C$13,K111='Tabla Impacto'!$D$13),"Moderado",IF(OR(K111='Tabla Impacto'!$C$14,K111='Tabla Impacto'!$D$14),"Mayor",IF(OR(K111='Tabla Impacto'!$C$15,K111='Tabla Impacto'!$D$15),"Catastrófico","")))))</f>
        <v/>
      </c>
      <c r="N111" s="450" t="str">
        <f>IF(M111="","",IF(M111="Leve",0.2,IF(M111="Menor",0.4,IF(M111="Moderado",0.6,IF(M111="Mayor",0.8,IF(M111="Catastrófico",1,))))))</f>
        <v/>
      </c>
      <c r="O111" s="453" t="str">
        <f>IF(OR(AND(I111="Muy Baja",M111="Leve"),AND(I111="Muy Baja",M111="Menor"),AND(I111="Baja",M111="Leve")),"Bajo",IF(OR(AND(I111="Muy baja",M111="Moderado"),AND(I111="Baja",M111="Menor"),AND(I111="Baja",M111="Moderado"),AND(I111="Media",M111="Leve"),AND(I111="Media",M111="Menor"),AND(I111="Media",M111="Moderado"),AND(I111="Alta",M111="Leve"),AND(I111="Alta",M111="Menor")),"Moderado",IF(OR(AND(I111="Muy Baja",M111="Mayor"),AND(I111="Baja",M111="Mayor"),AND(I111="Media",M111="Mayor"),AND(I111="Alta",M111="Moderado"),AND(I111="Alta",M111="Mayor"),AND(I111="Muy Alta",M111="Leve"),AND(I111="Muy Alta",M111="Menor"),AND(I111="Muy Alta",M111="Moderado"),AND(I111="Muy Alta",M111="Mayor")),"Alto",IF(OR(AND(I111="Muy Baja",M111="Catastrófico"),AND(I111="Baja",M111="Catastrófico"),AND(I111="Media",M111="Catastrófico"),AND(I111="Alta",M111="Catastrófico"),AND(I111="Muy Alta",M111="Catastrófico")),"Extremo",""))))</f>
        <v/>
      </c>
      <c r="P111" s="294"/>
      <c r="Q111" s="275"/>
      <c r="R111" s="318" t="str">
        <f t="shared" ref="R111:R125" si="63">IF(OR(S111="Preventivo",S111="Detectivo"),"Probabilidad",IF(S111="Correctivo","Impacto",""))</f>
        <v/>
      </c>
      <c r="S111" s="97"/>
      <c r="T111" s="97"/>
      <c r="U111" s="186" t="str">
        <f t="shared" ref="U111:U125" si="64">IF(AND(S111="Preventivo",T111="Automático"),"50%",IF(AND(S111="Preventivo",T111="Manual"),"40%",IF(AND(S111="Detectivo",T111="Automático"),"40%",IF(AND(S111="Detectivo",T111="Manual"),"30%",IF(AND(S111="Correctivo",T111="Automático"),"35%",IF(AND(S111="Correctivo",T111="Manual"),"25%",""))))))</f>
        <v/>
      </c>
      <c r="V111" s="97"/>
      <c r="W111" s="97"/>
      <c r="X111" s="97"/>
      <c r="Y111" s="138" t="str">
        <f>IFERROR(IF(R111="Probabilidad",(J111-(+J111*U111)),IF(R111="Impacto",J111,"")),"")</f>
        <v/>
      </c>
      <c r="Z111" s="111" t="str">
        <f t="shared" ref="Z111:Z122" si="65">IFERROR(IF(Y111="","",IF(Y111&lt;=0.2,"Muy Baja",IF(Y111&lt;=0.4,"Baja",IF(Y111&lt;=0.6,"Media",IF(Y111&lt;=0.8,"Alta","Muy Alta"))))),"")</f>
        <v/>
      </c>
      <c r="AA111" s="186" t="str">
        <f t="shared" ref="AA111:AA122" si="66">+Y111</f>
        <v/>
      </c>
      <c r="AB111" s="111" t="str">
        <f t="shared" ref="AB111:AB122" si="67">IFERROR(IF(AC111="","",IF(AC111&lt;=0.2,"Leve",IF(AC111&lt;=0.4,"Menor",IF(AC111&lt;=0.6,"Moderado",IF(AC111&lt;=0.8,"Mayor","Catastrófico"))))),"")</f>
        <v/>
      </c>
      <c r="AC111" s="186" t="str">
        <f>IFERROR(IF(R111="Impacto",(N111-(+N111*U111)),IF(R111="Probabilidad",N111,"")),"")</f>
        <v/>
      </c>
      <c r="AD111" s="111" t="str">
        <f t="shared" ref="AD111:AD122" si="68">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456"/>
      <c r="AF111" s="139"/>
      <c r="AG111" s="140"/>
      <c r="AH111" s="390"/>
      <c r="AI111" s="390"/>
      <c r="AJ111" s="390"/>
      <c r="AK111" s="390"/>
      <c r="AL111" s="390"/>
      <c r="AM111" s="390"/>
      <c r="AN111" s="139"/>
      <c r="AO111" s="139"/>
      <c r="AP111" s="140"/>
      <c r="AQ111" s="139"/>
      <c r="AR111" s="140"/>
      <c r="AS111" s="390"/>
      <c r="AT111" s="390"/>
      <c r="AU111" s="390"/>
      <c r="AV111" s="390"/>
      <c r="AW111" s="390"/>
      <c r="AX111" s="390"/>
      <c r="AY111" s="139"/>
      <c r="AZ111" s="139"/>
      <c r="BA111" s="140"/>
      <c r="BB111" s="139"/>
      <c r="BC111" s="140"/>
      <c r="BD111" s="390"/>
      <c r="BE111" s="390"/>
      <c r="BF111" s="390"/>
      <c r="BG111" s="390"/>
      <c r="BH111" s="390"/>
      <c r="BI111" s="390"/>
      <c r="BJ111" s="139"/>
      <c r="BK111" s="139"/>
      <c r="BL111" s="140"/>
      <c r="BM111" s="307"/>
      <c r="BN111" s="296"/>
      <c r="BO111" s="275"/>
      <c r="BP111" s="294"/>
      <c r="BQ111" s="310"/>
      <c r="BR111" s="310"/>
      <c r="BS111" s="298"/>
      <c r="BT111" s="139"/>
      <c r="BU111" s="140"/>
      <c r="BV111" s="141"/>
      <c r="BW111" s="139"/>
      <c r="BX111" s="139"/>
      <c r="BY111" s="140"/>
      <c r="BZ111" s="140"/>
      <c r="CA111" s="140"/>
      <c r="CB111" s="140"/>
      <c r="CC111" s="139"/>
      <c r="CD111" s="140"/>
      <c r="CE111" s="141"/>
      <c r="CF111" s="139"/>
      <c r="CG111" s="139"/>
      <c r="CH111" s="140"/>
      <c r="CI111" s="140"/>
      <c r="CJ111" s="140"/>
      <c r="CK111" s="140"/>
      <c r="CL111" s="139"/>
      <c r="CM111" s="140"/>
      <c r="CN111" s="403"/>
      <c r="CO111" s="139"/>
      <c r="CP111" s="139"/>
      <c r="CQ111" s="140"/>
      <c r="CR111" s="140"/>
      <c r="CS111" s="140"/>
      <c r="CT111" s="140"/>
      <c r="CU111" s="401"/>
      <c r="CV111" s="401"/>
    </row>
    <row r="112" spans="1:100" s="402" customFormat="1" ht="155" customHeight="1">
      <c r="A112" s="755"/>
      <c r="B112" s="472"/>
      <c r="C112" s="463"/>
      <c r="D112" s="460"/>
      <c r="E112" s="460"/>
      <c r="F112" s="460"/>
      <c r="G112" s="463"/>
      <c r="H112" s="463"/>
      <c r="I112" s="454"/>
      <c r="J112" s="451"/>
      <c r="K112" s="466"/>
      <c r="L112" s="466">
        <f>IF(NOT(ISERROR(MATCH(K112,_xlfn.ANCHORARRAY(F145),0))),J147&amp;"Por favor no seleccionar los criterios de impacto",K112)</f>
        <v>0</v>
      </c>
      <c r="M112" s="454"/>
      <c r="N112" s="451"/>
      <c r="O112" s="454"/>
      <c r="P112" s="294"/>
      <c r="Q112" s="275"/>
      <c r="R112" s="137" t="str">
        <f t="shared" si="63"/>
        <v/>
      </c>
      <c r="S112" s="97"/>
      <c r="T112" s="97"/>
      <c r="U112" s="186" t="str">
        <f t="shared" si="64"/>
        <v/>
      </c>
      <c r="V112" s="97"/>
      <c r="W112" s="97"/>
      <c r="X112" s="97"/>
      <c r="Y112" s="138" t="str">
        <f>IFERROR(IF(AND(R111="Probabilidad",R112="Probabilidad"),(AA111-(+AA111*U112)),IF(R112="Probabilidad",(J111-(+J111*U112)),IF(R112="Impacto",AA111,""))),"")</f>
        <v/>
      </c>
      <c r="Z112" s="111" t="str">
        <f t="shared" si="65"/>
        <v/>
      </c>
      <c r="AA112" s="186" t="str">
        <f t="shared" si="66"/>
        <v/>
      </c>
      <c r="AB112" s="111" t="str">
        <f t="shared" si="67"/>
        <v/>
      </c>
      <c r="AC112" s="186" t="str">
        <f>IFERROR(IF(AND(R111="Impacto",R112="Impacto"),(AC111-(+AC111*U112)),IF(R112="Impacto",($N$87-(+$N$87*U112)),IF(R112="Probabilidad",AC111,""))),"")</f>
        <v/>
      </c>
      <c r="AD112" s="111" t="str">
        <f t="shared" si="68"/>
        <v/>
      </c>
      <c r="AE112" s="457"/>
      <c r="AF112" s="150"/>
      <c r="AG112" s="151"/>
      <c r="AH112" s="390"/>
      <c r="AI112" s="390"/>
      <c r="AJ112" s="390"/>
      <c r="AK112" s="390"/>
      <c r="AL112" s="390"/>
      <c r="AM112" s="390"/>
      <c r="AN112" s="150"/>
      <c r="AO112" s="150"/>
      <c r="AP112" s="151"/>
      <c r="AQ112" s="150"/>
      <c r="AR112" s="151"/>
      <c r="AS112" s="390"/>
      <c r="AT112" s="390"/>
      <c r="AU112" s="390"/>
      <c r="AV112" s="390"/>
      <c r="AW112" s="390"/>
      <c r="AX112" s="390"/>
      <c r="AY112" s="150"/>
      <c r="AZ112" s="150"/>
      <c r="BA112" s="151"/>
      <c r="BB112" s="150"/>
      <c r="BC112" s="151"/>
      <c r="BD112" s="390"/>
      <c r="BE112" s="390"/>
      <c r="BF112" s="390"/>
      <c r="BG112" s="390"/>
      <c r="BH112" s="390"/>
      <c r="BI112" s="390"/>
      <c r="BJ112" s="150"/>
      <c r="BK112" s="150"/>
      <c r="BL112" s="151"/>
      <c r="BM112" s="275"/>
      <c r="BN112" s="296"/>
      <c r="BO112" s="275"/>
      <c r="BP112" s="294"/>
      <c r="BQ112" s="310"/>
      <c r="BR112" s="310"/>
      <c r="BS112" s="296"/>
      <c r="BT112" s="150"/>
      <c r="BU112" s="151"/>
      <c r="BV112" s="152"/>
      <c r="BW112" s="150"/>
      <c r="BX112" s="150"/>
      <c r="BY112" s="151"/>
      <c r="BZ112" s="151"/>
      <c r="CA112" s="151"/>
      <c r="CB112" s="151"/>
      <c r="CC112" s="150"/>
      <c r="CD112" s="151"/>
      <c r="CE112" s="152"/>
      <c r="CF112" s="150"/>
      <c r="CG112" s="150"/>
      <c r="CH112" s="151"/>
      <c r="CI112" s="151"/>
      <c r="CJ112" s="151"/>
      <c r="CK112" s="151"/>
      <c r="CL112" s="150"/>
      <c r="CM112" s="151"/>
      <c r="CN112" s="404"/>
      <c r="CO112" s="150"/>
      <c r="CP112" s="150"/>
      <c r="CQ112" s="151"/>
      <c r="CR112" s="151"/>
      <c r="CS112" s="151"/>
      <c r="CT112" s="151"/>
    </row>
    <row r="113" spans="1:100" s="402" customFormat="1" ht="19" customHeight="1">
      <c r="A113" s="755"/>
      <c r="B113" s="472"/>
      <c r="C113" s="463"/>
      <c r="D113" s="460"/>
      <c r="E113" s="460"/>
      <c r="F113" s="460"/>
      <c r="G113" s="463"/>
      <c r="H113" s="463"/>
      <c r="I113" s="454"/>
      <c r="J113" s="451"/>
      <c r="K113" s="466"/>
      <c r="L113" s="466">
        <f>IF(NOT(ISERROR(MATCH(K113,_xlfn.ANCHORARRAY(F146),0))),J148&amp;"Por favor no seleccionar los criterios de impacto",K113)</f>
        <v>0</v>
      </c>
      <c r="M113" s="454"/>
      <c r="N113" s="451"/>
      <c r="O113" s="454"/>
      <c r="P113" s="181"/>
      <c r="Q113" s="94"/>
      <c r="R113" s="137" t="str">
        <f t="shared" si="63"/>
        <v/>
      </c>
      <c r="S113" s="97"/>
      <c r="T113" s="97"/>
      <c r="U113" s="186" t="str">
        <f t="shared" si="64"/>
        <v/>
      </c>
      <c r="V113" s="97"/>
      <c r="W113" s="97"/>
      <c r="X113" s="97"/>
      <c r="Y113" s="138" t="str">
        <f>IFERROR(IF(AND(R112="Probabilidad",R113="Probabilidad"),(AA112-(+AA112*U113)),IF(R113="Probabilidad",(J112-(+J112*U113)),IF(R113="Impacto",AA112,""))),"")</f>
        <v/>
      </c>
      <c r="Z113" s="111" t="str">
        <f t="shared" si="65"/>
        <v/>
      </c>
      <c r="AA113" s="186" t="str">
        <f t="shared" si="66"/>
        <v/>
      </c>
      <c r="AB113" s="111" t="str">
        <f t="shared" si="67"/>
        <v/>
      </c>
      <c r="AC113" s="186" t="str">
        <f>IFERROR(IF(AND(R112="Impacto",R113="Impacto"),(AC112-(+AC112*U113)),IF(AND(R112="Probabilidad",R113="Impacto"),(AC111-(+AC111*U113)),IF(R113="Probabilidad",AC112,""))),"")</f>
        <v/>
      </c>
      <c r="AD113" s="111" t="str">
        <f t="shared" si="68"/>
        <v/>
      </c>
      <c r="AE113" s="457"/>
      <c r="AF113" s="150"/>
      <c r="AG113" s="151"/>
      <c r="AH113" s="390"/>
      <c r="AI113" s="390"/>
      <c r="AJ113" s="390"/>
      <c r="AK113" s="390"/>
      <c r="AL113" s="390"/>
      <c r="AM113" s="390"/>
      <c r="AN113" s="150"/>
      <c r="AO113" s="150"/>
      <c r="AP113" s="151"/>
      <c r="AQ113" s="150"/>
      <c r="AR113" s="151"/>
      <c r="AS113" s="390"/>
      <c r="AT113" s="390"/>
      <c r="AU113" s="390"/>
      <c r="AV113" s="390"/>
      <c r="AW113" s="390"/>
      <c r="AX113" s="390"/>
      <c r="AY113" s="150"/>
      <c r="AZ113" s="150"/>
      <c r="BA113" s="151"/>
      <c r="BB113" s="150"/>
      <c r="BC113" s="151"/>
      <c r="BD113" s="390"/>
      <c r="BE113" s="390"/>
      <c r="BF113" s="390"/>
      <c r="BG113" s="390"/>
      <c r="BH113" s="390"/>
      <c r="BI113" s="390"/>
      <c r="BJ113" s="150"/>
      <c r="BK113" s="150"/>
      <c r="BL113" s="151"/>
      <c r="BM113" s="181"/>
      <c r="BN113" s="226"/>
      <c r="BO113" s="142"/>
      <c r="BP113" s="181"/>
      <c r="BQ113" s="142"/>
      <c r="BR113" s="142"/>
      <c r="BS113" s="142"/>
      <c r="BT113" s="150"/>
      <c r="BU113" s="151"/>
      <c r="BV113" s="152"/>
      <c r="BW113" s="150"/>
      <c r="BX113" s="150"/>
      <c r="BY113" s="151"/>
      <c r="BZ113" s="151"/>
      <c r="CA113" s="151"/>
      <c r="CB113" s="151"/>
      <c r="CC113" s="150"/>
      <c r="CD113" s="151"/>
      <c r="CE113" s="152"/>
      <c r="CF113" s="150"/>
      <c r="CG113" s="150"/>
      <c r="CH113" s="151"/>
      <c r="CI113" s="151"/>
      <c r="CJ113" s="151"/>
      <c r="CK113" s="151"/>
      <c r="CL113" s="150"/>
      <c r="CM113" s="151"/>
      <c r="CN113" s="404"/>
      <c r="CO113" s="150"/>
      <c r="CP113" s="150"/>
      <c r="CQ113" s="151"/>
      <c r="CR113" s="151"/>
      <c r="CS113" s="151"/>
      <c r="CT113" s="151"/>
    </row>
    <row r="114" spans="1:100" s="402" customFormat="1" ht="19" customHeight="1">
      <c r="A114" s="755"/>
      <c r="B114" s="472"/>
      <c r="C114" s="463"/>
      <c r="D114" s="460"/>
      <c r="E114" s="460"/>
      <c r="F114" s="460"/>
      <c r="G114" s="463"/>
      <c r="H114" s="463"/>
      <c r="I114" s="454"/>
      <c r="J114" s="451"/>
      <c r="K114" s="466"/>
      <c r="L114" s="466">
        <f>IF(NOT(ISERROR(MATCH(K114,_xlfn.ANCHORARRAY(F147),0))),J149&amp;"Por favor no seleccionar los criterios de impacto",K114)</f>
        <v>0</v>
      </c>
      <c r="M114" s="454"/>
      <c r="N114" s="451"/>
      <c r="O114" s="454"/>
      <c r="P114" s="181"/>
      <c r="Q114" s="94"/>
      <c r="R114" s="137" t="str">
        <f t="shared" si="63"/>
        <v/>
      </c>
      <c r="S114" s="97"/>
      <c r="T114" s="97"/>
      <c r="U114" s="186" t="str">
        <f t="shared" si="64"/>
        <v/>
      </c>
      <c r="V114" s="97"/>
      <c r="W114" s="97"/>
      <c r="X114" s="97"/>
      <c r="Y114" s="138" t="str">
        <f>IFERROR(IF(AND(R113="Probabilidad",R114="Probabilidad"),(AA113-(+AA113*U114)),IF(R114="Probabilidad",(J113-(+J113*U114)),IF(R114="Impacto",AA113,""))),"")</f>
        <v/>
      </c>
      <c r="Z114" s="111" t="str">
        <f t="shared" si="65"/>
        <v/>
      </c>
      <c r="AA114" s="186" t="str">
        <f t="shared" si="66"/>
        <v/>
      </c>
      <c r="AB114" s="111" t="str">
        <f t="shared" si="67"/>
        <v/>
      </c>
      <c r="AC114" s="186" t="str">
        <f>IFERROR(IF(AND(R113="Impacto",R114="Impacto"),(AC113-(+AC113*U114)),IF(AND(R113="Probabilidad",R114="Impacto"),(AC112-(+AC112*U114)),IF(R114="Probabilidad",AC113,""))),"")</f>
        <v/>
      </c>
      <c r="AD114" s="111" t="str">
        <f t="shared" si="68"/>
        <v/>
      </c>
      <c r="AE114" s="457"/>
      <c r="AF114" s="150"/>
      <c r="AG114" s="151"/>
      <c r="AH114" s="390"/>
      <c r="AI114" s="390"/>
      <c r="AJ114" s="390"/>
      <c r="AK114" s="390"/>
      <c r="AL114" s="390"/>
      <c r="AM114" s="390"/>
      <c r="AN114" s="150"/>
      <c r="AO114" s="150"/>
      <c r="AP114" s="151"/>
      <c r="AQ114" s="150"/>
      <c r="AR114" s="151"/>
      <c r="AS114" s="390"/>
      <c r="AT114" s="390"/>
      <c r="AU114" s="390"/>
      <c r="AV114" s="390"/>
      <c r="AW114" s="390"/>
      <c r="AX114" s="390"/>
      <c r="AY114" s="150"/>
      <c r="AZ114" s="150"/>
      <c r="BA114" s="151"/>
      <c r="BB114" s="150"/>
      <c r="BC114" s="151"/>
      <c r="BD114" s="390"/>
      <c r="BE114" s="390"/>
      <c r="BF114" s="390"/>
      <c r="BG114" s="390"/>
      <c r="BH114" s="390"/>
      <c r="BI114" s="390"/>
      <c r="BJ114" s="150"/>
      <c r="BK114" s="150"/>
      <c r="BL114" s="151"/>
      <c r="BM114" s="181"/>
      <c r="BN114" s="226"/>
      <c r="BO114" s="142"/>
      <c r="BP114" s="181"/>
      <c r="BQ114" s="142"/>
      <c r="BR114" s="142"/>
      <c r="BS114" s="142"/>
      <c r="BT114" s="150"/>
      <c r="BU114" s="151"/>
      <c r="BV114" s="152"/>
      <c r="BW114" s="150"/>
      <c r="BX114" s="150"/>
      <c r="BY114" s="151"/>
      <c r="BZ114" s="151"/>
      <c r="CA114" s="151"/>
      <c r="CB114" s="151"/>
      <c r="CC114" s="150"/>
      <c r="CD114" s="151"/>
      <c r="CE114" s="152"/>
      <c r="CF114" s="150"/>
      <c r="CG114" s="150"/>
      <c r="CH114" s="151"/>
      <c r="CI114" s="151"/>
      <c r="CJ114" s="151"/>
      <c r="CK114" s="151"/>
      <c r="CL114" s="150"/>
      <c r="CM114" s="151"/>
      <c r="CN114" s="404"/>
      <c r="CO114" s="150"/>
      <c r="CP114" s="150"/>
      <c r="CQ114" s="151"/>
      <c r="CR114" s="151"/>
      <c r="CS114" s="151"/>
      <c r="CT114" s="151"/>
    </row>
    <row r="115" spans="1:100" s="402" customFormat="1" ht="19" customHeight="1">
      <c r="A115" s="755"/>
      <c r="B115" s="472"/>
      <c r="C115" s="463"/>
      <c r="D115" s="460"/>
      <c r="E115" s="460"/>
      <c r="F115" s="460"/>
      <c r="G115" s="463"/>
      <c r="H115" s="463"/>
      <c r="I115" s="454"/>
      <c r="J115" s="451"/>
      <c r="K115" s="466"/>
      <c r="L115" s="466">
        <f>IF(NOT(ISERROR(MATCH(K115,_xlfn.ANCHORARRAY(F148),0))),J150&amp;"Por favor no seleccionar los criterios de impacto",K115)</f>
        <v>0</v>
      </c>
      <c r="M115" s="454"/>
      <c r="N115" s="451"/>
      <c r="O115" s="454"/>
      <c r="P115" s="181"/>
      <c r="Q115" s="94"/>
      <c r="R115" s="137" t="str">
        <f t="shared" si="63"/>
        <v/>
      </c>
      <c r="S115" s="97"/>
      <c r="T115" s="97"/>
      <c r="U115" s="186" t="str">
        <f t="shared" si="64"/>
        <v/>
      </c>
      <c r="V115" s="97"/>
      <c r="W115" s="97"/>
      <c r="X115" s="97"/>
      <c r="Y115" s="138" t="str">
        <f>IFERROR(IF(AND(R114="Probabilidad",R115="Probabilidad"),(AA114-(+AA114*U115)),IF(R115="Probabilidad",(J114-(+J114*U115)),IF(R115="Impacto",AA114,""))),"")</f>
        <v/>
      </c>
      <c r="Z115" s="111" t="str">
        <f t="shared" si="65"/>
        <v/>
      </c>
      <c r="AA115" s="186" t="str">
        <f t="shared" si="66"/>
        <v/>
      </c>
      <c r="AB115" s="111" t="str">
        <f t="shared" si="67"/>
        <v/>
      </c>
      <c r="AC115" s="186" t="str">
        <f>IFERROR(IF(AND(R114="Impacto",R115="Impacto"),(AC114-(+AC114*U115)),IF(AND(R114="Probabilidad",R115="Impacto"),(AC113-(+AC113*U115)),IF(R115="Probabilidad",AC114,""))),"")</f>
        <v/>
      </c>
      <c r="AD115" s="111" t="str">
        <f t="shared" si="68"/>
        <v/>
      </c>
      <c r="AE115" s="457"/>
      <c r="AF115" s="150"/>
      <c r="AG115" s="151"/>
      <c r="AH115" s="390"/>
      <c r="AI115" s="390"/>
      <c r="AJ115" s="390"/>
      <c r="AK115" s="390"/>
      <c r="AL115" s="390"/>
      <c r="AM115" s="390"/>
      <c r="AN115" s="150"/>
      <c r="AO115" s="150"/>
      <c r="AP115" s="151"/>
      <c r="AQ115" s="150"/>
      <c r="AR115" s="151"/>
      <c r="AS115" s="390"/>
      <c r="AT115" s="390"/>
      <c r="AU115" s="390"/>
      <c r="AV115" s="390"/>
      <c r="AW115" s="390"/>
      <c r="AX115" s="390"/>
      <c r="AY115" s="150"/>
      <c r="AZ115" s="150"/>
      <c r="BA115" s="151"/>
      <c r="BB115" s="150"/>
      <c r="BC115" s="151"/>
      <c r="BD115" s="390"/>
      <c r="BE115" s="390"/>
      <c r="BF115" s="390"/>
      <c r="BG115" s="390"/>
      <c r="BH115" s="390"/>
      <c r="BI115" s="390"/>
      <c r="BJ115" s="150"/>
      <c r="BK115" s="150"/>
      <c r="BL115" s="151"/>
      <c r="BM115" s="181"/>
      <c r="BN115" s="226"/>
      <c r="BO115" s="142"/>
      <c r="BP115" s="181"/>
      <c r="BQ115" s="142"/>
      <c r="BR115" s="142"/>
      <c r="BS115" s="142"/>
      <c r="BT115" s="150"/>
      <c r="BU115" s="151"/>
      <c r="BV115" s="152"/>
      <c r="BW115" s="150"/>
      <c r="BX115" s="150"/>
      <c r="BY115" s="151"/>
      <c r="BZ115" s="151"/>
      <c r="CA115" s="151"/>
      <c r="CB115" s="151"/>
      <c r="CC115" s="150"/>
      <c r="CD115" s="151"/>
      <c r="CE115" s="152"/>
      <c r="CF115" s="150"/>
      <c r="CG115" s="150"/>
      <c r="CH115" s="151"/>
      <c r="CI115" s="151"/>
      <c r="CJ115" s="151"/>
      <c r="CK115" s="151"/>
      <c r="CL115" s="150"/>
      <c r="CM115" s="151"/>
      <c r="CN115" s="404"/>
      <c r="CO115" s="150"/>
      <c r="CP115" s="150"/>
      <c r="CQ115" s="151"/>
      <c r="CR115" s="151"/>
      <c r="CS115" s="151"/>
      <c r="CT115" s="151"/>
    </row>
    <row r="116" spans="1:100" s="402" customFormat="1" ht="19" customHeight="1" thickBot="1">
      <c r="A116" s="756"/>
      <c r="B116" s="473"/>
      <c r="C116" s="464"/>
      <c r="D116" s="460"/>
      <c r="E116" s="460"/>
      <c r="F116" s="460"/>
      <c r="G116" s="464"/>
      <c r="H116" s="464"/>
      <c r="I116" s="455"/>
      <c r="J116" s="452"/>
      <c r="K116" s="467"/>
      <c r="L116" s="467">
        <f>IF(NOT(ISERROR(MATCH(K116,_xlfn.ANCHORARRAY(F149),0))),J151&amp;"Por favor no seleccionar los criterios de impacto",K116)</f>
        <v>0</v>
      </c>
      <c r="M116" s="455"/>
      <c r="N116" s="452"/>
      <c r="O116" s="455"/>
      <c r="P116" s="182"/>
      <c r="Q116" s="95"/>
      <c r="R116" s="149" t="str">
        <f t="shared" si="63"/>
        <v/>
      </c>
      <c r="S116" s="144"/>
      <c r="T116" s="144"/>
      <c r="U116" s="184" t="str">
        <f t="shared" si="64"/>
        <v/>
      </c>
      <c r="V116" s="144"/>
      <c r="W116" s="144"/>
      <c r="X116" s="144"/>
      <c r="Y116" s="145" t="str">
        <f>IFERROR(IF(AND(R115="Probabilidad",R116="Probabilidad"),(AA115-(+AA115*U116)),IF(R116="Probabilidad",(J115-(+J115*U116)),IF(R116="Impacto",AA115,""))),"")</f>
        <v/>
      </c>
      <c r="Z116" s="112" t="str">
        <f t="shared" si="65"/>
        <v/>
      </c>
      <c r="AA116" s="184" t="str">
        <f t="shared" si="66"/>
        <v/>
      </c>
      <c r="AB116" s="112" t="str">
        <f t="shared" si="67"/>
        <v/>
      </c>
      <c r="AC116" s="184" t="str">
        <f>IFERROR(IF(AND(R115="Impacto",R116="Impacto"),(AC115-(+AC115*U116)),IF(AND(R115="Probabilidad",R116="Impacto"),(AC114-(+AC114*U116)),IF(R116="Probabilidad",AC115,""))),"")</f>
        <v/>
      </c>
      <c r="AD116" s="112" t="str">
        <f t="shared" si="68"/>
        <v/>
      </c>
      <c r="AE116" s="458"/>
      <c r="AF116" s="150"/>
      <c r="AG116" s="151"/>
      <c r="AH116" s="390"/>
      <c r="AI116" s="390"/>
      <c r="AJ116" s="390"/>
      <c r="AK116" s="390"/>
      <c r="AL116" s="390"/>
      <c r="AM116" s="390"/>
      <c r="AN116" s="150"/>
      <c r="AO116" s="150"/>
      <c r="AP116" s="151"/>
      <c r="AQ116" s="150"/>
      <c r="AR116" s="151"/>
      <c r="AS116" s="390"/>
      <c r="AT116" s="390"/>
      <c r="AU116" s="390"/>
      <c r="AV116" s="390"/>
      <c r="AW116" s="390"/>
      <c r="AX116" s="390"/>
      <c r="AY116" s="150"/>
      <c r="AZ116" s="150"/>
      <c r="BA116" s="151"/>
      <c r="BB116" s="150"/>
      <c r="BC116" s="151"/>
      <c r="BD116" s="390"/>
      <c r="BE116" s="390"/>
      <c r="BF116" s="390"/>
      <c r="BG116" s="390"/>
      <c r="BH116" s="390"/>
      <c r="BI116" s="390"/>
      <c r="BJ116" s="150"/>
      <c r="BK116" s="150"/>
      <c r="BL116" s="151"/>
      <c r="BM116" s="181"/>
      <c r="BN116" s="226"/>
      <c r="BO116" s="142"/>
      <c r="BP116" s="181"/>
      <c r="BQ116" s="142"/>
      <c r="BR116" s="142"/>
      <c r="BS116" s="142"/>
      <c r="BT116" s="150"/>
      <c r="BU116" s="151"/>
      <c r="BV116" s="152"/>
      <c r="BW116" s="150"/>
      <c r="BX116" s="150"/>
      <c r="BY116" s="151"/>
      <c r="BZ116" s="151"/>
      <c r="CA116" s="151"/>
      <c r="CB116" s="151"/>
      <c r="CC116" s="150"/>
      <c r="CD116" s="151"/>
      <c r="CE116" s="152"/>
      <c r="CF116" s="150"/>
      <c r="CG116" s="150"/>
      <c r="CH116" s="151"/>
      <c r="CI116" s="151"/>
      <c r="CJ116" s="151"/>
      <c r="CK116" s="151"/>
      <c r="CL116" s="150"/>
      <c r="CM116" s="151"/>
      <c r="CN116" s="404"/>
      <c r="CO116" s="150"/>
      <c r="CP116" s="150"/>
      <c r="CQ116" s="151"/>
      <c r="CR116" s="151"/>
      <c r="CS116" s="151"/>
      <c r="CT116" s="151"/>
    </row>
    <row r="117" spans="1:100" s="402" customFormat="1" ht="195" customHeight="1">
      <c r="A117" s="754"/>
      <c r="B117" s="471"/>
      <c r="C117" s="462"/>
      <c r="D117" s="491"/>
      <c r="E117" s="491"/>
      <c r="F117" s="491"/>
      <c r="G117" s="462"/>
      <c r="H117" s="462"/>
      <c r="I117" s="453" t="str">
        <f>IF(H117&lt;=0,"",IF(H117&lt;=2,"Muy Baja",IF(H117&lt;=24,"Baja",IF(H117&lt;=500,"Media",IF(H117&lt;=5000,"Alta","Muy Alta")))))</f>
        <v/>
      </c>
      <c r="J117" s="450" t="str">
        <f>IF(I117="","",IF(I117="Muy Baja",0.2,IF(I117="Baja",0.4,IF(I117="Media",0.6,IF(I117="Alta",0.8,IF(I117="Muy Alta",1,))))))</f>
        <v/>
      </c>
      <c r="K117" s="465"/>
      <c r="L117" s="465">
        <f>IF(NOT(ISERROR(MATCH(K117,'[3]Tabla Impacto'!$B$221:$B$223,0))),'[3]Tabla Impacto'!$F$223&amp;"Por favor no seleccionar los criterios de impacto(Afectación Económica o presupuestal y Pérdida Reputacional)",K117)</f>
        <v>0</v>
      </c>
      <c r="M117" s="453" t="str">
        <f>IF(OR(K117='Tabla Impacto'!$C$11,K117='Tabla Impacto'!$D$11),"Leve",IF(OR(K117='Tabla Impacto'!$C$12,K117='Tabla Impacto'!$D$12),"Menor",IF(OR(K117='Tabla Impacto'!$C$13,K117='Tabla Impacto'!$D$13),"Moderado",IF(OR(K117='Tabla Impacto'!$C$14,K117='Tabla Impacto'!$D$14),"Mayor",IF(OR(K117='Tabla Impacto'!$C$15,K117='Tabla Impacto'!$D$15),"Catastrófico","")))))</f>
        <v/>
      </c>
      <c r="N117" s="450" t="str">
        <f>IF(M117="","",IF(M117="Leve",0.2,IF(M117="Menor",0.4,IF(M117="Moderado",0.6,IF(M117="Mayor",0.8,IF(M117="Catastrófico",1,))))))</f>
        <v/>
      </c>
      <c r="O117" s="453" t="str">
        <f>IF(OR(AND(I117="Muy Baja",M117="Leve"),AND(I117="Muy Baja",M117="Menor"),AND(I117="Baja",M117="Leve")),"Bajo",IF(OR(AND(I117="Muy baja",M117="Moderado"),AND(I117="Baja",M117="Menor"),AND(I117="Baja",M117="Moderado"),AND(I117="Media",M117="Leve"),AND(I117="Media",M117="Menor"),AND(I117="Media",M117="Moderado"),AND(I117="Alta",M117="Leve"),AND(I117="Alta",M117="Menor")),"Moderado",IF(OR(AND(I117="Muy Baja",M117="Mayor"),AND(I117="Baja",M117="Mayor"),AND(I117="Media",M117="Mayor"),AND(I117="Alta",M117="Moderado"),AND(I117="Alta",M117="Mayor"),AND(I117="Muy Alta",M117="Leve"),AND(I117="Muy Alta",M117="Menor"),AND(I117="Muy Alta",M117="Moderado"),AND(I117="Muy Alta",M117="Mayor")),"Alto",IF(OR(AND(I117="Muy Baja",M117="Catastrófico"),AND(I117="Baja",M117="Catastrófico"),AND(I117="Media",M117="Catastrófico"),AND(I117="Alta",M117="Catastrófico"),AND(I117="Muy Alta",M117="Catastrófico")),"Extremo",""))))</f>
        <v/>
      </c>
      <c r="P117" s="294"/>
      <c r="Q117" s="275"/>
      <c r="R117" s="318" t="str">
        <f t="shared" si="63"/>
        <v/>
      </c>
      <c r="S117" s="97"/>
      <c r="T117" s="97"/>
      <c r="U117" s="186" t="str">
        <f t="shared" si="64"/>
        <v/>
      </c>
      <c r="V117" s="97"/>
      <c r="W117" s="97"/>
      <c r="X117" s="97"/>
      <c r="Y117" s="138" t="str">
        <f>IFERROR(IF(R117="Probabilidad",(J117-(+J117*U117)),IF(R117="Impacto",J117,"")),"")</f>
        <v/>
      </c>
      <c r="Z117" s="111" t="str">
        <f>IFERROR(IF(Y117="","",IF(Y117&lt;=0.2,"Muy Baja",IF(Y117&lt;=0.4,"Baja",IF(Y117&lt;=0.6,"Media",IF(Y117&lt;=0.8,"Alta","Muy Alta"))))),"")</f>
        <v/>
      </c>
      <c r="AA117" s="186" t="str">
        <f t="shared" si="66"/>
        <v/>
      </c>
      <c r="AB117" s="111" t="str">
        <f t="shared" si="67"/>
        <v/>
      </c>
      <c r="AC117" s="186" t="str">
        <f>IFERROR(IF(R117="Impacto",(N117-(+N117*U117)),IF(R117="Probabilidad",N117,"")),"")</f>
        <v/>
      </c>
      <c r="AD117" s="111" t="str">
        <f t="shared" si="68"/>
        <v/>
      </c>
      <c r="AE117" s="456"/>
      <c r="AF117" s="139"/>
      <c r="AG117" s="140"/>
      <c r="AH117" s="390"/>
      <c r="AI117" s="390"/>
      <c r="AJ117" s="390"/>
      <c r="AK117" s="390"/>
      <c r="AL117" s="390"/>
      <c r="AM117" s="390"/>
      <c r="AN117" s="139"/>
      <c r="AO117" s="139"/>
      <c r="AP117" s="140"/>
      <c r="AQ117" s="139"/>
      <c r="AR117" s="140"/>
      <c r="AS117" s="390"/>
      <c r="AT117" s="390"/>
      <c r="AU117" s="390"/>
      <c r="AV117" s="390"/>
      <c r="AW117" s="390"/>
      <c r="AX117" s="390"/>
      <c r="AY117" s="139"/>
      <c r="AZ117" s="139"/>
      <c r="BA117" s="140"/>
      <c r="BB117" s="139"/>
      <c r="BC117" s="140"/>
      <c r="BD117" s="390"/>
      <c r="BE117" s="390"/>
      <c r="BF117" s="390"/>
      <c r="BG117" s="390"/>
      <c r="BH117" s="390"/>
      <c r="BI117" s="390"/>
      <c r="BJ117" s="139"/>
      <c r="BK117" s="139"/>
      <c r="BL117" s="140"/>
      <c r="BM117" s="307"/>
      <c r="BN117" s="296"/>
      <c r="BO117" s="275"/>
      <c r="BP117" s="294"/>
      <c r="BQ117" s="310"/>
      <c r="BR117" s="310"/>
      <c r="BS117" s="298"/>
      <c r="BT117" s="139"/>
      <c r="BU117" s="140"/>
      <c r="BV117" s="141"/>
      <c r="BW117" s="139"/>
      <c r="BX117" s="139"/>
      <c r="BY117" s="140"/>
      <c r="BZ117" s="140"/>
      <c r="CA117" s="140"/>
      <c r="CB117" s="140"/>
      <c r="CC117" s="139"/>
      <c r="CD117" s="140"/>
      <c r="CE117" s="141"/>
      <c r="CF117" s="139"/>
      <c r="CG117" s="139"/>
      <c r="CH117" s="140"/>
      <c r="CI117" s="140"/>
      <c r="CJ117" s="140"/>
      <c r="CK117" s="140"/>
      <c r="CL117" s="139"/>
      <c r="CM117" s="140"/>
      <c r="CN117" s="403"/>
      <c r="CO117" s="139"/>
      <c r="CP117" s="139"/>
      <c r="CQ117" s="140"/>
      <c r="CR117" s="140"/>
      <c r="CS117" s="140"/>
      <c r="CT117" s="140"/>
      <c r="CU117" s="401"/>
      <c r="CV117" s="401"/>
    </row>
    <row r="118" spans="1:100" s="402" customFormat="1" ht="155" customHeight="1">
      <c r="A118" s="755"/>
      <c r="B118" s="472"/>
      <c r="C118" s="463"/>
      <c r="D118" s="460"/>
      <c r="E118" s="460"/>
      <c r="F118" s="460"/>
      <c r="G118" s="463"/>
      <c r="H118" s="463"/>
      <c r="I118" s="454"/>
      <c r="J118" s="451"/>
      <c r="K118" s="466"/>
      <c r="L118" s="466">
        <f>IF(NOT(ISERROR(MATCH(K118,_xlfn.ANCHORARRAY(F151),0))),J153&amp;"Por favor no seleccionar los criterios de impacto",K118)</f>
        <v>0</v>
      </c>
      <c r="M118" s="454"/>
      <c r="N118" s="451"/>
      <c r="O118" s="454"/>
      <c r="P118" s="294"/>
      <c r="Q118" s="275"/>
      <c r="R118" s="137" t="str">
        <f t="shared" si="63"/>
        <v/>
      </c>
      <c r="S118" s="97"/>
      <c r="T118" s="97"/>
      <c r="U118" s="186" t="str">
        <f t="shared" si="64"/>
        <v/>
      </c>
      <c r="V118" s="97"/>
      <c r="W118" s="97"/>
      <c r="X118" s="97"/>
      <c r="Y118" s="138" t="str">
        <f>IFERROR(IF(AND(R117="Probabilidad",R118="Probabilidad"),(AA117-(+AA117*U118)),IF(R118="Probabilidad",(J117-(+J117*U118)),IF(R118="Impacto",AA117,""))),"")</f>
        <v/>
      </c>
      <c r="Z118" s="111" t="str">
        <f t="shared" si="65"/>
        <v/>
      </c>
      <c r="AA118" s="186" t="str">
        <f t="shared" si="66"/>
        <v/>
      </c>
      <c r="AB118" s="111" t="str">
        <f t="shared" si="67"/>
        <v/>
      </c>
      <c r="AC118" s="186" t="str">
        <f>IFERROR(IF(AND(R117="Impacto",R118="Impacto"),(AC117-(+AC117*U118)),IF(R118="Impacto",($N$87-(+$N$87*U118)),IF(R118="Probabilidad",AC117,""))),"")</f>
        <v/>
      </c>
      <c r="AD118" s="111" t="str">
        <f t="shared" si="68"/>
        <v/>
      </c>
      <c r="AE118" s="457"/>
      <c r="AF118" s="150"/>
      <c r="AG118" s="151"/>
      <c r="AH118" s="390"/>
      <c r="AI118" s="390"/>
      <c r="AJ118" s="390"/>
      <c r="AK118" s="390"/>
      <c r="AL118" s="390"/>
      <c r="AM118" s="390"/>
      <c r="AN118" s="150"/>
      <c r="AO118" s="150"/>
      <c r="AP118" s="151"/>
      <c r="AQ118" s="150"/>
      <c r="AR118" s="151"/>
      <c r="AS118" s="390"/>
      <c r="AT118" s="390"/>
      <c r="AU118" s="390"/>
      <c r="AV118" s="390"/>
      <c r="AW118" s="390"/>
      <c r="AX118" s="390"/>
      <c r="AY118" s="150"/>
      <c r="AZ118" s="150"/>
      <c r="BA118" s="151"/>
      <c r="BB118" s="150"/>
      <c r="BC118" s="151"/>
      <c r="BD118" s="390"/>
      <c r="BE118" s="390"/>
      <c r="BF118" s="390"/>
      <c r="BG118" s="390"/>
      <c r="BH118" s="390"/>
      <c r="BI118" s="390"/>
      <c r="BJ118" s="150"/>
      <c r="BK118" s="150"/>
      <c r="BL118" s="151"/>
      <c r="BM118" s="275"/>
      <c r="BN118" s="296"/>
      <c r="BO118" s="275"/>
      <c r="BP118" s="294"/>
      <c r="BQ118" s="310"/>
      <c r="BR118" s="310"/>
      <c r="BS118" s="296"/>
      <c r="BT118" s="150"/>
      <c r="BU118" s="151"/>
      <c r="BV118" s="152"/>
      <c r="BW118" s="150"/>
      <c r="BX118" s="150"/>
      <c r="BY118" s="151"/>
      <c r="BZ118" s="151"/>
      <c r="CA118" s="151"/>
      <c r="CB118" s="151"/>
      <c r="CC118" s="150"/>
      <c r="CD118" s="151"/>
      <c r="CE118" s="152"/>
      <c r="CF118" s="150"/>
      <c r="CG118" s="150"/>
      <c r="CH118" s="151"/>
      <c r="CI118" s="151"/>
      <c r="CJ118" s="151"/>
      <c r="CK118" s="151"/>
      <c r="CL118" s="150"/>
      <c r="CM118" s="151"/>
      <c r="CN118" s="404"/>
      <c r="CO118" s="150"/>
      <c r="CP118" s="150"/>
      <c r="CQ118" s="151"/>
      <c r="CR118" s="151"/>
      <c r="CS118" s="151"/>
      <c r="CT118" s="151"/>
    </row>
    <row r="119" spans="1:100" s="402" customFormat="1" ht="19" customHeight="1">
      <c r="A119" s="755"/>
      <c r="B119" s="472"/>
      <c r="C119" s="463"/>
      <c r="D119" s="460"/>
      <c r="E119" s="460"/>
      <c r="F119" s="460"/>
      <c r="G119" s="463"/>
      <c r="H119" s="463"/>
      <c r="I119" s="454"/>
      <c r="J119" s="451"/>
      <c r="K119" s="466"/>
      <c r="L119" s="466">
        <f>IF(NOT(ISERROR(MATCH(K119,_xlfn.ANCHORARRAY(F152),0))),J154&amp;"Por favor no seleccionar los criterios de impacto",K119)</f>
        <v>0</v>
      </c>
      <c r="M119" s="454"/>
      <c r="N119" s="451"/>
      <c r="O119" s="454"/>
      <c r="P119" s="181"/>
      <c r="Q119" s="94"/>
      <c r="R119" s="137" t="str">
        <f t="shared" si="63"/>
        <v/>
      </c>
      <c r="S119" s="97"/>
      <c r="T119" s="97"/>
      <c r="U119" s="186" t="str">
        <f t="shared" si="64"/>
        <v/>
      </c>
      <c r="V119" s="97"/>
      <c r="W119" s="97"/>
      <c r="X119" s="97"/>
      <c r="Y119" s="138" t="str">
        <f>IFERROR(IF(AND(R118="Probabilidad",R119="Probabilidad"),(AA118-(+AA118*U119)),IF(R119="Probabilidad",(J118-(+J118*U119)),IF(R119="Impacto",AA118,""))),"")</f>
        <v/>
      </c>
      <c r="Z119" s="111" t="str">
        <f t="shared" si="65"/>
        <v/>
      </c>
      <c r="AA119" s="186" t="str">
        <f t="shared" si="66"/>
        <v/>
      </c>
      <c r="AB119" s="111" t="str">
        <f t="shared" si="67"/>
        <v/>
      </c>
      <c r="AC119" s="186" t="str">
        <f>IFERROR(IF(AND(R118="Impacto",R119="Impacto"),(AC118-(+AC118*U119)),IF(AND(R118="Probabilidad",R119="Impacto"),(AC117-(+AC117*U119)),IF(R119="Probabilidad",AC118,""))),"")</f>
        <v/>
      </c>
      <c r="AD119" s="111" t="str">
        <f t="shared" si="68"/>
        <v/>
      </c>
      <c r="AE119" s="457"/>
      <c r="AF119" s="150"/>
      <c r="AG119" s="151"/>
      <c r="AH119" s="390"/>
      <c r="AI119" s="390"/>
      <c r="AJ119" s="390"/>
      <c r="AK119" s="390"/>
      <c r="AL119" s="390"/>
      <c r="AM119" s="390"/>
      <c r="AN119" s="150"/>
      <c r="AO119" s="150"/>
      <c r="AP119" s="151"/>
      <c r="AQ119" s="150"/>
      <c r="AR119" s="151"/>
      <c r="AS119" s="390"/>
      <c r="AT119" s="390"/>
      <c r="AU119" s="390"/>
      <c r="AV119" s="390"/>
      <c r="AW119" s="390"/>
      <c r="AX119" s="390"/>
      <c r="AY119" s="150"/>
      <c r="AZ119" s="150"/>
      <c r="BA119" s="151"/>
      <c r="BB119" s="150"/>
      <c r="BC119" s="151"/>
      <c r="BD119" s="390"/>
      <c r="BE119" s="390"/>
      <c r="BF119" s="390"/>
      <c r="BG119" s="390"/>
      <c r="BH119" s="390"/>
      <c r="BI119" s="390"/>
      <c r="BJ119" s="150"/>
      <c r="BK119" s="150"/>
      <c r="BL119" s="151"/>
      <c r="BM119" s="181"/>
      <c r="BN119" s="226"/>
      <c r="BO119" s="142"/>
      <c r="BP119" s="181"/>
      <c r="BQ119" s="142"/>
      <c r="BR119" s="142"/>
      <c r="BS119" s="142"/>
      <c r="BT119" s="150"/>
      <c r="BU119" s="151"/>
      <c r="BV119" s="152"/>
      <c r="BW119" s="150"/>
      <c r="BX119" s="150"/>
      <c r="BY119" s="151"/>
      <c r="BZ119" s="151"/>
      <c r="CA119" s="151"/>
      <c r="CB119" s="151"/>
      <c r="CC119" s="150"/>
      <c r="CD119" s="151"/>
      <c r="CE119" s="152"/>
      <c r="CF119" s="150"/>
      <c r="CG119" s="150"/>
      <c r="CH119" s="151"/>
      <c r="CI119" s="151"/>
      <c r="CJ119" s="151"/>
      <c r="CK119" s="151"/>
      <c r="CL119" s="150"/>
      <c r="CM119" s="151"/>
      <c r="CN119" s="404"/>
      <c r="CO119" s="150"/>
      <c r="CP119" s="150"/>
      <c r="CQ119" s="151"/>
      <c r="CR119" s="151"/>
      <c r="CS119" s="151"/>
      <c r="CT119" s="151"/>
    </row>
    <row r="120" spans="1:100" s="402" customFormat="1" ht="19" customHeight="1">
      <c r="A120" s="755"/>
      <c r="B120" s="472"/>
      <c r="C120" s="463"/>
      <c r="D120" s="460"/>
      <c r="E120" s="460"/>
      <c r="F120" s="460"/>
      <c r="G120" s="463"/>
      <c r="H120" s="463"/>
      <c r="I120" s="454"/>
      <c r="J120" s="451"/>
      <c r="K120" s="466"/>
      <c r="L120" s="466">
        <f>IF(NOT(ISERROR(MATCH(K120,_xlfn.ANCHORARRAY(F153),0))),J155&amp;"Por favor no seleccionar los criterios de impacto",K120)</f>
        <v>0</v>
      </c>
      <c r="M120" s="454"/>
      <c r="N120" s="451"/>
      <c r="O120" s="454"/>
      <c r="P120" s="181"/>
      <c r="Q120" s="94"/>
      <c r="R120" s="137" t="str">
        <f t="shared" si="63"/>
        <v/>
      </c>
      <c r="S120" s="97"/>
      <c r="T120" s="97"/>
      <c r="U120" s="186" t="str">
        <f t="shared" si="64"/>
        <v/>
      </c>
      <c r="V120" s="97"/>
      <c r="W120" s="97"/>
      <c r="X120" s="97"/>
      <c r="Y120" s="138" t="str">
        <f>IFERROR(IF(AND(R119="Probabilidad",R120="Probabilidad"),(AA119-(+AA119*U120)),IF(R120="Probabilidad",(J119-(+J119*U120)),IF(R120="Impacto",AA119,""))),"")</f>
        <v/>
      </c>
      <c r="Z120" s="111" t="str">
        <f t="shared" si="65"/>
        <v/>
      </c>
      <c r="AA120" s="186" t="str">
        <f t="shared" si="66"/>
        <v/>
      </c>
      <c r="AB120" s="111" t="str">
        <f t="shared" si="67"/>
        <v/>
      </c>
      <c r="AC120" s="186" t="str">
        <f>IFERROR(IF(AND(R119="Impacto",R120="Impacto"),(AC119-(+AC119*U120)),IF(AND(R119="Probabilidad",R120="Impacto"),(AC118-(+AC118*U120)),IF(R120="Probabilidad",AC119,""))),"")</f>
        <v/>
      </c>
      <c r="AD120" s="111" t="str">
        <f t="shared" si="68"/>
        <v/>
      </c>
      <c r="AE120" s="457"/>
      <c r="AF120" s="150"/>
      <c r="AG120" s="151"/>
      <c r="AH120" s="390"/>
      <c r="AI120" s="390"/>
      <c r="AJ120" s="390"/>
      <c r="AK120" s="390"/>
      <c r="AL120" s="390"/>
      <c r="AM120" s="390"/>
      <c r="AN120" s="150"/>
      <c r="AO120" s="150"/>
      <c r="AP120" s="151"/>
      <c r="AQ120" s="150"/>
      <c r="AR120" s="151"/>
      <c r="AS120" s="390"/>
      <c r="AT120" s="390"/>
      <c r="AU120" s="390"/>
      <c r="AV120" s="390"/>
      <c r="AW120" s="390"/>
      <c r="AX120" s="390"/>
      <c r="AY120" s="150"/>
      <c r="AZ120" s="150"/>
      <c r="BA120" s="151"/>
      <c r="BB120" s="150"/>
      <c r="BC120" s="151"/>
      <c r="BD120" s="390"/>
      <c r="BE120" s="390"/>
      <c r="BF120" s="390"/>
      <c r="BG120" s="390"/>
      <c r="BH120" s="390"/>
      <c r="BI120" s="390"/>
      <c r="BJ120" s="150"/>
      <c r="BK120" s="150"/>
      <c r="BL120" s="151"/>
      <c r="BM120" s="181"/>
      <c r="BN120" s="226"/>
      <c r="BO120" s="142"/>
      <c r="BP120" s="181"/>
      <c r="BQ120" s="142"/>
      <c r="BR120" s="142"/>
      <c r="BS120" s="142"/>
      <c r="BT120" s="150"/>
      <c r="BU120" s="151"/>
      <c r="BV120" s="152"/>
      <c r="BW120" s="150"/>
      <c r="BX120" s="150"/>
      <c r="BY120" s="151"/>
      <c r="BZ120" s="151"/>
      <c r="CA120" s="151"/>
      <c r="CB120" s="151"/>
      <c r="CC120" s="150"/>
      <c r="CD120" s="151"/>
      <c r="CE120" s="152"/>
      <c r="CF120" s="150"/>
      <c r="CG120" s="150"/>
      <c r="CH120" s="151"/>
      <c r="CI120" s="151"/>
      <c r="CJ120" s="151"/>
      <c r="CK120" s="151"/>
      <c r="CL120" s="150"/>
      <c r="CM120" s="151"/>
      <c r="CN120" s="404"/>
      <c r="CO120" s="150"/>
      <c r="CP120" s="150"/>
      <c r="CQ120" s="151"/>
      <c r="CR120" s="151"/>
      <c r="CS120" s="151"/>
      <c r="CT120" s="151"/>
    </row>
    <row r="121" spans="1:100" s="402" customFormat="1" ht="19" customHeight="1">
      <c r="A121" s="755"/>
      <c r="B121" s="472"/>
      <c r="C121" s="463"/>
      <c r="D121" s="460"/>
      <c r="E121" s="460"/>
      <c r="F121" s="460"/>
      <c r="G121" s="463"/>
      <c r="H121" s="463"/>
      <c r="I121" s="454"/>
      <c r="J121" s="451"/>
      <c r="K121" s="466"/>
      <c r="L121" s="466">
        <f>IF(NOT(ISERROR(MATCH(K121,_xlfn.ANCHORARRAY(F154),0))),J156&amp;"Por favor no seleccionar los criterios de impacto",K121)</f>
        <v>0</v>
      </c>
      <c r="M121" s="454"/>
      <c r="N121" s="451"/>
      <c r="O121" s="454"/>
      <c r="P121" s="181"/>
      <c r="Q121" s="94"/>
      <c r="R121" s="137" t="str">
        <f t="shared" si="63"/>
        <v/>
      </c>
      <c r="S121" s="97"/>
      <c r="T121" s="97"/>
      <c r="U121" s="186" t="str">
        <f t="shared" si="64"/>
        <v/>
      </c>
      <c r="V121" s="97"/>
      <c r="W121" s="97"/>
      <c r="X121" s="97"/>
      <c r="Y121" s="138" t="str">
        <f>IFERROR(IF(AND(R120="Probabilidad",R121="Probabilidad"),(AA120-(+AA120*U121)),IF(R121="Probabilidad",(J120-(+J120*U121)),IF(R121="Impacto",AA120,""))),"")</f>
        <v/>
      </c>
      <c r="Z121" s="111" t="str">
        <f t="shared" si="65"/>
        <v/>
      </c>
      <c r="AA121" s="186" t="str">
        <f t="shared" si="66"/>
        <v/>
      </c>
      <c r="AB121" s="111" t="str">
        <f t="shared" si="67"/>
        <v/>
      </c>
      <c r="AC121" s="186" t="str">
        <f>IFERROR(IF(AND(R120="Impacto",R121="Impacto"),(AC120-(+AC120*U121)),IF(AND(R120="Probabilidad",R121="Impacto"),(AC119-(+AC119*U121)),IF(R121="Probabilidad",AC120,""))),"")</f>
        <v/>
      </c>
      <c r="AD121" s="111" t="str">
        <f t="shared" si="68"/>
        <v/>
      </c>
      <c r="AE121" s="457"/>
      <c r="AF121" s="150"/>
      <c r="AG121" s="151"/>
      <c r="AH121" s="234"/>
      <c r="AI121" s="234"/>
      <c r="AJ121" s="234"/>
      <c r="AK121" s="234"/>
      <c r="AL121" s="234"/>
      <c r="AM121" s="234"/>
      <c r="AN121" s="150"/>
      <c r="AO121" s="150"/>
      <c r="AP121" s="151"/>
      <c r="AQ121" s="150"/>
      <c r="AR121" s="151"/>
      <c r="AS121" s="234"/>
      <c r="AT121" s="234"/>
      <c r="AU121" s="234"/>
      <c r="AV121" s="234"/>
      <c r="AW121" s="234"/>
      <c r="AX121" s="234"/>
      <c r="AY121" s="150"/>
      <c r="AZ121" s="150"/>
      <c r="BA121" s="151"/>
      <c r="BB121" s="150"/>
      <c r="BC121" s="151"/>
      <c r="BD121" s="234"/>
      <c r="BE121" s="234"/>
      <c r="BF121" s="234"/>
      <c r="BG121" s="234"/>
      <c r="BH121" s="234"/>
      <c r="BI121" s="234"/>
      <c r="BJ121" s="150"/>
      <c r="BK121" s="150"/>
      <c r="BL121" s="151"/>
      <c r="BM121" s="181"/>
      <c r="BN121" s="226"/>
      <c r="BO121" s="142"/>
      <c r="BP121" s="181"/>
      <c r="BQ121" s="142"/>
      <c r="BR121" s="142"/>
      <c r="BS121" s="142"/>
      <c r="BT121" s="150"/>
      <c r="BU121" s="151"/>
      <c r="BV121" s="152"/>
      <c r="BW121" s="150"/>
      <c r="BX121" s="150"/>
      <c r="BY121" s="151"/>
      <c r="BZ121" s="151"/>
      <c r="CA121" s="151"/>
      <c r="CB121" s="151"/>
      <c r="CC121" s="150"/>
      <c r="CD121" s="151"/>
      <c r="CE121" s="152"/>
      <c r="CF121" s="150"/>
      <c r="CG121" s="150"/>
      <c r="CH121" s="151"/>
      <c r="CI121" s="151"/>
      <c r="CJ121" s="151"/>
      <c r="CK121" s="151"/>
      <c r="CL121" s="150"/>
      <c r="CM121" s="151"/>
      <c r="CN121" s="404"/>
      <c r="CO121" s="150"/>
      <c r="CP121" s="150"/>
      <c r="CQ121" s="151"/>
      <c r="CR121" s="151"/>
      <c r="CS121" s="151"/>
      <c r="CT121" s="151"/>
    </row>
    <row r="122" spans="1:100" s="402" customFormat="1" ht="19" customHeight="1" thickBot="1">
      <c r="A122" s="756"/>
      <c r="B122" s="473"/>
      <c r="C122" s="464"/>
      <c r="D122" s="460"/>
      <c r="E122" s="460"/>
      <c r="F122" s="460"/>
      <c r="G122" s="464"/>
      <c r="H122" s="464"/>
      <c r="I122" s="455"/>
      <c r="J122" s="452"/>
      <c r="K122" s="467"/>
      <c r="L122" s="467">
        <f>IF(NOT(ISERROR(MATCH(K122,_xlfn.ANCHORARRAY(F155),0))),J157&amp;"Por favor no seleccionar los criterios de impacto",K122)</f>
        <v>0</v>
      </c>
      <c r="M122" s="455"/>
      <c r="N122" s="452"/>
      <c r="O122" s="455"/>
      <c r="P122" s="315"/>
      <c r="Q122" s="316"/>
      <c r="R122" s="143" t="str">
        <f t="shared" si="63"/>
        <v/>
      </c>
      <c r="S122" s="317"/>
      <c r="T122" s="317"/>
      <c r="U122" s="156" t="str">
        <f t="shared" si="64"/>
        <v/>
      </c>
      <c r="V122" s="317"/>
      <c r="W122" s="317"/>
      <c r="X122" s="317"/>
      <c r="Y122" s="159" t="str">
        <f>IFERROR(IF(AND(R121="Probabilidad",R122="Probabilidad"),(AA121-(+AA121*U122)),IF(R122="Probabilidad",(J121-(+J121*U122)),IF(R122="Impacto",AA121,""))),"")</f>
        <v/>
      </c>
      <c r="Z122" s="155" t="str">
        <f t="shared" si="65"/>
        <v/>
      </c>
      <c r="AA122" s="156" t="str">
        <f t="shared" si="66"/>
        <v/>
      </c>
      <c r="AB122" s="155" t="str">
        <f t="shared" si="67"/>
        <v/>
      </c>
      <c r="AC122" s="156" t="str">
        <f>IFERROR(IF(AND(R121="Impacto",R122="Impacto"),(AC121-(+AC121*U122)),IF(AND(R121="Probabilidad",R122="Impacto"),(AC120-(+AC120*U122)),IF(R122="Probabilidad",AC121,""))),"")</f>
        <v/>
      </c>
      <c r="AD122" s="155" t="str">
        <f t="shared" si="68"/>
        <v/>
      </c>
      <c r="AE122" s="458"/>
      <c r="AF122" s="319"/>
      <c r="AG122" s="320"/>
      <c r="AH122" s="234"/>
      <c r="AI122" s="234"/>
      <c r="AJ122" s="234"/>
      <c r="AK122" s="234"/>
      <c r="AL122" s="234"/>
      <c r="AM122" s="234"/>
      <c r="AN122" s="150"/>
      <c r="AO122" s="150"/>
      <c r="AP122" s="151"/>
      <c r="AQ122" s="150"/>
      <c r="AR122" s="151"/>
      <c r="AS122" s="234"/>
      <c r="AT122" s="234"/>
      <c r="AU122" s="234"/>
      <c r="AV122" s="234"/>
      <c r="AW122" s="234"/>
      <c r="AX122" s="234"/>
      <c r="AY122" s="150"/>
      <c r="AZ122" s="150"/>
      <c r="BA122" s="151"/>
      <c r="BB122" s="150"/>
      <c r="BC122" s="151"/>
      <c r="BD122" s="234"/>
      <c r="BE122" s="234"/>
      <c r="BF122" s="234"/>
      <c r="BG122" s="234"/>
      <c r="BH122" s="234"/>
      <c r="BI122" s="234"/>
      <c r="BJ122" s="150"/>
      <c r="BK122" s="150"/>
      <c r="BL122" s="151"/>
      <c r="BM122" s="181"/>
      <c r="BN122" s="226"/>
      <c r="BO122" s="142"/>
      <c r="BP122" s="181"/>
      <c r="BQ122" s="142"/>
      <c r="BR122" s="142"/>
      <c r="BS122" s="142"/>
      <c r="BT122" s="150"/>
      <c r="BU122" s="151"/>
      <c r="BV122" s="152"/>
      <c r="BW122" s="150"/>
      <c r="BX122" s="150"/>
      <c r="BY122" s="151"/>
      <c r="BZ122" s="151"/>
      <c r="CA122" s="151"/>
      <c r="CB122" s="151"/>
      <c r="CC122" s="150"/>
      <c r="CD122" s="151"/>
      <c r="CE122" s="152"/>
      <c r="CF122" s="150"/>
      <c r="CG122" s="150"/>
      <c r="CH122" s="151"/>
      <c r="CI122" s="151"/>
      <c r="CJ122" s="151"/>
      <c r="CK122" s="151"/>
      <c r="CL122" s="150"/>
      <c r="CM122" s="151"/>
      <c r="CN122" s="404"/>
      <c r="CO122" s="150"/>
      <c r="CP122" s="150"/>
      <c r="CQ122" s="151"/>
      <c r="CR122" s="151"/>
      <c r="CS122" s="151"/>
      <c r="CT122" s="151"/>
    </row>
    <row r="123" spans="1:100" s="402" customFormat="1">
      <c r="A123" s="754"/>
      <c r="B123" s="471"/>
      <c r="C123" s="462"/>
      <c r="D123" s="459"/>
      <c r="E123" s="459"/>
      <c r="F123" s="459"/>
      <c r="G123" s="459"/>
      <c r="H123" s="462"/>
      <c r="I123" s="453" t="str">
        <f>IF(H123&lt;=0,"",IF(H123&lt;=2,"Muy Baja",IF(H123&lt;=24,"Baja",IF(H123&lt;=500,"Media",IF(H123&lt;=5000,"Alta","Muy Alta")))))</f>
        <v/>
      </c>
      <c r="J123" s="450" t="str">
        <f>IF(I123="","",IF(I123="Muy Baja",0.2,IF(I123="Baja",0.4,IF(I123="Media",0.6,IF(I123="Alta",0.8,IF(I123="Muy Alta",1,))))))</f>
        <v/>
      </c>
      <c r="K123" s="465"/>
      <c r="L123" s="312"/>
      <c r="M123" s="453" t="str">
        <f>IF(OR(K123='Tabla Impacto'!$C$11,K123='Tabla Impacto'!$D$11),"Leve",IF(OR(K123='Tabla Impacto'!$C$12,K123='Tabla Impacto'!$D$12),"Menor",IF(OR(K123='Tabla Impacto'!$C$13,K123='Tabla Impacto'!$D$13),"Moderado",IF(OR(K123='Tabla Impacto'!$C$14,K123='Tabla Impacto'!$D$14),"Mayor",IF(OR(K123='Tabla Impacto'!$C$15,K123='Tabla Impacto'!$D$15),"Catastrófico","")))))</f>
        <v/>
      </c>
      <c r="N123" s="450" t="str">
        <f>IF(M123="","",IF(M123="Leve",0.2,IF(M123="Menor",0.4,IF(M123="Moderado",0.6,IF(M123="Mayor",0.8,IF(M123="Catastrófico",1,))))))</f>
        <v/>
      </c>
      <c r="O123" s="453" t="str">
        <f>IF(OR(AND(I123="Muy Baja",M123="Leve"),AND(I123="Muy Baja",M123="Menor"),AND(I123="Baja",M123="Leve")),"Bajo",IF(OR(AND(I123="Muy baja",M123="Moderado"),AND(I123="Baja",M123="Menor"),AND(I123="Baja",M123="Moderado"),AND(I123="Media",M123="Leve"),AND(I123="Media",M123="Menor"),AND(I123="Media",M123="Moderado"),AND(I123="Alta",M123="Leve"),AND(I123="Alta",M123="Menor")),"Moderado",IF(OR(AND(I123="Muy Baja",M123="Mayor"),AND(I123="Baja",M123="Mayor"),AND(I123="Media",M123="Mayor"),AND(I123="Alta",M123="Moderado"),AND(I123="Alta",M123="Mayor"),AND(I123="Muy Alta",M123="Leve"),AND(I123="Muy Alta",M123="Menor"),AND(I123="Muy Alta",M123="Moderado"),AND(I123="Muy Alta",M123="Mayor")),"Alto",IF(OR(AND(I123="Muy Baja",M123="Catastrófico"),AND(I123="Baja",M123="Catastrófico"),AND(I123="Media",M123="Catastrófico"),AND(I123="Alta",M123="Catastrófico"),AND(I123="Muy Alta",M123="Catastrófico")),"Extremo",""))))</f>
        <v/>
      </c>
      <c r="P123" s="321"/>
      <c r="Q123" s="322"/>
      <c r="R123" s="148" t="str">
        <f t="shared" si="63"/>
        <v/>
      </c>
      <c r="S123" s="323"/>
      <c r="T123" s="323"/>
      <c r="U123" s="273" t="str">
        <f t="shared" si="64"/>
        <v/>
      </c>
      <c r="V123" s="323"/>
      <c r="W123" s="323"/>
      <c r="X123" s="323"/>
      <c r="Y123" s="324" t="str">
        <f>IFERROR(IF(R123="Probabilidad",(J123-(+J123*U123)),IF(R123="Impacto",J123,"")),"")</f>
        <v/>
      </c>
      <c r="Z123" s="325" t="str">
        <f>IFERROR(IF(Y123="","",IF(Y123&lt;=0.2,"Muy Baja",IF(Y123&lt;=0.4,"Baja",IF(Y123&lt;=0.6,"Media",IF(Y123&lt;=0.8,"Alta","Muy Alta"))))),"")</f>
        <v/>
      </c>
      <c r="AA123" s="273" t="str">
        <f t="shared" ref="AA123:AA124" si="69">+Y123</f>
        <v/>
      </c>
      <c r="AB123" s="325" t="str">
        <f t="shared" ref="AB123:AB124" si="70">IFERROR(IF(AC123="","",IF(AC123&lt;=0.2,"Leve",IF(AC123&lt;=0.4,"Menor",IF(AC123&lt;=0.6,"Moderado",IF(AC123&lt;=0.8,"Mayor","Catastrófico"))))),"")</f>
        <v/>
      </c>
      <c r="AC123" s="273" t="str">
        <f>IFERROR(IF(R123="Impacto",(N123-(+N123*U123)),IF(R123="Probabilidad",N123,"")),"")</f>
        <v/>
      </c>
      <c r="AD123" s="325" t="str">
        <f t="shared" ref="AD123:AD124" si="71">IFERROR(IF(OR(AND(Z123="Muy Baja",AB123="Leve"),AND(Z123="Muy Baja",AB123="Menor"),AND(Z123="Baja",AB123="Leve")),"Bajo",IF(OR(AND(Z123="Muy baja",AB123="Moderado"),AND(Z123="Baja",AB123="Menor"),AND(Z123="Baja",AB123="Moderado"),AND(Z123="Media",AB123="Leve"),AND(Z123="Media",AB123="Menor"),AND(Z123="Media",AB123="Moderado"),AND(Z123="Alta",AB123="Leve"),AND(Z123="Alta",AB123="Menor")),"Moderado",IF(OR(AND(Z123="Muy Baja",AB123="Mayor"),AND(Z123="Baja",AB123="Mayor"),AND(Z123="Media",AB123="Mayor"),AND(Z123="Alta",AB123="Moderado"),AND(Z123="Alta",AB123="Mayor"),AND(Z123="Muy Alta",AB123="Leve"),AND(Z123="Muy Alta",AB123="Menor"),AND(Z123="Muy Alta",AB123="Moderado"),AND(Z123="Muy Alta",AB123="Mayor")),"Alto",IF(OR(AND(Z123="Muy Baja",AB123="Catastrófico"),AND(Z123="Baja",AB123="Catastrófico"),AND(Z123="Media",AB123="Catastrófico"),AND(Z123="Alta",AB123="Catastrófico"),AND(Z123="Muy Alta",AB123="Catastrófico")),"Extremo","")))),"")</f>
        <v/>
      </c>
      <c r="AE123" s="456"/>
      <c r="AF123" s="326"/>
      <c r="AG123" s="327"/>
      <c r="AH123" s="234"/>
      <c r="AI123" s="234"/>
      <c r="AJ123" s="234"/>
      <c r="AK123" s="234"/>
      <c r="AL123" s="234"/>
      <c r="AM123" s="234"/>
      <c r="AN123" s="150"/>
      <c r="AO123" s="150"/>
      <c r="AP123" s="151"/>
      <c r="AQ123" s="150"/>
      <c r="AR123" s="151"/>
      <c r="AS123" s="234"/>
      <c r="AT123" s="234"/>
      <c r="AU123" s="234"/>
      <c r="AV123" s="234"/>
      <c r="AW123" s="234"/>
      <c r="AX123" s="234"/>
      <c r="AY123" s="150"/>
      <c r="AZ123" s="150"/>
      <c r="BA123" s="151"/>
      <c r="BB123" s="150"/>
      <c r="BC123" s="151"/>
      <c r="BD123" s="234"/>
      <c r="BE123" s="234"/>
      <c r="BF123" s="234"/>
      <c r="BG123" s="234"/>
      <c r="BH123" s="234"/>
      <c r="BI123" s="234"/>
      <c r="BJ123" s="150"/>
      <c r="BK123" s="150"/>
      <c r="BL123" s="151"/>
      <c r="BM123" s="275"/>
      <c r="BN123" s="296"/>
      <c r="BO123" s="294"/>
      <c r="BP123" s="294"/>
      <c r="BQ123" s="310"/>
      <c r="BR123" s="310"/>
      <c r="BS123" s="298"/>
      <c r="BT123" s="150"/>
      <c r="BU123" s="151"/>
      <c r="BV123" s="152"/>
      <c r="BW123" s="150"/>
      <c r="BX123" s="150"/>
      <c r="BY123" s="151"/>
      <c r="BZ123" s="151"/>
      <c r="CA123" s="151"/>
      <c r="CB123" s="151"/>
      <c r="CC123" s="150"/>
      <c r="CD123" s="151"/>
      <c r="CE123" s="152"/>
      <c r="CF123" s="150"/>
      <c r="CG123" s="150"/>
      <c r="CH123" s="151"/>
      <c r="CI123" s="151"/>
      <c r="CJ123" s="151"/>
      <c r="CK123" s="151"/>
      <c r="CL123" s="150"/>
      <c r="CM123" s="151"/>
      <c r="CN123" s="404"/>
      <c r="CO123" s="150"/>
      <c r="CP123" s="150"/>
      <c r="CQ123" s="151"/>
      <c r="CR123" s="151"/>
      <c r="CS123" s="151"/>
      <c r="CT123" s="151"/>
    </row>
    <row r="124" spans="1:100" s="402" customFormat="1">
      <c r="A124" s="755"/>
      <c r="B124" s="472"/>
      <c r="C124" s="463"/>
      <c r="D124" s="460"/>
      <c r="E124" s="460"/>
      <c r="F124" s="460"/>
      <c r="G124" s="460"/>
      <c r="H124" s="463"/>
      <c r="I124" s="454"/>
      <c r="J124" s="451"/>
      <c r="K124" s="466"/>
      <c r="L124" s="313"/>
      <c r="M124" s="454"/>
      <c r="N124" s="451"/>
      <c r="O124" s="454"/>
      <c r="P124" s="294"/>
      <c r="Q124" s="275"/>
      <c r="R124" s="137" t="str">
        <f t="shared" si="63"/>
        <v/>
      </c>
      <c r="S124" s="288"/>
      <c r="T124" s="288"/>
      <c r="U124" s="186" t="str">
        <f t="shared" si="64"/>
        <v/>
      </c>
      <c r="V124" s="97"/>
      <c r="W124" s="97"/>
      <c r="X124" s="97"/>
      <c r="Y124" s="138" t="str">
        <f>IFERROR(IF(AND(R123="Probabilidad",R124="Probabilidad"),(AA123-(+AA123*U124)),IF(R124="Probabilidad",(J123-(+J123*U124)),IF(R124="Impacto",AA123,""))),"")</f>
        <v/>
      </c>
      <c r="Z124" s="111" t="str">
        <f t="shared" ref="Z124" si="72">IFERROR(IF(Y124="","",IF(Y124&lt;=0.2,"Muy Baja",IF(Y124&lt;=0.4,"Baja",IF(Y124&lt;=0.6,"Media",IF(Y124&lt;=0.8,"Alta","Muy Alta"))))),"")</f>
        <v/>
      </c>
      <c r="AA124" s="186" t="str">
        <f t="shared" si="69"/>
        <v/>
      </c>
      <c r="AB124" s="111" t="str">
        <f t="shared" si="70"/>
        <v/>
      </c>
      <c r="AC124" s="186" t="str">
        <f>IFERROR(IF(AND(R123="Impacto",R124="Impacto"),(AC123-(+AC123*U124)),IF(R124="Impacto",($N$87-(+$N$87*U124)),IF(R124="Probabilidad",AC123,""))),"")</f>
        <v/>
      </c>
      <c r="AD124" s="111" t="str">
        <f t="shared" si="71"/>
        <v/>
      </c>
      <c r="AE124" s="457"/>
      <c r="AF124" s="150"/>
      <c r="AG124" s="151"/>
      <c r="AH124" s="234"/>
      <c r="AI124" s="234"/>
      <c r="AJ124" s="234"/>
      <c r="AK124" s="234"/>
      <c r="AL124" s="234"/>
      <c r="AM124" s="234"/>
      <c r="AN124" s="150"/>
      <c r="AO124" s="150"/>
      <c r="AP124" s="151"/>
      <c r="AQ124" s="150"/>
      <c r="AR124" s="151"/>
      <c r="AS124" s="234"/>
      <c r="AT124" s="234"/>
      <c r="AU124" s="234"/>
      <c r="AV124" s="234"/>
      <c r="AW124" s="234"/>
      <c r="AX124" s="234"/>
      <c r="AY124" s="150"/>
      <c r="AZ124" s="150"/>
      <c r="BA124" s="151"/>
      <c r="BB124" s="150"/>
      <c r="BC124" s="151"/>
      <c r="BD124" s="234"/>
      <c r="BE124" s="234"/>
      <c r="BF124" s="234"/>
      <c r="BG124" s="234"/>
      <c r="BH124" s="234"/>
      <c r="BI124" s="234"/>
      <c r="BJ124" s="150"/>
      <c r="BK124" s="150"/>
      <c r="BL124" s="151"/>
      <c r="BM124" s="275"/>
      <c r="BN124" s="296"/>
      <c r="BO124" s="294"/>
      <c r="BP124" s="294"/>
      <c r="BQ124" s="310"/>
      <c r="BR124" s="310"/>
      <c r="BS124" s="298"/>
      <c r="BT124" s="150"/>
      <c r="BU124" s="151"/>
      <c r="BV124" s="152"/>
      <c r="BW124" s="150"/>
      <c r="BX124" s="150"/>
      <c r="BY124" s="151"/>
      <c r="BZ124" s="151"/>
      <c r="CA124" s="151"/>
      <c r="CB124" s="151"/>
      <c r="CC124" s="150"/>
      <c r="CD124" s="151"/>
      <c r="CE124" s="152"/>
      <c r="CF124" s="150"/>
      <c r="CG124" s="150"/>
      <c r="CH124" s="151"/>
      <c r="CI124" s="151"/>
      <c r="CJ124" s="151"/>
      <c r="CK124" s="151"/>
      <c r="CL124" s="150"/>
      <c r="CM124" s="151"/>
      <c r="CN124" s="404"/>
      <c r="CO124" s="150"/>
      <c r="CP124" s="150"/>
      <c r="CQ124" s="151"/>
      <c r="CR124" s="151"/>
      <c r="CS124" s="151"/>
      <c r="CT124" s="151"/>
    </row>
    <row r="125" spans="1:100" s="402" customFormat="1">
      <c r="A125" s="755"/>
      <c r="B125" s="472"/>
      <c r="C125" s="463"/>
      <c r="D125" s="460"/>
      <c r="E125" s="460"/>
      <c r="F125" s="460"/>
      <c r="G125" s="460"/>
      <c r="H125" s="463"/>
      <c r="I125" s="454"/>
      <c r="J125" s="451"/>
      <c r="K125" s="466"/>
      <c r="L125" s="313"/>
      <c r="M125" s="454"/>
      <c r="N125" s="451"/>
      <c r="O125" s="454"/>
      <c r="P125" s="294"/>
      <c r="Q125" s="275"/>
      <c r="R125" s="137" t="str">
        <f t="shared" si="63"/>
        <v/>
      </c>
      <c r="S125" s="288"/>
      <c r="T125" s="288"/>
      <c r="U125" s="186" t="str">
        <f t="shared" si="64"/>
        <v/>
      </c>
      <c r="V125" s="97"/>
      <c r="W125" s="97"/>
      <c r="X125" s="97"/>
      <c r="Y125" s="138" t="str">
        <f>IFERROR(IF(AND(R124="Probabilidad",R125="Probabilidad"),(AA124-(+AA124*U125)),IF(R125="Probabilidad",(J124-(+J124*U125)),IF(R125="Impacto",AA124,""))),"")</f>
        <v/>
      </c>
      <c r="Z125" s="111" t="str">
        <f t="shared" ref="Z125" si="73">IFERROR(IF(Y125="","",IF(Y125&lt;=0.2,"Muy Baja",IF(Y125&lt;=0.4,"Baja",IF(Y125&lt;=0.6,"Media",IF(Y125&lt;=0.8,"Alta","Muy Alta"))))),"")</f>
        <v/>
      </c>
      <c r="AA125" s="186" t="str">
        <f t="shared" ref="AA125" si="74">+Y125</f>
        <v/>
      </c>
      <c r="AB125" s="111" t="str">
        <f t="shared" ref="AB125" si="75">IFERROR(IF(AC125="","",IF(AC125&lt;=0.2,"Leve",IF(AC125&lt;=0.4,"Menor",IF(AC125&lt;=0.6,"Moderado",IF(AC125&lt;=0.8,"Mayor","Catastrófico"))))),"")</f>
        <v/>
      </c>
      <c r="AC125" s="186" t="str">
        <f>IFERROR(IF(AND(R124="Impacto",R125="Impacto"),(AC124-(+AC124*U125)),IF(R125="Impacto",($N$87-(+$N$87*U125)),IF(R125="Probabilidad",AC124,""))),"")</f>
        <v/>
      </c>
      <c r="AD125" s="111" t="str">
        <f t="shared" ref="AD125" si="76">IFERROR(IF(OR(AND(Z125="Muy Baja",AB125="Leve"),AND(Z125="Muy Baja",AB125="Menor"),AND(Z125="Baja",AB125="Leve")),"Bajo",IF(OR(AND(Z125="Muy baja",AB125="Moderado"),AND(Z125="Baja",AB125="Menor"),AND(Z125="Baja",AB125="Moderado"),AND(Z125="Media",AB125="Leve"),AND(Z125="Media",AB125="Menor"),AND(Z125="Media",AB125="Moderado"),AND(Z125="Alta",AB125="Leve"),AND(Z125="Alta",AB125="Menor")),"Moderado",IF(OR(AND(Z125="Muy Baja",AB125="Mayor"),AND(Z125="Baja",AB125="Mayor"),AND(Z125="Media",AB125="Mayor"),AND(Z125="Alta",AB125="Moderado"),AND(Z125="Alta",AB125="Mayor"),AND(Z125="Muy Alta",AB125="Leve"),AND(Z125="Muy Alta",AB125="Menor"),AND(Z125="Muy Alta",AB125="Moderado"),AND(Z125="Muy Alta",AB125="Mayor")),"Alto",IF(OR(AND(Z125="Muy Baja",AB125="Catastrófico"),AND(Z125="Baja",AB125="Catastrófico"),AND(Z125="Media",AB125="Catastrófico"),AND(Z125="Alta",AB125="Catastrófico"),AND(Z125="Muy Alta",AB125="Catastrófico")),"Extremo","")))),"")</f>
        <v/>
      </c>
      <c r="AE125" s="457"/>
      <c r="AF125" s="150"/>
      <c r="AG125" s="151"/>
      <c r="AH125" s="234"/>
      <c r="AI125" s="234"/>
      <c r="AJ125" s="234"/>
      <c r="AK125" s="234"/>
      <c r="AL125" s="234"/>
      <c r="AM125" s="234"/>
      <c r="AN125" s="150"/>
      <c r="AO125" s="150"/>
      <c r="AP125" s="151"/>
      <c r="AQ125" s="150"/>
      <c r="AR125" s="151"/>
      <c r="AS125" s="234"/>
      <c r="AT125" s="234"/>
      <c r="AU125" s="234"/>
      <c r="AV125" s="234"/>
      <c r="AW125" s="234"/>
      <c r="AX125" s="234"/>
      <c r="AY125" s="150"/>
      <c r="AZ125" s="150"/>
      <c r="BA125" s="151"/>
      <c r="BB125" s="150"/>
      <c r="BC125" s="151"/>
      <c r="BD125" s="234"/>
      <c r="BE125" s="234"/>
      <c r="BF125" s="234"/>
      <c r="BG125" s="234"/>
      <c r="BH125" s="234"/>
      <c r="BI125" s="234"/>
      <c r="BJ125" s="150"/>
      <c r="BK125" s="150"/>
      <c r="BL125" s="151"/>
      <c r="BM125" s="275"/>
      <c r="BN125" s="296"/>
      <c r="BO125" s="294"/>
      <c r="BP125" s="294"/>
      <c r="BQ125" s="310"/>
      <c r="BR125" s="310"/>
      <c r="BS125" s="296"/>
      <c r="BT125" s="150"/>
      <c r="BU125" s="151"/>
      <c r="BV125" s="152"/>
      <c r="BW125" s="150"/>
      <c r="BX125" s="150"/>
      <c r="BY125" s="151"/>
      <c r="BZ125" s="151"/>
      <c r="CA125" s="151"/>
      <c r="CB125" s="151"/>
      <c r="CC125" s="150"/>
      <c r="CD125" s="151"/>
      <c r="CE125" s="152"/>
      <c r="CF125" s="150"/>
      <c r="CG125" s="150"/>
      <c r="CH125" s="151"/>
      <c r="CI125" s="151"/>
      <c r="CJ125" s="151"/>
      <c r="CK125" s="151"/>
      <c r="CL125" s="150"/>
      <c r="CM125" s="151"/>
      <c r="CN125" s="404"/>
      <c r="CO125" s="150"/>
      <c r="CP125" s="150"/>
      <c r="CQ125" s="151"/>
      <c r="CR125" s="151"/>
      <c r="CS125" s="151"/>
      <c r="CT125" s="151"/>
    </row>
    <row r="126" spans="1:100" s="402" customFormat="1" ht="19" customHeight="1">
      <c r="A126" s="755"/>
      <c r="B126" s="472"/>
      <c r="C126" s="463"/>
      <c r="D126" s="460"/>
      <c r="E126" s="460"/>
      <c r="F126" s="460"/>
      <c r="G126" s="460"/>
      <c r="H126" s="463"/>
      <c r="I126" s="454"/>
      <c r="J126" s="451"/>
      <c r="K126" s="466"/>
      <c r="L126" s="313"/>
      <c r="M126" s="454"/>
      <c r="N126" s="451"/>
      <c r="O126" s="454"/>
      <c r="P126" s="181"/>
      <c r="Q126" s="94"/>
      <c r="R126" s="137" t="str">
        <f t="shared" ref="R126:R131" si="77">IF(OR(S126="Preventivo",S126="Detectivo"),"Probabilidad",IF(S126="Correctivo","Impacto",""))</f>
        <v/>
      </c>
      <c r="S126" s="288"/>
      <c r="T126" s="288"/>
      <c r="U126" s="186" t="str">
        <f t="shared" ref="U126:U131" si="78">IF(AND(S126="Preventivo",T126="Automático"),"50%",IF(AND(S126="Preventivo",T126="Manual"),"40%",IF(AND(S126="Detectivo",T126="Automático"),"40%",IF(AND(S126="Detectivo",T126="Manual"),"30%",IF(AND(S126="Correctivo",T126="Automático"),"35%",IF(AND(S126="Correctivo",T126="Manual"),"25%",""))))))</f>
        <v/>
      </c>
      <c r="V126" s="97"/>
      <c r="W126" s="97"/>
      <c r="X126" s="97"/>
      <c r="Y126" s="138" t="str">
        <f>IFERROR(IF(AND(R125="Probabilidad",R126="Probabilidad"),(AA125-(+AA125*U126)),IF(R126="Probabilidad",(J125-(+J125*U126)),IF(R126="Impacto",AA125,""))),"")</f>
        <v/>
      </c>
      <c r="Z126" s="111" t="str">
        <f t="shared" ref="Z126:Z128" si="79">IFERROR(IF(Y126="","",IF(Y126&lt;=0.2,"Muy Baja",IF(Y126&lt;=0.4,"Baja",IF(Y126&lt;=0.6,"Media",IF(Y126&lt;=0.8,"Alta","Muy Alta"))))),"")</f>
        <v/>
      </c>
      <c r="AA126" s="186" t="str">
        <f t="shared" ref="AA126:AA131" si="80">+Y126</f>
        <v/>
      </c>
      <c r="AB126" s="111" t="str">
        <f t="shared" ref="AB126:AB131" si="81">IFERROR(IF(AC126="","",IF(AC126&lt;=0.2,"Leve",IF(AC126&lt;=0.4,"Menor",IF(AC126&lt;=0.6,"Moderado",IF(AC126&lt;=0.8,"Mayor","Catastrófico"))))),"")</f>
        <v/>
      </c>
      <c r="AC126" s="186" t="str">
        <f>IFERROR(IF(AND(R125="Impacto",R126="Impacto"),(AC125-(+AC125*U126)),IF(AND(R125="Probabilidad",R126="Impacto"),(AC124-(+AC124*U126)),IF(R126="Probabilidad",AC125,""))),"")</f>
        <v/>
      </c>
      <c r="AD126" s="111" t="str">
        <f t="shared" ref="AD126:AD131" si="82">IFERROR(IF(OR(AND(Z126="Muy Baja",AB126="Leve"),AND(Z126="Muy Baja",AB126="Menor"),AND(Z126="Baja",AB126="Leve")),"Bajo",IF(OR(AND(Z126="Muy baja",AB126="Moderado"),AND(Z126="Baja",AB126="Menor"),AND(Z126="Baja",AB126="Moderado"),AND(Z126="Media",AB126="Leve"),AND(Z126="Media",AB126="Menor"),AND(Z126="Media",AB126="Moderado"),AND(Z126="Alta",AB126="Leve"),AND(Z126="Alta",AB126="Menor")),"Moderado",IF(OR(AND(Z126="Muy Baja",AB126="Mayor"),AND(Z126="Baja",AB126="Mayor"),AND(Z126="Media",AB126="Mayor"),AND(Z126="Alta",AB126="Moderado"),AND(Z126="Alta",AB126="Mayor"),AND(Z126="Muy Alta",AB126="Leve"),AND(Z126="Muy Alta",AB126="Menor"),AND(Z126="Muy Alta",AB126="Moderado"),AND(Z126="Muy Alta",AB126="Mayor")),"Alto",IF(OR(AND(Z126="Muy Baja",AB126="Catastrófico"),AND(Z126="Baja",AB126="Catastrófico"),AND(Z126="Media",AB126="Catastrófico"),AND(Z126="Alta",AB126="Catastrófico"),AND(Z126="Muy Alta",AB126="Catastrófico")),"Extremo","")))),"")</f>
        <v/>
      </c>
      <c r="AE126" s="457"/>
      <c r="AF126" s="150"/>
      <c r="AG126" s="151"/>
      <c r="AH126" s="234"/>
      <c r="AI126" s="234"/>
      <c r="AJ126" s="234"/>
      <c r="AK126" s="234"/>
      <c r="AL126" s="234"/>
      <c r="AM126" s="234"/>
      <c r="AN126" s="150"/>
      <c r="AO126" s="150"/>
      <c r="AP126" s="151"/>
      <c r="AQ126" s="150"/>
      <c r="AR126" s="151"/>
      <c r="AS126" s="234"/>
      <c r="AT126" s="234"/>
      <c r="AU126" s="234"/>
      <c r="AV126" s="234"/>
      <c r="AW126" s="234"/>
      <c r="AX126" s="234"/>
      <c r="AY126" s="150"/>
      <c r="AZ126" s="150"/>
      <c r="BA126" s="151"/>
      <c r="BB126" s="150"/>
      <c r="BC126" s="151"/>
      <c r="BD126" s="234"/>
      <c r="BE126" s="234"/>
      <c r="BF126" s="234"/>
      <c r="BG126" s="234"/>
      <c r="BH126" s="234"/>
      <c r="BI126" s="234"/>
      <c r="BJ126" s="150"/>
      <c r="BK126" s="150"/>
      <c r="BL126" s="151"/>
      <c r="BM126" s="181"/>
      <c r="BN126" s="226"/>
      <c r="BO126" s="142"/>
      <c r="BP126" s="181"/>
      <c r="BQ126" s="142"/>
      <c r="BR126" s="142"/>
      <c r="BS126" s="142"/>
      <c r="BT126" s="150"/>
      <c r="BU126" s="151"/>
      <c r="BV126" s="152"/>
      <c r="BW126" s="150"/>
      <c r="BX126" s="150"/>
      <c r="BY126" s="151"/>
      <c r="BZ126" s="151"/>
      <c r="CA126" s="151"/>
      <c r="CB126" s="151"/>
      <c r="CC126" s="150"/>
      <c r="CD126" s="151"/>
      <c r="CE126" s="152"/>
      <c r="CF126" s="150"/>
      <c r="CG126" s="150"/>
      <c r="CH126" s="151"/>
      <c r="CI126" s="151"/>
      <c r="CJ126" s="151"/>
      <c r="CK126" s="151"/>
      <c r="CL126" s="150"/>
      <c r="CM126" s="151"/>
      <c r="CN126" s="404"/>
      <c r="CO126" s="150"/>
      <c r="CP126" s="150"/>
      <c r="CQ126" s="151"/>
      <c r="CR126" s="151"/>
      <c r="CS126" s="151"/>
      <c r="CT126" s="151"/>
    </row>
    <row r="127" spans="1:100" s="402" customFormat="1" ht="19" customHeight="1">
      <c r="A127" s="755"/>
      <c r="B127" s="472"/>
      <c r="C127" s="463"/>
      <c r="D127" s="460"/>
      <c r="E127" s="460"/>
      <c r="F127" s="460"/>
      <c r="G127" s="460"/>
      <c r="H127" s="463"/>
      <c r="I127" s="454"/>
      <c r="J127" s="451"/>
      <c r="K127" s="466"/>
      <c r="L127" s="313"/>
      <c r="M127" s="454"/>
      <c r="N127" s="451"/>
      <c r="O127" s="454"/>
      <c r="P127" s="181"/>
      <c r="Q127" s="94"/>
      <c r="R127" s="137" t="str">
        <f t="shared" si="77"/>
        <v/>
      </c>
      <c r="S127" s="97"/>
      <c r="T127" s="97"/>
      <c r="U127" s="186" t="str">
        <f t="shared" si="78"/>
        <v/>
      </c>
      <c r="V127" s="97"/>
      <c r="W127" s="97"/>
      <c r="X127" s="97"/>
      <c r="Y127" s="138" t="str">
        <f>IFERROR(IF(AND(R126="Probabilidad",R127="Probabilidad"),(AA126-(+AA126*U127)),IF(R127="Probabilidad",(J126-(+J126*U127)),IF(R127="Impacto",AA126,""))),"")</f>
        <v/>
      </c>
      <c r="Z127" s="111" t="str">
        <f t="shared" si="79"/>
        <v/>
      </c>
      <c r="AA127" s="186" t="str">
        <f t="shared" si="80"/>
        <v/>
      </c>
      <c r="AB127" s="111" t="str">
        <f t="shared" si="81"/>
        <v/>
      </c>
      <c r="AC127" s="186" t="str">
        <f>IFERROR(IF(AND(R126="Impacto",R127="Impacto"),(AC126-(+AC126*U127)),IF(AND(R126="Probabilidad",R127="Impacto"),(AC125-(+AC125*U127)),IF(R127="Probabilidad",AC126,""))),"")</f>
        <v/>
      </c>
      <c r="AD127" s="111" t="str">
        <f t="shared" si="82"/>
        <v/>
      </c>
      <c r="AE127" s="457"/>
      <c r="AF127" s="150"/>
      <c r="AG127" s="151"/>
      <c r="AH127" s="234"/>
      <c r="AI127" s="234"/>
      <c r="AJ127" s="234"/>
      <c r="AK127" s="234"/>
      <c r="AL127" s="234"/>
      <c r="AM127" s="234"/>
      <c r="AN127" s="150"/>
      <c r="AO127" s="150"/>
      <c r="AP127" s="151"/>
      <c r="AQ127" s="150"/>
      <c r="AR127" s="151"/>
      <c r="AS127" s="234"/>
      <c r="AT127" s="234"/>
      <c r="AU127" s="234"/>
      <c r="AV127" s="234"/>
      <c r="AW127" s="234"/>
      <c r="AX127" s="234"/>
      <c r="AY127" s="150"/>
      <c r="AZ127" s="150"/>
      <c r="BA127" s="151"/>
      <c r="BB127" s="150"/>
      <c r="BC127" s="151"/>
      <c r="BD127" s="234"/>
      <c r="BE127" s="234"/>
      <c r="BF127" s="234"/>
      <c r="BG127" s="234"/>
      <c r="BH127" s="234"/>
      <c r="BI127" s="234"/>
      <c r="BJ127" s="150"/>
      <c r="BK127" s="150"/>
      <c r="BL127" s="151"/>
      <c r="BM127" s="181"/>
      <c r="BN127" s="226"/>
      <c r="BO127" s="142"/>
      <c r="BP127" s="181"/>
      <c r="BQ127" s="142"/>
      <c r="BR127" s="142"/>
      <c r="BS127" s="142"/>
      <c r="BT127" s="150"/>
      <c r="BU127" s="151"/>
      <c r="BV127" s="152"/>
      <c r="BW127" s="150"/>
      <c r="BX127" s="150"/>
      <c r="BY127" s="151"/>
      <c r="BZ127" s="151"/>
      <c r="CA127" s="151"/>
      <c r="CB127" s="151"/>
      <c r="CC127" s="150"/>
      <c r="CD127" s="151"/>
      <c r="CE127" s="152"/>
      <c r="CF127" s="150"/>
      <c r="CG127" s="150"/>
      <c r="CH127" s="151"/>
      <c r="CI127" s="151"/>
      <c r="CJ127" s="151"/>
      <c r="CK127" s="151"/>
      <c r="CL127" s="150"/>
      <c r="CM127" s="151"/>
      <c r="CN127" s="404"/>
      <c r="CO127" s="150"/>
      <c r="CP127" s="150"/>
      <c r="CQ127" s="151"/>
      <c r="CR127" s="151"/>
      <c r="CS127" s="151"/>
      <c r="CT127" s="151"/>
    </row>
    <row r="128" spans="1:100" s="402" customFormat="1" ht="19" customHeight="1" thickBot="1">
      <c r="A128" s="756"/>
      <c r="B128" s="473"/>
      <c r="C128" s="464"/>
      <c r="D128" s="461"/>
      <c r="E128" s="461"/>
      <c r="F128" s="461"/>
      <c r="G128" s="461"/>
      <c r="H128" s="464"/>
      <c r="I128" s="455"/>
      <c r="J128" s="452"/>
      <c r="K128" s="467"/>
      <c r="L128" s="314"/>
      <c r="M128" s="455"/>
      <c r="N128" s="452"/>
      <c r="O128" s="455"/>
      <c r="P128" s="182"/>
      <c r="Q128" s="95"/>
      <c r="R128" s="149" t="str">
        <f t="shared" si="77"/>
        <v/>
      </c>
      <c r="S128" s="144"/>
      <c r="T128" s="144"/>
      <c r="U128" s="184" t="str">
        <f t="shared" si="78"/>
        <v/>
      </c>
      <c r="V128" s="144"/>
      <c r="W128" s="144"/>
      <c r="X128" s="144"/>
      <c r="Y128" s="145" t="str">
        <f>IFERROR(IF(AND(R127="Probabilidad",R128="Probabilidad"),(AA127-(+AA127*U128)),IF(R128="Probabilidad",(J127-(+J127*U128)),IF(R128="Impacto",AA127,""))),"")</f>
        <v/>
      </c>
      <c r="Z128" s="112" t="str">
        <f t="shared" si="79"/>
        <v/>
      </c>
      <c r="AA128" s="184" t="str">
        <f t="shared" si="80"/>
        <v/>
      </c>
      <c r="AB128" s="112" t="str">
        <f t="shared" si="81"/>
        <v/>
      </c>
      <c r="AC128" s="184" t="str">
        <f>IFERROR(IF(AND(R127="Impacto",R128="Impacto"),(AC127-(+AC127*U128)),IF(AND(R127="Probabilidad",R128="Impacto"),(AC126-(+AC126*U128)),IF(R128="Probabilidad",AC127,""))),"")</f>
        <v/>
      </c>
      <c r="AD128" s="112" t="str">
        <f t="shared" si="82"/>
        <v/>
      </c>
      <c r="AE128" s="458"/>
      <c r="AF128" s="328"/>
      <c r="AG128" s="329"/>
      <c r="AH128" s="234"/>
      <c r="AI128" s="234"/>
      <c r="AJ128" s="234"/>
      <c r="AK128" s="234"/>
      <c r="AL128" s="234"/>
      <c r="AM128" s="234"/>
      <c r="AN128" s="150"/>
      <c r="AO128" s="150"/>
      <c r="AP128" s="151"/>
      <c r="AQ128" s="150"/>
      <c r="AR128" s="151"/>
      <c r="AS128" s="234"/>
      <c r="AT128" s="234"/>
      <c r="AU128" s="234"/>
      <c r="AV128" s="234"/>
      <c r="AW128" s="234"/>
      <c r="AX128" s="234"/>
      <c r="AY128" s="150"/>
      <c r="AZ128" s="150"/>
      <c r="BA128" s="151"/>
      <c r="BB128" s="150"/>
      <c r="BC128" s="151"/>
      <c r="BD128" s="234"/>
      <c r="BE128" s="234"/>
      <c r="BF128" s="234"/>
      <c r="BG128" s="234"/>
      <c r="BH128" s="234"/>
      <c r="BI128" s="234"/>
      <c r="BJ128" s="150"/>
      <c r="BK128" s="150"/>
      <c r="BL128" s="151"/>
      <c r="BM128" s="181"/>
      <c r="BN128" s="226"/>
      <c r="BO128" s="142"/>
      <c r="BP128" s="181"/>
      <c r="BQ128" s="142"/>
      <c r="BR128" s="142"/>
      <c r="BS128" s="142"/>
      <c r="BT128" s="150"/>
      <c r="BU128" s="151"/>
      <c r="BV128" s="152"/>
      <c r="BW128" s="150"/>
      <c r="BX128" s="150"/>
      <c r="BY128" s="151"/>
      <c r="BZ128" s="151"/>
      <c r="CA128" s="151"/>
      <c r="CB128" s="151"/>
      <c r="CC128" s="150"/>
      <c r="CD128" s="151"/>
      <c r="CE128" s="152"/>
      <c r="CF128" s="150"/>
      <c r="CG128" s="150"/>
      <c r="CH128" s="151"/>
      <c r="CI128" s="151"/>
      <c r="CJ128" s="151"/>
      <c r="CK128" s="151"/>
      <c r="CL128" s="150"/>
      <c r="CM128" s="151"/>
      <c r="CN128" s="404"/>
      <c r="CO128" s="150"/>
      <c r="CP128" s="150"/>
      <c r="CQ128" s="151"/>
      <c r="CR128" s="151"/>
      <c r="CS128" s="151"/>
      <c r="CT128" s="151"/>
    </row>
    <row r="129" spans="1:98" s="402" customFormat="1">
      <c r="A129" s="754"/>
      <c r="B129" s="471"/>
      <c r="C129" s="462"/>
      <c r="D129" s="459"/>
      <c r="E129" s="459"/>
      <c r="F129" s="459"/>
      <c r="G129" s="459"/>
      <c r="H129" s="462"/>
      <c r="I129" s="453" t="str">
        <f>IF(H129&lt;=0,"",IF(H129&lt;=2,"Muy Baja",IF(H129&lt;=24,"Baja",IF(H129&lt;=500,"Media",IF(H129&lt;=5000,"Alta","Muy Alta")))))</f>
        <v/>
      </c>
      <c r="J129" s="450" t="str">
        <f>IF(I129="","",IF(I129="Muy Baja",0.2,IF(I129="Baja",0.4,IF(I129="Media",0.6,IF(I129="Alta",0.8,IF(I129="Muy Alta",1,))))))</f>
        <v/>
      </c>
      <c r="K129" s="465"/>
      <c r="L129" s="312"/>
      <c r="M129" s="453" t="str">
        <f>IF(OR(K129='Tabla Impacto'!$C$11,K129='Tabla Impacto'!$D$11),"Leve",IF(OR(K129='Tabla Impacto'!$C$12,K129='Tabla Impacto'!$D$12),"Menor",IF(OR(K129='Tabla Impacto'!$C$13,K129='Tabla Impacto'!$D$13),"Moderado",IF(OR(K129='Tabla Impacto'!$C$14,K129='Tabla Impacto'!$D$14),"Mayor",IF(OR(K129='Tabla Impacto'!$C$15,K129='Tabla Impacto'!$D$15),"Catastrófico","")))))</f>
        <v/>
      </c>
      <c r="N129" s="450" t="str">
        <f>IF(M129="","",IF(M129="Leve",0.2,IF(M129="Menor",0.4,IF(M129="Moderado",0.6,IF(M129="Mayor",0.8,IF(M129="Catastrófico",1,))))))</f>
        <v/>
      </c>
      <c r="O129" s="453" t="str">
        <f>IF(OR(AND(I129="Muy Baja",M129="Leve"),AND(I129="Muy Baja",M129="Menor"),AND(I129="Baja",M129="Leve")),"Bajo",IF(OR(AND(I129="Muy baja",M129="Moderado"),AND(I129="Baja",M129="Menor"),AND(I129="Baja",M129="Moderado"),AND(I129="Media",M129="Leve"),AND(I129="Media",M129="Menor"),AND(I129="Media",M129="Moderado"),AND(I129="Alta",M129="Leve"),AND(I129="Alta",M129="Menor")),"Moderado",IF(OR(AND(I129="Muy Baja",M129="Mayor"),AND(I129="Baja",M129="Mayor"),AND(I129="Media",M129="Mayor"),AND(I129="Alta",M129="Moderado"),AND(I129="Alta",M129="Mayor"),AND(I129="Muy Alta",M129="Leve"),AND(I129="Muy Alta",M129="Menor"),AND(I129="Muy Alta",M129="Moderado"),AND(I129="Muy Alta",M129="Mayor")),"Alto",IF(OR(AND(I129="Muy Baja",M129="Catastrófico"),AND(I129="Baja",M129="Catastrófico"),AND(I129="Media",M129="Catastrófico"),AND(I129="Alta",M129="Catastrófico"),AND(I129="Muy Alta",M129="Catastrófico")),"Extremo",""))))</f>
        <v/>
      </c>
      <c r="P129" s="321"/>
      <c r="Q129" s="322"/>
      <c r="R129" s="148" t="str">
        <f t="shared" si="77"/>
        <v/>
      </c>
      <c r="S129" s="323"/>
      <c r="T129" s="323"/>
      <c r="U129" s="273" t="str">
        <f t="shared" si="78"/>
        <v/>
      </c>
      <c r="V129" s="323"/>
      <c r="W129" s="323"/>
      <c r="X129" s="323"/>
      <c r="Y129" s="324" t="str">
        <f>IFERROR(IF(R129="Probabilidad",(J129-(+J129*U129)),IF(R129="Impacto",J129,"")),"")</f>
        <v/>
      </c>
      <c r="Z129" s="325" t="str">
        <f>IFERROR(IF(Y129="","",IF(Y129&lt;=0.2,"Muy Baja",IF(Y129&lt;=0.4,"Baja",IF(Y129&lt;=0.6,"Media",IF(Y129&lt;=0.8,"Alta","Muy Alta"))))),"")</f>
        <v/>
      </c>
      <c r="AA129" s="273" t="str">
        <f t="shared" si="80"/>
        <v/>
      </c>
      <c r="AB129" s="325" t="str">
        <f t="shared" si="81"/>
        <v/>
      </c>
      <c r="AC129" s="273" t="str">
        <f>IFERROR(IF(R129="Impacto",(N129-(+N129*U129)),IF(R129="Probabilidad",N129,"")),"")</f>
        <v/>
      </c>
      <c r="AD129" s="325" t="str">
        <f t="shared" si="82"/>
        <v/>
      </c>
      <c r="AE129" s="456"/>
      <c r="AF129" s="326"/>
      <c r="AG129" s="327"/>
      <c r="AH129" s="234"/>
      <c r="AI129" s="234"/>
      <c r="AJ129" s="234"/>
      <c r="AK129" s="234"/>
      <c r="AL129" s="234"/>
      <c r="AM129" s="234"/>
      <c r="AN129" s="150"/>
      <c r="AO129" s="150"/>
      <c r="AP129" s="151"/>
      <c r="AQ129" s="150"/>
      <c r="AR129" s="151"/>
      <c r="AS129" s="234"/>
      <c r="AT129" s="234"/>
      <c r="AU129" s="234"/>
      <c r="AV129" s="234"/>
      <c r="AW129" s="234"/>
      <c r="AX129" s="234"/>
      <c r="AY129" s="150"/>
      <c r="AZ129" s="150"/>
      <c r="BA129" s="151"/>
      <c r="BB129" s="150"/>
      <c r="BC129" s="151"/>
      <c r="BD129" s="234"/>
      <c r="BE129" s="234"/>
      <c r="BF129" s="234"/>
      <c r="BG129" s="234"/>
      <c r="BH129" s="234"/>
      <c r="BI129" s="234"/>
      <c r="BJ129" s="150"/>
      <c r="BK129" s="150"/>
      <c r="BL129" s="151"/>
      <c r="BM129" s="275"/>
      <c r="BN129" s="296"/>
      <c r="BO129" s="294"/>
      <c r="BP129" s="294"/>
      <c r="BQ129" s="310"/>
      <c r="BR129" s="310"/>
      <c r="BS129" s="298"/>
      <c r="BT129" s="150"/>
      <c r="BU129" s="151"/>
      <c r="BV129" s="152"/>
      <c r="BW129" s="150"/>
      <c r="BX129" s="150"/>
      <c r="BY129" s="151"/>
      <c r="BZ129" s="151"/>
      <c r="CA129" s="151"/>
      <c r="CB129" s="151"/>
      <c r="CC129" s="150"/>
      <c r="CD129" s="151"/>
      <c r="CE129" s="152"/>
      <c r="CF129" s="150"/>
      <c r="CG129" s="150"/>
      <c r="CH129" s="151"/>
      <c r="CI129" s="151"/>
      <c r="CJ129" s="151"/>
      <c r="CK129" s="151"/>
      <c r="CL129" s="150"/>
      <c r="CM129" s="151"/>
      <c r="CN129" s="404"/>
      <c r="CO129" s="150"/>
      <c r="CP129" s="150"/>
      <c r="CQ129" s="151"/>
      <c r="CR129" s="151"/>
      <c r="CS129" s="151"/>
      <c r="CT129" s="151"/>
    </row>
    <row r="130" spans="1:98" s="402" customFormat="1">
      <c r="A130" s="755"/>
      <c r="B130" s="472"/>
      <c r="C130" s="463"/>
      <c r="D130" s="460"/>
      <c r="E130" s="460"/>
      <c r="F130" s="460"/>
      <c r="G130" s="460"/>
      <c r="H130" s="463"/>
      <c r="I130" s="454"/>
      <c r="J130" s="451"/>
      <c r="K130" s="466"/>
      <c r="L130" s="313"/>
      <c r="M130" s="454"/>
      <c r="N130" s="451"/>
      <c r="O130" s="454"/>
      <c r="P130" s="294"/>
      <c r="Q130" s="275"/>
      <c r="R130" s="137" t="str">
        <f t="shared" si="77"/>
        <v/>
      </c>
      <c r="S130" s="288"/>
      <c r="T130" s="288"/>
      <c r="U130" s="186" t="str">
        <f t="shared" si="78"/>
        <v/>
      </c>
      <c r="V130" s="97"/>
      <c r="W130" s="97"/>
      <c r="X130" s="97"/>
      <c r="Y130" s="138" t="str">
        <f>IFERROR(IF(AND(R129="Probabilidad",R130="Probabilidad"),(AA129-(+AA129*U130)),IF(R130="Probabilidad",(J129-(+J129*U130)),IF(R130="Impacto",AA129,""))),"")</f>
        <v/>
      </c>
      <c r="Z130" s="111" t="str">
        <f t="shared" ref="Z130:Z134" si="83">IFERROR(IF(Y130="","",IF(Y130&lt;=0.2,"Muy Baja",IF(Y130&lt;=0.4,"Baja",IF(Y130&lt;=0.6,"Media",IF(Y130&lt;=0.8,"Alta","Muy Alta"))))),"")</f>
        <v/>
      </c>
      <c r="AA130" s="186" t="str">
        <f t="shared" si="80"/>
        <v/>
      </c>
      <c r="AB130" s="111" t="str">
        <f t="shared" si="81"/>
        <v/>
      </c>
      <c r="AC130" s="186" t="str">
        <f>IFERROR(IF(AND(R129="Impacto",R130="Impacto"),(AC129-(+AC129*U130)),IF(R130="Impacto",($N$87-(+$N$87*U130)),IF(R130="Probabilidad",AC129,""))),"")</f>
        <v/>
      </c>
      <c r="AD130" s="111" t="str">
        <f t="shared" si="82"/>
        <v/>
      </c>
      <c r="AE130" s="457"/>
      <c r="AF130" s="150"/>
      <c r="AG130" s="151"/>
      <c r="AH130" s="234"/>
      <c r="AI130" s="234"/>
      <c r="AJ130" s="234"/>
      <c r="AK130" s="234"/>
      <c r="AL130" s="234"/>
      <c r="AM130" s="234"/>
      <c r="AN130" s="150"/>
      <c r="AO130" s="150"/>
      <c r="AP130" s="151"/>
      <c r="AQ130" s="150"/>
      <c r="AR130" s="151"/>
      <c r="AS130" s="234"/>
      <c r="AT130" s="234"/>
      <c r="AU130" s="234"/>
      <c r="AV130" s="234"/>
      <c r="AW130" s="234"/>
      <c r="AX130" s="234"/>
      <c r="AY130" s="150"/>
      <c r="AZ130" s="150"/>
      <c r="BA130" s="151"/>
      <c r="BB130" s="150"/>
      <c r="BC130" s="151"/>
      <c r="BD130" s="234"/>
      <c r="BE130" s="234"/>
      <c r="BF130" s="234"/>
      <c r="BG130" s="234"/>
      <c r="BH130" s="234"/>
      <c r="BI130" s="234"/>
      <c r="BJ130" s="150"/>
      <c r="BK130" s="150"/>
      <c r="BL130" s="151"/>
      <c r="BM130" s="275"/>
      <c r="BN130" s="296"/>
      <c r="BO130" s="294"/>
      <c r="BP130" s="294"/>
      <c r="BQ130" s="310"/>
      <c r="BR130" s="310"/>
      <c r="BS130" s="298"/>
      <c r="BT130" s="150"/>
      <c r="BU130" s="151"/>
      <c r="BV130" s="152"/>
      <c r="BW130" s="150"/>
      <c r="BX130" s="150"/>
      <c r="BY130" s="151"/>
      <c r="BZ130" s="151"/>
      <c r="CA130" s="151"/>
      <c r="CB130" s="151"/>
      <c r="CC130" s="150"/>
      <c r="CD130" s="151"/>
      <c r="CE130" s="152"/>
      <c r="CF130" s="150"/>
      <c r="CG130" s="150"/>
      <c r="CH130" s="151"/>
      <c r="CI130" s="151"/>
      <c r="CJ130" s="151"/>
      <c r="CK130" s="151"/>
      <c r="CL130" s="150"/>
      <c r="CM130" s="151"/>
      <c r="CN130" s="404"/>
      <c r="CO130" s="150"/>
      <c r="CP130" s="150"/>
      <c r="CQ130" s="151"/>
      <c r="CR130" s="151"/>
      <c r="CS130" s="151"/>
      <c r="CT130" s="151"/>
    </row>
    <row r="131" spans="1:98" s="402" customFormat="1">
      <c r="A131" s="755"/>
      <c r="B131" s="472"/>
      <c r="C131" s="463"/>
      <c r="D131" s="460"/>
      <c r="E131" s="460"/>
      <c r="F131" s="460"/>
      <c r="G131" s="460"/>
      <c r="H131" s="463"/>
      <c r="I131" s="454"/>
      <c r="J131" s="451"/>
      <c r="K131" s="466"/>
      <c r="L131" s="313"/>
      <c r="M131" s="454"/>
      <c r="N131" s="451"/>
      <c r="O131" s="454"/>
      <c r="P131" s="294"/>
      <c r="Q131" s="275"/>
      <c r="R131" s="137" t="str">
        <f t="shared" si="77"/>
        <v/>
      </c>
      <c r="S131" s="288"/>
      <c r="T131" s="288"/>
      <c r="U131" s="186" t="str">
        <f t="shared" si="78"/>
        <v/>
      </c>
      <c r="V131" s="97"/>
      <c r="W131" s="97"/>
      <c r="X131" s="97"/>
      <c r="Y131" s="138" t="str">
        <f>IFERROR(IF(AND(R130="Probabilidad",R131="Probabilidad"),(AA130-(+AA130*U131)),IF(R131="Probabilidad",(J130-(+J130*U131)),IF(R131="Impacto",AA130,""))),"")</f>
        <v/>
      </c>
      <c r="Z131" s="111" t="str">
        <f t="shared" si="83"/>
        <v/>
      </c>
      <c r="AA131" s="186" t="str">
        <f t="shared" si="80"/>
        <v/>
      </c>
      <c r="AB131" s="111" t="str">
        <f t="shared" si="81"/>
        <v/>
      </c>
      <c r="AC131" s="186" t="str">
        <f>IFERROR(IF(AND(R130="Impacto",R131="Impacto"),(AC130-(+AC130*U131)),IF(R131="Impacto",($N$87-(+$N$87*U131)),IF(R131="Probabilidad",AC130,""))),"")</f>
        <v/>
      </c>
      <c r="AD131" s="111" t="str">
        <f t="shared" si="82"/>
        <v/>
      </c>
      <c r="AE131" s="457"/>
      <c r="AF131" s="150"/>
      <c r="AG131" s="151"/>
      <c r="AH131" s="234"/>
      <c r="AI131" s="234"/>
      <c r="AJ131" s="234"/>
      <c r="AK131" s="234"/>
      <c r="AL131" s="234"/>
      <c r="AM131" s="234"/>
      <c r="AN131" s="150"/>
      <c r="AO131" s="150"/>
      <c r="AP131" s="151"/>
      <c r="AQ131" s="150"/>
      <c r="AR131" s="151"/>
      <c r="AS131" s="234"/>
      <c r="AT131" s="234"/>
      <c r="AU131" s="234"/>
      <c r="AV131" s="234"/>
      <c r="AW131" s="234"/>
      <c r="AX131" s="234"/>
      <c r="AY131" s="150"/>
      <c r="AZ131" s="150"/>
      <c r="BA131" s="151"/>
      <c r="BB131" s="150"/>
      <c r="BC131" s="151"/>
      <c r="BD131" s="234"/>
      <c r="BE131" s="234"/>
      <c r="BF131" s="234"/>
      <c r="BG131" s="234"/>
      <c r="BH131" s="234"/>
      <c r="BI131" s="234"/>
      <c r="BJ131" s="150"/>
      <c r="BK131" s="150"/>
      <c r="BL131" s="151"/>
      <c r="BM131" s="275"/>
      <c r="BN131" s="296"/>
      <c r="BO131" s="294"/>
      <c r="BP131" s="294"/>
      <c r="BQ131" s="310"/>
      <c r="BR131" s="310"/>
      <c r="BS131" s="296"/>
      <c r="BT131" s="150"/>
      <c r="BU131" s="151"/>
      <c r="BV131" s="152"/>
      <c r="BW131" s="150"/>
      <c r="BX131" s="150"/>
      <c r="BY131" s="151"/>
      <c r="BZ131" s="151"/>
      <c r="CA131" s="151"/>
      <c r="CB131" s="151"/>
      <c r="CC131" s="150"/>
      <c r="CD131" s="151"/>
      <c r="CE131" s="152"/>
      <c r="CF131" s="150"/>
      <c r="CG131" s="150"/>
      <c r="CH131" s="151"/>
      <c r="CI131" s="151"/>
      <c r="CJ131" s="151"/>
      <c r="CK131" s="151"/>
      <c r="CL131" s="150"/>
      <c r="CM131" s="151"/>
      <c r="CN131" s="404"/>
      <c r="CO131" s="150"/>
      <c r="CP131" s="150"/>
      <c r="CQ131" s="151"/>
      <c r="CR131" s="151"/>
      <c r="CS131" s="151"/>
      <c r="CT131" s="151"/>
    </row>
    <row r="132" spans="1:98" s="402" customFormat="1" ht="19" customHeight="1">
      <c r="A132" s="755"/>
      <c r="B132" s="472"/>
      <c r="C132" s="463"/>
      <c r="D132" s="460"/>
      <c r="E132" s="460"/>
      <c r="F132" s="460"/>
      <c r="G132" s="460"/>
      <c r="H132" s="463"/>
      <c r="I132" s="454"/>
      <c r="J132" s="451"/>
      <c r="K132" s="466"/>
      <c r="L132" s="313"/>
      <c r="M132" s="454"/>
      <c r="N132" s="451"/>
      <c r="O132" s="454"/>
      <c r="P132" s="181"/>
      <c r="Q132" s="94"/>
      <c r="R132" s="137" t="str">
        <f t="shared" ref="R132:R140" si="84">IF(OR(S132="Preventivo",S132="Detectivo"),"Probabilidad",IF(S132="Correctivo","Impacto",""))</f>
        <v/>
      </c>
      <c r="S132" s="288"/>
      <c r="T132" s="288"/>
      <c r="U132" s="186" t="str">
        <f t="shared" ref="U132:U140" si="85">IF(AND(S132="Preventivo",T132="Automático"),"50%",IF(AND(S132="Preventivo",T132="Manual"),"40%",IF(AND(S132="Detectivo",T132="Automático"),"40%",IF(AND(S132="Detectivo",T132="Manual"),"30%",IF(AND(S132="Correctivo",T132="Automático"),"35%",IF(AND(S132="Correctivo",T132="Manual"),"25%",""))))))</f>
        <v/>
      </c>
      <c r="V132" s="97"/>
      <c r="W132" s="97"/>
      <c r="X132" s="97"/>
      <c r="Y132" s="138" t="str">
        <f>IFERROR(IF(AND(R131="Probabilidad",R132="Probabilidad"),(AA131-(+AA131*U132)),IF(R132="Probabilidad",(J131-(+J131*U132)),IF(R132="Impacto",AA131,""))),"")</f>
        <v/>
      </c>
      <c r="Z132" s="111" t="str">
        <f t="shared" si="83"/>
        <v/>
      </c>
      <c r="AA132" s="186" t="str">
        <f t="shared" ref="AA132:AA140" si="86">+Y132</f>
        <v/>
      </c>
      <c r="AB132" s="111" t="str">
        <f t="shared" ref="AB132:AB140" si="87">IFERROR(IF(AC132="","",IF(AC132&lt;=0.2,"Leve",IF(AC132&lt;=0.4,"Menor",IF(AC132&lt;=0.6,"Moderado",IF(AC132&lt;=0.8,"Mayor","Catastrófico"))))),"")</f>
        <v/>
      </c>
      <c r="AC132" s="186" t="str">
        <f>IFERROR(IF(AND(R131="Impacto",R132="Impacto"),(AC131-(+AC131*U132)),IF(AND(R131="Probabilidad",R132="Impacto"),(AC130-(+AC130*U132)),IF(R132="Probabilidad",AC131,""))),"")</f>
        <v/>
      </c>
      <c r="AD132" s="111" t="str">
        <f t="shared" ref="AD132:AD140" si="88">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
      </c>
      <c r="AE132" s="457"/>
      <c r="AF132" s="150"/>
      <c r="AG132" s="151"/>
      <c r="AH132" s="234"/>
      <c r="AI132" s="234"/>
      <c r="AJ132" s="234"/>
      <c r="AK132" s="234"/>
      <c r="AL132" s="234"/>
      <c r="AM132" s="234"/>
      <c r="AN132" s="150"/>
      <c r="AO132" s="150"/>
      <c r="AP132" s="151"/>
      <c r="AQ132" s="150"/>
      <c r="AR132" s="151"/>
      <c r="AS132" s="234"/>
      <c r="AT132" s="234"/>
      <c r="AU132" s="234"/>
      <c r="AV132" s="234"/>
      <c r="AW132" s="234"/>
      <c r="AX132" s="234"/>
      <c r="AY132" s="150"/>
      <c r="AZ132" s="150"/>
      <c r="BA132" s="151"/>
      <c r="BB132" s="150"/>
      <c r="BC132" s="151"/>
      <c r="BD132" s="234"/>
      <c r="BE132" s="234"/>
      <c r="BF132" s="234"/>
      <c r="BG132" s="234"/>
      <c r="BH132" s="234"/>
      <c r="BI132" s="234"/>
      <c r="BJ132" s="150"/>
      <c r="BK132" s="150"/>
      <c r="BL132" s="151"/>
      <c r="BM132" s="181"/>
      <c r="BN132" s="226"/>
      <c r="BO132" s="142"/>
      <c r="BP132" s="181"/>
      <c r="BQ132" s="142"/>
      <c r="BR132" s="142"/>
      <c r="BS132" s="142"/>
      <c r="BT132" s="150"/>
      <c r="BU132" s="151"/>
      <c r="BV132" s="152"/>
      <c r="BW132" s="150"/>
      <c r="BX132" s="150"/>
      <c r="BY132" s="151"/>
      <c r="BZ132" s="151"/>
      <c r="CA132" s="151"/>
      <c r="CB132" s="151"/>
      <c r="CC132" s="150"/>
      <c r="CD132" s="151"/>
      <c r="CE132" s="152"/>
      <c r="CF132" s="150"/>
      <c r="CG132" s="150"/>
      <c r="CH132" s="151"/>
      <c r="CI132" s="151"/>
      <c r="CJ132" s="151"/>
      <c r="CK132" s="151"/>
      <c r="CL132" s="150"/>
      <c r="CM132" s="151"/>
      <c r="CN132" s="404"/>
      <c r="CO132" s="150"/>
      <c r="CP132" s="150"/>
      <c r="CQ132" s="151"/>
      <c r="CR132" s="151"/>
      <c r="CS132" s="151"/>
      <c r="CT132" s="151"/>
    </row>
    <row r="133" spans="1:98" s="402" customFormat="1" ht="19" customHeight="1">
      <c r="A133" s="755"/>
      <c r="B133" s="472"/>
      <c r="C133" s="463"/>
      <c r="D133" s="460"/>
      <c r="E133" s="460"/>
      <c r="F133" s="460"/>
      <c r="G133" s="460"/>
      <c r="H133" s="463"/>
      <c r="I133" s="454"/>
      <c r="J133" s="451"/>
      <c r="K133" s="466"/>
      <c r="L133" s="313"/>
      <c r="M133" s="454"/>
      <c r="N133" s="451"/>
      <c r="O133" s="454"/>
      <c r="P133" s="181"/>
      <c r="Q133" s="94"/>
      <c r="R133" s="137" t="str">
        <f t="shared" si="84"/>
        <v/>
      </c>
      <c r="S133" s="97"/>
      <c r="T133" s="97"/>
      <c r="U133" s="186" t="str">
        <f t="shared" si="85"/>
        <v/>
      </c>
      <c r="V133" s="97"/>
      <c r="W133" s="97"/>
      <c r="X133" s="97"/>
      <c r="Y133" s="138" t="str">
        <f>IFERROR(IF(AND(R132="Probabilidad",R133="Probabilidad"),(AA132-(+AA132*U133)),IF(R133="Probabilidad",(J132-(+J132*U133)),IF(R133="Impacto",AA132,""))),"")</f>
        <v/>
      </c>
      <c r="Z133" s="111" t="str">
        <f t="shared" si="83"/>
        <v/>
      </c>
      <c r="AA133" s="186" t="str">
        <f t="shared" si="86"/>
        <v/>
      </c>
      <c r="AB133" s="111" t="str">
        <f t="shared" si="87"/>
        <v/>
      </c>
      <c r="AC133" s="186" t="str">
        <f>IFERROR(IF(AND(R132="Impacto",R133="Impacto"),(AC132-(+AC132*U133)),IF(AND(R132="Probabilidad",R133="Impacto"),(AC131-(+AC131*U133)),IF(R133="Probabilidad",AC132,""))),"")</f>
        <v/>
      </c>
      <c r="AD133" s="111" t="str">
        <f t="shared" si="88"/>
        <v/>
      </c>
      <c r="AE133" s="457"/>
      <c r="AF133" s="150"/>
      <c r="AG133" s="151"/>
      <c r="AH133" s="234"/>
      <c r="AI133" s="234"/>
      <c r="AJ133" s="234"/>
      <c r="AK133" s="234"/>
      <c r="AL133" s="234"/>
      <c r="AM133" s="234"/>
      <c r="AN133" s="150"/>
      <c r="AO133" s="150"/>
      <c r="AP133" s="151"/>
      <c r="AQ133" s="150"/>
      <c r="AR133" s="151"/>
      <c r="AS133" s="234"/>
      <c r="AT133" s="234"/>
      <c r="AU133" s="234"/>
      <c r="AV133" s="234"/>
      <c r="AW133" s="234"/>
      <c r="AX133" s="234"/>
      <c r="AY133" s="150"/>
      <c r="AZ133" s="150"/>
      <c r="BA133" s="151"/>
      <c r="BB133" s="150"/>
      <c r="BC133" s="151"/>
      <c r="BD133" s="234"/>
      <c r="BE133" s="234"/>
      <c r="BF133" s="234"/>
      <c r="BG133" s="234"/>
      <c r="BH133" s="234"/>
      <c r="BI133" s="234"/>
      <c r="BJ133" s="150"/>
      <c r="BK133" s="150"/>
      <c r="BL133" s="151"/>
      <c r="BM133" s="181"/>
      <c r="BN133" s="226"/>
      <c r="BO133" s="142"/>
      <c r="BP133" s="181"/>
      <c r="BQ133" s="142"/>
      <c r="BR133" s="142"/>
      <c r="BS133" s="142"/>
      <c r="BT133" s="150"/>
      <c r="BU133" s="151"/>
      <c r="BV133" s="152"/>
      <c r="BW133" s="150"/>
      <c r="BX133" s="150"/>
      <c r="BY133" s="151"/>
      <c r="BZ133" s="151"/>
      <c r="CA133" s="151"/>
      <c r="CB133" s="151"/>
      <c r="CC133" s="150"/>
      <c r="CD133" s="151"/>
      <c r="CE133" s="152"/>
      <c r="CF133" s="150"/>
      <c r="CG133" s="150"/>
      <c r="CH133" s="151"/>
      <c r="CI133" s="151"/>
      <c r="CJ133" s="151"/>
      <c r="CK133" s="151"/>
      <c r="CL133" s="150"/>
      <c r="CM133" s="151"/>
      <c r="CN133" s="404"/>
      <c r="CO133" s="150"/>
      <c r="CP133" s="150"/>
      <c r="CQ133" s="151"/>
      <c r="CR133" s="151"/>
      <c r="CS133" s="151"/>
      <c r="CT133" s="151"/>
    </row>
    <row r="134" spans="1:98" s="402" customFormat="1" ht="19" customHeight="1" thickBot="1">
      <c r="A134" s="756"/>
      <c r="B134" s="473"/>
      <c r="C134" s="464"/>
      <c r="D134" s="461"/>
      <c r="E134" s="461"/>
      <c r="F134" s="461"/>
      <c r="G134" s="461"/>
      <c r="H134" s="464"/>
      <c r="I134" s="455"/>
      <c r="J134" s="452"/>
      <c r="K134" s="467"/>
      <c r="L134" s="314"/>
      <c r="M134" s="455"/>
      <c r="N134" s="452"/>
      <c r="O134" s="455"/>
      <c r="P134" s="182"/>
      <c r="Q134" s="95"/>
      <c r="R134" s="149" t="str">
        <f t="shared" si="84"/>
        <v/>
      </c>
      <c r="S134" s="144"/>
      <c r="T134" s="144"/>
      <c r="U134" s="184" t="str">
        <f t="shared" si="85"/>
        <v/>
      </c>
      <c r="V134" s="144"/>
      <c r="W134" s="144"/>
      <c r="X134" s="144"/>
      <c r="Y134" s="145" t="str">
        <f>IFERROR(IF(AND(R133="Probabilidad",R134="Probabilidad"),(AA133-(+AA133*U134)),IF(R134="Probabilidad",(J133-(+J133*U134)),IF(R134="Impacto",AA133,""))),"")</f>
        <v/>
      </c>
      <c r="Z134" s="112" t="str">
        <f t="shared" si="83"/>
        <v/>
      </c>
      <c r="AA134" s="184" t="str">
        <f t="shared" si="86"/>
        <v/>
      </c>
      <c r="AB134" s="112" t="str">
        <f t="shared" si="87"/>
        <v/>
      </c>
      <c r="AC134" s="184" t="str">
        <f>IFERROR(IF(AND(R133="Impacto",R134="Impacto"),(AC133-(+AC133*U134)),IF(AND(R133="Probabilidad",R134="Impacto"),(AC132-(+AC132*U134)),IF(R134="Probabilidad",AC133,""))),"")</f>
        <v/>
      </c>
      <c r="AD134" s="112" t="str">
        <f t="shared" si="88"/>
        <v/>
      </c>
      <c r="AE134" s="458"/>
      <c r="AF134" s="328"/>
      <c r="AG134" s="329"/>
      <c r="AH134" s="234"/>
      <c r="AI134" s="234"/>
      <c r="AJ134" s="234"/>
      <c r="AK134" s="234"/>
      <c r="AL134" s="234"/>
      <c r="AM134" s="234"/>
      <c r="AN134" s="150"/>
      <c r="AO134" s="150"/>
      <c r="AP134" s="151"/>
      <c r="AQ134" s="150"/>
      <c r="AR134" s="151"/>
      <c r="AS134" s="234"/>
      <c r="AT134" s="234"/>
      <c r="AU134" s="234"/>
      <c r="AV134" s="234"/>
      <c r="AW134" s="234"/>
      <c r="AX134" s="234"/>
      <c r="AY134" s="150"/>
      <c r="AZ134" s="150"/>
      <c r="BA134" s="151"/>
      <c r="BB134" s="150"/>
      <c r="BC134" s="151"/>
      <c r="BD134" s="234"/>
      <c r="BE134" s="234"/>
      <c r="BF134" s="234"/>
      <c r="BG134" s="234"/>
      <c r="BH134" s="234"/>
      <c r="BI134" s="234"/>
      <c r="BJ134" s="150"/>
      <c r="BK134" s="150"/>
      <c r="BL134" s="151"/>
      <c r="BM134" s="181"/>
      <c r="BN134" s="226"/>
      <c r="BO134" s="142"/>
      <c r="BP134" s="181"/>
      <c r="BQ134" s="142"/>
      <c r="BR134" s="142"/>
      <c r="BS134" s="142"/>
      <c r="BT134" s="150"/>
      <c r="BU134" s="151"/>
      <c r="BV134" s="152"/>
      <c r="BW134" s="150"/>
      <c r="BX134" s="150"/>
      <c r="BY134" s="151"/>
      <c r="BZ134" s="151"/>
      <c r="CA134" s="151"/>
      <c r="CB134" s="151"/>
      <c r="CC134" s="150"/>
      <c r="CD134" s="151"/>
      <c r="CE134" s="152"/>
      <c r="CF134" s="150"/>
      <c r="CG134" s="150"/>
      <c r="CH134" s="151"/>
      <c r="CI134" s="151"/>
      <c r="CJ134" s="151"/>
      <c r="CK134" s="151"/>
      <c r="CL134" s="150"/>
      <c r="CM134" s="151"/>
      <c r="CN134" s="404"/>
      <c r="CO134" s="150"/>
      <c r="CP134" s="150"/>
      <c r="CQ134" s="151"/>
      <c r="CR134" s="151"/>
      <c r="CS134" s="151"/>
      <c r="CT134" s="151"/>
    </row>
    <row r="135" spans="1:98" s="402" customFormat="1">
      <c r="A135" s="754"/>
      <c r="B135" s="471"/>
      <c r="C135" s="462"/>
      <c r="D135" s="459"/>
      <c r="E135" s="459"/>
      <c r="F135" s="459"/>
      <c r="G135" s="459"/>
      <c r="H135" s="462"/>
      <c r="I135" s="453" t="str">
        <f>IF(H135&lt;=0,"",IF(H135&lt;=2,"Muy Baja",IF(H135&lt;=24,"Baja",IF(H135&lt;=500,"Media",IF(H135&lt;=5000,"Alta","Muy Alta")))))</f>
        <v/>
      </c>
      <c r="J135" s="450" t="str">
        <f>IF(I135="","",IF(I135="Muy Baja",0.2,IF(I135="Baja",0.4,IF(I135="Media",0.6,IF(I135="Alta",0.8,IF(I135="Muy Alta",1,))))))</f>
        <v/>
      </c>
      <c r="K135" s="465"/>
      <c r="L135" s="312"/>
      <c r="M135" s="453" t="str">
        <f>IF(OR(K135='Tabla Impacto'!$C$11,K135='Tabla Impacto'!$D$11),"Leve",IF(OR(K135='Tabla Impacto'!$C$12,K135='Tabla Impacto'!$D$12),"Menor",IF(OR(K135='Tabla Impacto'!$C$13,K135='Tabla Impacto'!$D$13),"Moderado",IF(OR(K135='Tabla Impacto'!$C$14,K135='Tabla Impacto'!$D$14),"Mayor",IF(OR(K135='Tabla Impacto'!$C$15,K135='Tabla Impacto'!$D$15),"Catastrófico","")))))</f>
        <v/>
      </c>
      <c r="N135" s="450" t="str">
        <f>IF(M135="","",IF(M135="Leve",0.2,IF(M135="Menor",0.4,IF(M135="Moderado",0.6,IF(M135="Mayor",0.8,IF(M135="Catastrófico",1,))))))</f>
        <v/>
      </c>
      <c r="O135" s="453" t="str">
        <f>IF(OR(AND(I135="Muy Baja",M135="Leve"),AND(I135="Muy Baja",M135="Menor"),AND(I135="Baja",M135="Leve")),"Bajo",IF(OR(AND(I135="Muy baja",M135="Moderado"),AND(I135="Baja",M135="Menor"),AND(I135="Baja",M135="Moderado"),AND(I135="Media",M135="Leve"),AND(I135="Media",M135="Menor"),AND(I135="Media",M135="Moderado"),AND(I135="Alta",M135="Leve"),AND(I135="Alta",M135="Menor")),"Moderado",IF(OR(AND(I135="Muy Baja",M135="Mayor"),AND(I135="Baja",M135="Mayor"),AND(I135="Media",M135="Mayor"),AND(I135="Alta",M135="Moderado"),AND(I135="Alta",M135="Mayor"),AND(I135="Muy Alta",M135="Leve"),AND(I135="Muy Alta",M135="Menor"),AND(I135="Muy Alta",M135="Moderado"),AND(I135="Muy Alta",M135="Mayor")),"Alto",IF(OR(AND(I135="Muy Baja",M135="Catastrófico"),AND(I135="Baja",M135="Catastrófico"),AND(I135="Media",M135="Catastrófico"),AND(I135="Alta",M135="Catastrófico"),AND(I135="Muy Alta",M135="Catastrófico")),"Extremo",""))))</f>
        <v/>
      </c>
      <c r="P135" s="321"/>
      <c r="Q135" s="322"/>
      <c r="R135" s="148" t="str">
        <f t="shared" si="84"/>
        <v/>
      </c>
      <c r="S135" s="323"/>
      <c r="T135" s="323"/>
      <c r="U135" s="273" t="str">
        <f t="shared" si="85"/>
        <v/>
      </c>
      <c r="V135" s="323"/>
      <c r="W135" s="323"/>
      <c r="X135" s="323"/>
      <c r="Y135" s="324" t="str">
        <f>IFERROR(IF(R135="Probabilidad",(J135-(+J135*U135)),IF(R135="Impacto",J135,"")),"")</f>
        <v/>
      </c>
      <c r="Z135" s="325" t="str">
        <f>IFERROR(IF(Y135="","",IF(Y135&lt;=0.2,"Muy Baja",IF(Y135&lt;=0.4,"Baja",IF(Y135&lt;=0.6,"Media",IF(Y135&lt;=0.8,"Alta","Muy Alta"))))),"")</f>
        <v/>
      </c>
      <c r="AA135" s="273" t="str">
        <f t="shared" si="86"/>
        <v/>
      </c>
      <c r="AB135" s="325" t="str">
        <f t="shared" si="87"/>
        <v/>
      </c>
      <c r="AC135" s="273" t="str">
        <f>IFERROR(IF(R135="Impacto",(N135-(+N135*U135)),IF(R135="Probabilidad",N135,"")),"")</f>
        <v/>
      </c>
      <c r="AD135" s="325" t="str">
        <f t="shared" si="88"/>
        <v/>
      </c>
      <c r="AE135" s="456"/>
      <c r="AF135" s="326"/>
      <c r="AG135" s="327"/>
      <c r="AH135" s="234"/>
      <c r="AI135" s="234"/>
      <c r="AJ135" s="234"/>
      <c r="AK135" s="234"/>
      <c r="AL135" s="234"/>
      <c r="AM135" s="234"/>
      <c r="AN135" s="150"/>
      <c r="AO135" s="150"/>
      <c r="AP135" s="151"/>
      <c r="AQ135" s="150"/>
      <c r="AR135" s="151"/>
      <c r="AS135" s="234"/>
      <c r="AT135" s="234"/>
      <c r="AU135" s="234"/>
      <c r="AV135" s="234"/>
      <c r="AW135" s="234"/>
      <c r="AX135" s="234"/>
      <c r="AY135" s="150"/>
      <c r="AZ135" s="150"/>
      <c r="BA135" s="151"/>
      <c r="BB135" s="150"/>
      <c r="BC135" s="151"/>
      <c r="BD135" s="234"/>
      <c r="BE135" s="234"/>
      <c r="BF135" s="234"/>
      <c r="BG135" s="234"/>
      <c r="BH135" s="234"/>
      <c r="BI135" s="234"/>
      <c r="BJ135" s="150"/>
      <c r="BK135" s="150"/>
      <c r="BL135" s="151"/>
      <c r="BM135" s="275"/>
      <c r="BN135" s="296"/>
      <c r="BO135" s="294"/>
      <c r="BP135" s="294"/>
      <c r="BQ135" s="310"/>
      <c r="BR135" s="310"/>
      <c r="BS135" s="298"/>
      <c r="BT135" s="150"/>
      <c r="BU135" s="151"/>
      <c r="BV135" s="152"/>
      <c r="BW135" s="150"/>
      <c r="BX135" s="150"/>
      <c r="BY135" s="151"/>
      <c r="BZ135" s="151"/>
      <c r="CA135" s="151"/>
      <c r="CB135" s="151"/>
      <c r="CC135" s="150"/>
      <c r="CD135" s="151"/>
      <c r="CE135" s="152"/>
      <c r="CF135" s="150"/>
      <c r="CG135" s="150"/>
      <c r="CH135" s="151"/>
      <c r="CI135" s="151"/>
      <c r="CJ135" s="151"/>
      <c r="CK135" s="151"/>
      <c r="CL135" s="150"/>
      <c r="CM135" s="151"/>
      <c r="CN135" s="404"/>
      <c r="CO135" s="150"/>
      <c r="CP135" s="150"/>
      <c r="CQ135" s="151"/>
      <c r="CR135" s="151"/>
      <c r="CS135" s="151"/>
      <c r="CT135" s="151"/>
    </row>
    <row r="136" spans="1:98" s="402" customFormat="1">
      <c r="A136" s="755"/>
      <c r="B136" s="472"/>
      <c r="C136" s="463"/>
      <c r="D136" s="460"/>
      <c r="E136" s="460"/>
      <c r="F136" s="460"/>
      <c r="G136" s="460"/>
      <c r="H136" s="463"/>
      <c r="I136" s="454"/>
      <c r="J136" s="451"/>
      <c r="K136" s="466"/>
      <c r="L136" s="313"/>
      <c r="M136" s="454"/>
      <c r="N136" s="451"/>
      <c r="O136" s="454"/>
      <c r="P136" s="294"/>
      <c r="Q136" s="275"/>
      <c r="R136" s="137" t="str">
        <f t="shared" si="84"/>
        <v/>
      </c>
      <c r="S136" s="288"/>
      <c r="T136" s="288"/>
      <c r="U136" s="186" t="str">
        <f t="shared" si="85"/>
        <v/>
      </c>
      <c r="V136" s="97"/>
      <c r="W136" s="97"/>
      <c r="X136" s="97"/>
      <c r="Y136" s="138" t="str">
        <f>IFERROR(IF(AND(R135="Probabilidad",R136="Probabilidad"),(AA135-(+AA135*U136)),IF(R136="Probabilidad",(J135-(+J135*U136)),IF(R136="Impacto",AA135,""))),"")</f>
        <v/>
      </c>
      <c r="Z136" s="111" t="str">
        <f t="shared" ref="Z136:Z140" si="89">IFERROR(IF(Y136="","",IF(Y136&lt;=0.2,"Muy Baja",IF(Y136&lt;=0.4,"Baja",IF(Y136&lt;=0.6,"Media",IF(Y136&lt;=0.8,"Alta","Muy Alta"))))),"")</f>
        <v/>
      </c>
      <c r="AA136" s="186" t="str">
        <f t="shared" si="86"/>
        <v/>
      </c>
      <c r="AB136" s="111" t="str">
        <f t="shared" si="87"/>
        <v/>
      </c>
      <c r="AC136" s="186" t="str">
        <f>IFERROR(IF(AND(R135="Impacto",R136="Impacto"),(AC135-(+AC135*U136)),IF(R136="Impacto",($N$87-(+$N$87*U136)),IF(R136="Probabilidad",AC135,""))),"")</f>
        <v/>
      </c>
      <c r="AD136" s="111" t="str">
        <f t="shared" si="88"/>
        <v/>
      </c>
      <c r="AE136" s="457"/>
      <c r="AF136" s="150"/>
      <c r="AG136" s="151"/>
      <c r="AH136" s="234"/>
      <c r="AI136" s="234"/>
      <c r="AJ136" s="234"/>
      <c r="AK136" s="234"/>
      <c r="AL136" s="234"/>
      <c r="AM136" s="234"/>
      <c r="AN136" s="150"/>
      <c r="AO136" s="150"/>
      <c r="AP136" s="151"/>
      <c r="AQ136" s="150"/>
      <c r="AR136" s="151"/>
      <c r="AS136" s="234"/>
      <c r="AT136" s="234"/>
      <c r="AU136" s="234"/>
      <c r="AV136" s="234"/>
      <c r="AW136" s="234"/>
      <c r="AX136" s="234"/>
      <c r="AY136" s="150"/>
      <c r="AZ136" s="150"/>
      <c r="BA136" s="151"/>
      <c r="BB136" s="150"/>
      <c r="BC136" s="151"/>
      <c r="BD136" s="234"/>
      <c r="BE136" s="234"/>
      <c r="BF136" s="234"/>
      <c r="BG136" s="234"/>
      <c r="BH136" s="234"/>
      <c r="BI136" s="234"/>
      <c r="BJ136" s="150"/>
      <c r="BK136" s="150"/>
      <c r="BL136" s="151"/>
      <c r="BM136" s="275"/>
      <c r="BN136" s="296"/>
      <c r="BO136" s="294"/>
      <c r="BP136" s="294"/>
      <c r="BQ136" s="310"/>
      <c r="BR136" s="310"/>
      <c r="BS136" s="298"/>
      <c r="BT136" s="150"/>
      <c r="BU136" s="151"/>
      <c r="BV136" s="152"/>
      <c r="BW136" s="150"/>
      <c r="BX136" s="150"/>
      <c r="BY136" s="151"/>
      <c r="BZ136" s="151"/>
      <c r="CA136" s="151"/>
      <c r="CB136" s="151"/>
      <c r="CC136" s="150"/>
      <c r="CD136" s="151"/>
      <c r="CE136" s="152"/>
      <c r="CF136" s="150"/>
      <c r="CG136" s="150"/>
      <c r="CH136" s="151"/>
      <c r="CI136" s="151"/>
      <c r="CJ136" s="151"/>
      <c r="CK136" s="151"/>
      <c r="CL136" s="150"/>
      <c r="CM136" s="151"/>
      <c r="CN136" s="404"/>
      <c r="CO136" s="150"/>
      <c r="CP136" s="150"/>
      <c r="CQ136" s="151"/>
      <c r="CR136" s="151"/>
      <c r="CS136" s="151"/>
      <c r="CT136" s="151"/>
    </row>
    <row r="137" spans="1:98" s="402" customFormat="1">
      <c r="A137" s="755"/>
      <c r="B137" s="472"/>
      <c r="C137" s="463"/>
      <c r="D137" s="460"/>
      <c r="E137" s="460"/>
      <c r="F137" s="460"/>
      <c r="G137" s="460"/>
      <c r="H137" s="463"/>
      <c r="I137" s="454"/>
      <c r="J137" s="451"/>
      <c r="K137" s="466"/>
      <c r="L137" s="313"/>
      <c r="M137" s="454"/>
      <c r="N137" s="451"/>
      <c r="O137" s="454"/>
      <c r="P137" s="294"/>
      <c r="Q137" s="275"/>
      <c r="R137" s="137" t="str">
        <f t="shared" si="84"/>
        <v/>
      </c>
      <c r="S137" s="288"/>
      <c r="T137" s="288"/>
      <c r="U137" s="186" t="str">
        <f t="shared" si="85"/>
        <v/>
      </c>
      <c r="V137" s="97"/>
      <c r="W137" s="97"/>
      <c r="X137" s="97"/>
      <c r="Y137" s="138" t="str">
        <f>IFERROR(IF(AND(R136="Probabilidad",R137="Probabilidad"),(AA136-(+AA136*U137)),IF(R137="Probabilidad",(J136-(+J136*U137)),IF(R137="Impacto",AA136,""))),"")</f>
        <v/>
      </c>
      <c r="Z137" s="111" t="str">
        <f t="shared" si="89"/>
        <v/>
      </c>
      <c r="AA137" s="186" t="str">
        <f t="shared" si="86"/>
        <v/>
      </c>
      <c r="AB137" s="111" t="str">
        <f t="shared" si="87"/>
        <v/>
      </c>
      <c r="AC137" s="186" t="str">
        <f>IFERROR(IF(AND(R136="Impacto",R137="Impacto"),(AC136-(+AC136*U137)),IF(R137="Impacto",($N$87-(+$N$87*U137)),IF(R137="Probabilidad",AC136,""))),"")</f>
        <v/>
      </c>
      <c r="AD137" s="111" t="str">
        <f t="shared" si="88"/>
        <v/>
      </c>
      <c r="AE137" s="457"/>
      <c r="AF137" s="150"/>
      <c r="AG137" s="151"/>
      <c r="AH137" s="234"/>
      <c r="AI137" s="234"/>
      <c r="AJ137" s="234"/>
      <c r="AK137" s="234"/>
      <c r="AL137" s="234"/>
      <c r="AM137" s="234"/>
      <c r="AN137" s="150"/>
      <c r="AO137" s="150"/>
      <c r="AP137" s="151"/>
      <c r="AQ137" s="150"/>
      <c r="AR137" s="151"/>
      <c r="AS137" s="234"/>
      <c r="AT137" s="234"/>
      <c r="AU137" s="234"/>
      <c r="AV137" s="234"/>
      <c r="AW137" s="234"/>
      <c r="AX137" s="234"/>
      <c r="AY137" s="150"/>
      <c r="AZ137" s="150"/>
      <c r="BA137" s="151"/>
      <c r="BB137" s="150"/>
      <c r="BC137" s="151"/>
      <c r="BD137" s="234"/>
      <c r="BE137" s="234"/>
      <c r="BF137" s="234"/>
      <c r="BG137" s="234"/>
      <c r="BH137" s="234"/>
      <c r="BI137" s="234"/>
      <c r="BJ137" s="150"/>
      <c r="BK137" s="150"/>
      <c r="BL137" s="151"/>
      <c r="BM137" s="275"/>
      <c r="BN137" s="296"/>
      <c r="BO137" s="294"/>
      <c r="BP137" s="294"/>
      <c r="BQ137" s="310"/>
      <c r="BR137" s="310"/>
      <c r="BS137" s="296"/>
      <c r="BT137" s="150"/>
      <c r="BU137" s="151"/>
      <c r="BV137" s="152"/>
      <c r="BW137" s="150"/>
      <c r="BX137" s="150"/>
      <c r="BY137" s="151"/>
      <c r="BZ137" s="151"/>
      <c r="CA137" s="151"/>
      <c r="CB137" s="151"/>
      <c r="CC137" s="150"/>
      <c r="CD137" s="151"/>
      <c r="CE137" s="152"/>
      <c r="CF137" s="150"/>
      <c r="CG137" s="150"/>
      <c r="CH137" s="151"/>
      <c r="CI137" s="151"/>
      <c r="CJ137" s="151"/>
      <c r="CK137" s="151"/>
      <c r="CL137" s="150"/>
      <c r="CM137" s="151"/>
      <c r="CN137" s="404"/>
      <c r="CO137" s="150"/>
      <c r="CP137" s="150"/>
      <c r="CQ137" s="151"/>
      <c r="CR137" s="151"/>
      <c r="CS137" s="151"/>
      <c r="CT137" s="151"/>
    </row>
    <row r="138" spans="1:98" s="402" customFormat="1" ht="19" customHeight="1">
      <c r="A138" s="755"/>
      <c r="B138" s="472"/>
      <c r="C138" s="463"/>
      <c r="D138" s="460"/>
      <c r="E138" s="460"/>
      <c r="F138" s="460"/>
      <c r="G138" s="460"/>
      <c r="H138" s="463"/>
      <c r="I138" s="454"/>
      <c r="J138" s="451"/>
      <c r="K138" s="466"/>
      <c r="L138" s="313"/>
      <c r="M138" s="454"/>
      <c r="N138" s="451"/>
      <c r="O138" s="454"/>
      <c r="P138" s="181"/>
      <c r="Q138" s="94"/>
      <c r="R138" s="137" t="str">
        <f t="shared" si="84"/>
        <v/>
      </c>
      <c r="S138" s="288"/>
      <c r="T138" s="288"/>
      <c r="U138" s="186" t="str">
        <f t="shared" si="85"/>
        <v/>
      </c>
      <c r="V138" s="97"/>
      <c r="W138" s="97"/>
      <c r="X138" s="97"/>
      <c r="Y138" s="138" t="str">
        <f>IFERROR(IF(AND(R137="Probabilidad",R138="Probabilidad"),(AA137-(+AA137*U138)),IF(R138="Probabilidad",(J137-(+J137*U138)),IF(R138="Impacto",AA137,""))),"")</f>
        <v/>
      </c>
      <c r="Z138" s="111" t="str">
        <f t="shared" si="89"/>
        <v/>
      </c>
      <c r="AA138" s="186" t="str">
        <f t="shared" si="86"/>
        <v/>
      </c>
      <c r="AB138" s="111" t="str">
        <f t="shared" si="87"/>
        <v/>
      </c>
      <c r="AC138" s="186" t="str">
        <f>IFERROR(IF(AND(R137="Impacto",R138="Impacto"),(AC137-(+AC137*U138)),IF(AND(R137="Probabilidad",R138="Impacto"),(AC136-(+AC136*U138)),IF(R138="Probabilidad",AC137,""))),"")</f>
        <v/>
      </c>
      <c r="AD138" s="111" t="str">
        <f t="shared" si="88"/>
        <v/>
      </c>
      <c r="AE138" s="457"/>
      <c r="AF138" s="150"/>
      <c r="AG138" s="151"/>
      <c r="AH138" s="234"/>
      <c r="AI138" s="234"/>
      <c r="AJ138" s="234"/>
      <c r="AK138" s="234"/>
      <c r="AL138" s="234"/>
      <c r="AM138" s="234"/>
      <c r="AN138" s="150"/>
      <c r="AO138" s="150"/>
      <c r="AP138" s="151"/>
      <c r="AQ138" s="150"/>
      <c r="AR138" s="151"/>
      <c r="AS138" s="234"/>
      <c r="AT138" s="234"/>
      <c r="AU138" s="234"/>
      <c r="AV138" s="234"/>
      <c r="AW138" s="234"/>
      <c r="AX138" s="234"/>
      <c r="AY138" s="150"/>
      <c r="AZ138" s="150"/>
      <c r="BA138" s="151"/>
      <c r="BB138" s="150"/>
      <c r="BC138" s="151"/>
      <c r="BD138" s="234"/>
      <c r="BE138" s="234"/>
      <c r="BF138" s="234"/>
      <c r="BG138" s="234"/>
      <c r="BH138" s="234"/>
      <c r="BI138" s="234"/>
      <c r="BJ138" s="150"/>
      <c r="BK138" s="150"/>
      <c r="BL138" s="151"/>
      <c r="BM138" s="181"/>
      <c r="BN138" s="226"/>
      <c r="BO138" s="142"/>
      <c r="BP138" s="181"/>
      <c r="BQ138" s="142"/>
      <c r="BR138" s="142"/>
      <c r="BS138" s="142"/>
      <c r="BT138" s="150"/>
      <c r="BU138" s="151"/>
      <c r="BV138" s="152"/>
      <c r="BW138" s="150"/>
      <c r="BX138" s="150"/>
      <c r="BY138" s="151"/>
      <c r="BZ138" s="151"/>
      <c r="CA138" s="151"/>
      <c r="CB138" s="151"/>
      <c r="CC138" s="150"/>
      <c r="CD138" s="151"/>
      <c r="CE138" s="152"/>
      <c r="CF138" s="150"/>
      <c r="CG138" s="150"/>
      <c r="CH138" s="151"/>
      <c r="CI138" s="151"/>
      <c r="CJ138" s="151"/>
      <c r="CK138" s="151"/>
      <c r="CL138" s="150"/>
      <c r="CM138" s="151"/>
      <c r="CN138" s="404"/>
      <c r="CO138" s="150"/>
      <c r="CP138" s="150"/>
      <c r="CQ138" s="151"/>
      <c r="CR138" s="151"/>
      <c r="CS138" s="151"/>
      <c r="CT138" s="151"/>
    </row>
    <row r="139" spans="1:98" s="402" customFormat="1" ht="19" customHeight="1">
      <c r="A139" s="755"/>
      <c r="B139" s="472"/>
      <c r="C139" s="463"/>
      <c r="D139" s="460"/>
      <c r="E139" s="460"/>
      <c r="F139" s="460"/>
      <c r="G139" s="460"/>
      <c r="H139" s="463"/>
      <c r="I139" s="454"/>
      <c r="J139" s="451"/>
      <c r="K139" s="466"/>
      <c r="L139" s="313"/>
      <c r="M139" s="454"/>
      <c r="N139" s="451"/>
      <c r="O139" s="454"/>
      <c r="P139" s="181"/>
      <c r="Q139" s="94"/>
      <c r="R139" s="137" t="str">
        <f t="shared" si="84"/>
        <v/>
      </c>
      <c r="S139" s="97"/>
      <c r="T139" s="97"/>
      <c r="U139" s="186" t="str">
        <f t="shared" si="85"/>
        <v/>
      </c>
      <c r="V139" s="97"/>
      <c r="W139" s="97"/>
      <c r="X139" s="97"/>
      <c r="Y139" s="138" t="str">
        <f>IFERROR(IF(AND(R138="Probabilidad",R139="Probabilidad"),(AA138-(+AA138*U139)),IF(R139="Probabilidad",(J138-(+J138*U139)),IF(R139="Impacto",AA138,""))),"")</f>
        <v/>
      </c>
      <c r="Z139" s="111" t="str">
        <f t="shared" si="89"/>
        <v/>
      </c>
      <c r="AA139" s="186" t="str">
        <f t="shared" si="86"/>
        <v/>
      </c>
      <c r="AB139" s="111" t="str">
        <f t="shared" si="87"/>
        <v/>
      </c>
      <c r="AC139" s="186" t="str">
        <f>IFERROR(IF(AND(R138="Impacto",R139="Impacto"),(AC138-(+AC138*U139)),IF(AND(R138="Probabilidad",R139="Impacto"),(AC137-(+AC137*U139)),IF(R139="Probabilidad",AC138,""))),"")</f>
        <v/>
      </c>
      <c r="AD139" s="111" t="str">
        <f t="shared" si="88"/>
        <v/>
      </c>
      <c r="AE139" s="457"/>
      <c r="AF139" s="150"/>
      <c r="AG139" s="151"/>
      <c r="AH139" s="234"/>
      <c r="AI139" s="234"/>
      <c r="AJ139" s="234"/>
      <c r="AK139" s="234"/>
      <c r="AL139" s="234"/>
      <c r="AM139" s="234"/>
      <c r="AN139" s="150"/>
      <c r="AO139" s="150"/>
      <c r="AP139" s="151"/>
      <c r="AQ139" s="150"/>
      <c r="AR139" s="151"/>
      <c r="AS139" s="234"/>
      <c r="AT139" s="234"/>
      <c r="AU139" s="234"/>
      <c r="AV139" s="234"/>
      <c r="AW139" s="234"/>
      <c r="AX139" s="234"/>
      <c r="AY139" s="150"/>
      <c r="AZ139" s="150"/>
      <c r="BA139" s="151"/>
      <c r="BB139" s="150"/>
      <c r="BC139" s="151"/>
      <c r="BD139" s="234"/>
      <c r="BE139" s="234"/>
      <c r="BF139" s="234"/>
      <c r="BG139" s="234"/>
      <c r="BH139" s="234"/>
      <c r="BI139" s="234"/>
      <c r="BJ139" s="150"/>
      <c r="BK139" s="150"/>
      <c r="BL139" s="151"/>
      <c r="BM139" s="181"/>
      <c r="BN139" s="226"/>
      <c r="BO139" s="142"/>
      <c r="BP139" s="181"/>
      <c r="BQ139" s="142"/>
      <c r="BR139" s="142"/>
      <c r="BS139" s="142"/>
      <c r="BT139" s="150"/>
      <c r="BU139" s="151"/>
      <c r="BV139" s="152"/>
      <c r="BW139" s="150"/>
      <c r="BX139" s="150"/>
      <c r="BY139" s="151"/>
      <c r="BZ139" s="151"/>
      <c r="CA139" s="151"/>
      <c r="CB139" s="151"/>
      <c r="CC139" s="150"/>
      <c r="CD139" s="151"/>
      <c r="CE139" s="152"/>
      <c r="CF139" s="150"/>
      <c r="CG139" s="150"/>
      <c r="CH139" s="151"/>
      <c r="CI139" s="151"/>
      <c r="CJ139" s="151"/>
      <c r="CK139" s="151"/>
      <c r="CL139" s="150"/>
      <c r="CM139" s="151"/>
      <c r="CN139" s="404"/>
      <c r="CO139" s="150"/>
      <c r="CP139" s="150"/>
      <c r="CQ139" s="151"/>
      <c r="CR139" s="151"/>
      <c r="CS139" s="151"/>
      <c r="CT139" s="151"/>
    </row>
    <row r="140" spans="1:98" s="402" customFormat="1" ht="19" customHeight="1" thickBot="1">
      <c r="A140" s="756"/>
      <c r="B140" s="473"/>
      <c r="C140" s="464"/>
      <c r="D140" s="461"/>
      <c r="E140" s="461"/>
      <c r="F140" s="461"/>
      <c r="G140" s="461"/>
      <c r="H140" s="464"/>
      <c r="I140" s="455"/>
      <c r="J140" s="452"/>
      <c r="K140" s="467"/>
      <c r="L140" s="314"/>
      <c r="M140" s="455"/>
      <c r="N140" s="452"/>
      <c r="O140" s="455"/>
      <c r="P140" s="182"/>
      <c r="Q140" s="95"/>
      <c r="R140" s="149" t="str">
        <f t="shared" si="84"/>
        <v/>
      </c>
      <c r="S140" s="144"/>
      <c r="T140" s="144"/>
      <c r="U140" s="184" t="str">
        <f t="shared" si="85"/>
        <v/>
      </c>
      <c r="V140" s="144"/>
      <c r="W140" s="144"/>
      <c r="X140" s="144"/>
      <c r="Y140" s="145" t="str">
        <f>IFERROR(IF(AND(R139="Probabilidad",R140="Probabilidad"),(AA139-(+AA139*U140)),IF(R140="Probabilidad",(J139-(+J139*U140)),IF(R140="Impacto",AA139,""))),"")</f>
        <v/>
      </c>
      <c r="Z140" s="112" t="str">
        <f t="shared" si="89"/>
        <v/>
      </c>
      <c r="AA140" s="184" t="str">
        <f t="shared" si="86"/>
        <v/>
      </c>
      <c r="AB140" s="112" t="str">
        <f t="shared" si="87"/>
        <v/>
      </c>
      <c r="AC140" s="184" t="str">
        <f>IFERROR(IF(AND(R139="Impacto",R140="Impacto"),(AC139-(+AC139*U140)),IF(AND(R139="Probabilidad",R140="Impacto"),(AC138-(+AC138*U140)),IF(R140="Probabilidad",AC139,""))),"")</f>
        <v/>
      </c>
      <c r="AD140" s="112" t="str">
        <f t="shared" si="88"/>
        <v/>
      </c>
      <c r="AE140" s="458"/>
      <c r="AF140" s="328"/>
      <c r="AG140" s="329"/>
      <c r="AH140" s="234"/>
      <c r="AI140" s="234"/>
      <c r="AJ140" s="234"/>
      <c r="AK140" s="234"/>
      <c r="AL140" s="234"/>
      <c r="AM140" s="234"/>
      <c r="AN140" s="150"/>
      <c r="AO140" s="150"/>
      <c r="AP140" s="151"/>
      <c r="AQ140" s="150"/>
      <c r="AR140" s="151"/>
      <c r="AS140" s="234"/>
      <c r="AT140" s="234"/>
      <c r="AU140" s="234"/>
      <c r="AV140" s="234"/>
      <c r="AW140" s="234"/>
      <c r="AX140" s="234"/>
      <c r="AY140" s="150"/>
      <c r="AZ140" s="150"/>
      <c r="BA140" s="151"/>
      <c r="BB140" s="150"/>
      <c r="BC140" s="151"/>
      <c r="BD140" s="234"/>
      <c r="BE140" s="234"/>
      <c r="BF140" s="234"/>
      <c r="BG140" s="234"/>
      <c r="BH140" s="234"/>
      <c r="BI140" s="234"/>
      <c r="BJ140" s="150"/>
      <c r="BK140" s="150"/>
      <c r="BL140" s="151"/>
      <c r="BM140" s="181"/>
      <c r="BN140" s="226"/>
      <c r="BO140" s="142"/>
      <c r="BP140" s="181"/>
      <c r="BQ140" s="142"/>
      <c r="BR140" s="142"/>
      <c r="BS140" s="142"/>
      <c r="BT140" s="150"/>
      <c r="BU140" s="151"/>
      <c r="BV140" s="152"/>
      <c r="BW140" s="150"/>
      <c r="BX140" s="150"/>
      <c r="BY140" s="151"/>
      <c r="BZ140" s="151"/>
      <c r="CA140" s="151"/>
      <c r="CB140" s="151"/>
      <c r="CC140" s="150"/>
      <c r="CD140" s="151"/>
      <c r="CE140" s="152"/>
      <c r="CF140" s="150"/>
      <c r="CG140" s="150"/>
      <c r="CH140" s="151"/>
      <c r="CI140" s="151"/>
      <c r="CJ140" s="151"/>
      <c r="CK140" s="151"/>
      <c r="CL140" s="150"/>
      <c r="CM140" s="151"/>
      <c r="CN140" s="404"/>
      <c r="CO140" s="150"/>
      <c r="CP140" s="150"/>
      <c r="CQ140" s="151"/>
      <c r="CR140" s="151"/>
      <c r="CS140" s="151"/>
      <c r="CT140" s="151"/>
    </row>
    <row r="141" spans="1:98" s="402" customFormat="1">
      <c r="A141" s="754"/>
      <c r="B141" s="471"/>
      <c r="C141" s="462"/>
      <c r="D141" s="459"/>
      <c r="E141" s="459"/>
      <c r="F141" s="459"/>
      <c r="G141" s="459"/>
      <c r="H141" s="462"/>
      <c r="I141" s="453" t="str">
        <f>IF(H141&lt;=0,"",IF(H141&lt;=2,"Muy Baja",IF(H141&lt;=24,"Baja",IF(H141&lt;=500,"Media",IF(H141&lt;=5000,"Alta","Muy Alta")))))</f>
        <v/>
      </c>
      <c r="J141" s="450" t="str">
        <f>IF(I141="","",IF(I141="Muy Baja",0.2,IF(I141="Baja",0.4,IF(I141="Media",0.6,IF(I141="Alta",0.8,IF(I141="Muy Alta",1,))))))</f>
        <v/>
      </c>
      <c r="K141" s="465"/>
      <c r="L141" s="312"/>
      <c r="M141" s="453" t="str">
        <f>IF(OR(K141='Tabla Impacto'!$C$11,K141='Tabla Impacto'!$D$11),"Leve",IF(OR(K141='Tabla Impacto'!$C$12,K141='Tabla Impacto'!$D$12),"Menor",IF(OR(K141='Tabla Impacto'!$C$13,K141='Tabla Impacto'!$D$13),"Moderado",IF(OR(K141='Tabla Impacto'!$C$14,K141='Tabla Impacto'!$D$14),"Mayor",IF(OR(K141='Tabla Impacto'!$C$15,K141='Tabla Impacto'!$D$15),"Catastrófico","")))))</f>
        <v/>
      </c>
      <c r="N141" s="450" t="str">
        <f>IF(M141="","",IF(M141="Leve",0.2,IF(M141="Menor",0.4,IF(M141="Moderado",0.6,IF(M141="Mayor",0.8,IF(M141="Catastrófico",1,))))))</f>
        <v/>
      </c>
      <c r="O141" s="453" t="str">
        <f>IF(OR(AND(I141="Muy Baja",M141="Leve"),AND(I141="Muy Baja",M141="Menor"),AND(I141="Baja",M141="Leve")),"Bajo",IF(OR(AND(I141="Muy baja",M141="Moderado"),AND(I141="Baja",M141="Menor"),AND(I141="Baja",M141="Moderado"),AND(I141="Media",M141="Leve"),AND(I141="Media",M141="Menor"),AND(I141="Media",M141="Moderado"),AND(I141="Alta",M141="Leve"),AND(I141="Alta",M141="Menor")),"Moderado",IF(OR(AND(I141="Muy Baja",M141="Mayor"),AND(I141="Baja",M141="Mayor"),AND(I141="Media",M141="Mayor"),AND(I141="Alta",M141="Moderado"),AND(I141="Alta",M141="Mayor"),AND(I141="Muy Alta",M141="Leve"),AND(I141="Muy Alta",M141="Menor"),AND(I141="Muy Alta",M141="Moderado"),AND(I141="Muy Alta",M141="Mayor")),"Alto",IF(OR(AND(I141="Muy Baja",M141="Catastrófico"),AND(I141="Baja",M141="Catastrófico"),AND(I141="Media",M141="Catastrófico"),AND(I141="Alta",M141="Catastrófico"),AND(I141="Muy Alta",M141="Catastrófico")),"Extremo",""))))</f>
        <v/>
      </c>
      <c r="P141" s="321"/>
      <c r="Q141" s="322"/>
      <c r="R141" s="148" t="str">
        <f t="shared" ref="R141:R158" si="90">IF(OR(S141="Preventivo",S141="Detectivo"),"Probabilidad",IF(S141="Correctivo","Impacto",""))</f>
        <v/>
      </c>
      <c r="S141" s="323"/>
      <c r="T141" s="323"/>
      <c r="U141" s="273" t="str">
        <f t="shared" ref="U141:U158" si="91">IF(AND(S141="Preventivo",T141="Automático"),"50%",IF(AND(S141="Preventivo",T141="Manual"),"40%",IF(AND(S141="Detectivo",T141="Automático"),"40%",IF(AND(S141="Detectivo",T141="Manual"),"30%",IF(AND(S141="Correctivo",T141="Automático"),"35%",IF(AND(S141="Correctivo",T141="Manual"),"25%",""))))))</f>
        <v/>
      </c>
      <c r="V141" s="323"/>
      <c r="W141" s="323"/>
      <c r="X141" s="323"/>
      <c r="Y141" s="324" t="str">
        <f>IFERROR(IF(R141="Probabilidad",(J141-(+J141*U141)),IF(R141="Impacto",J141,"")),"")</f>
        <v/>
      </c>
      <c r="Z141" s="325" t="str">
        <f>IFERROR(IF(Y141="","",IF(Y141&lt;=0.2,"Muy Baja",IF(Y141&lt;=0.4,"Baja",IF(Y141&lt;=0.6,"Media",IF(Y141&lt;=0.8,"Alta","Muy Alta"))))),"")</f>
        <v/>
      </c>
      <c r="AA141" s="273" t="str">
        <f t="shared" ref="AA141:AA158" si="92">+Y141</f>
        <v/>
      </c>
      <c r="AB141" s="325" t="str">
        <f t="shared" ref="AB141:AB158" si="93">IFERROR(IF(AC141="","",IF(AC141&lt;=0.2,"Leve",IF(AC141&lt;=0.4,"Menor",IF(AC141&lt;=0.6,"Moderado",IF(AC141&lt;=0.8,"Mayor","Catastrófico"))))),"")</f>
        <v/>
      </c>
      <c r="AC141" s="273" t="str">
        <f>IFERROR(IF(R141="Impacto",(N141-(+N141*U141)),IF(R141="Probabilidad",N141,"")),"")</f>
        <v/>
      </c>
      <c r="AD141" s="325" t="str">
        <f t="shared" ref="AD141:AD158" si="94">IFERROR(IF(OR(AND(Z141="Muy Baja",AB141="Leve"),AND(Z141="Muy Baja",AB141="Menor"),AND(Z141="Baja",AB141="Leve")),"Bajo",IF(OR(AND(Z141="Muy baja",AB141="Moderado"),AND(Z141="Baja",AB141="Menor"),AND(Z141="Baja",AB141="Moderado"),AND(Z141="Media",AB141="Leve"),AND(Z141="Media",AB141="Menor"),AND(Z141="Media",AB141="Moderado"),AND(Z141="Alta",AB141="Leve"),AND(Z141="Alta",AB141="Menor")),"Moderado",IF(OR(AND(Z141="Muy Baja",AB141="Mayor"),AND(Z141="Baja",AB141="Mayor"),AND(Z141="Media",AB141="Mayor"),AND(Z141="Alta",AB141="Moderado"),AND(Z141="Alta",AB141="Mayor"),AND(Z141="Muy Alta",AB141="Leve"),AND(Z141="Muy Alta",AB141="Menor"),AND(Z141="Muy Alta",AB141="Moderado"),AND(Z141="Muy Alta",AB141="Mayor")),"Alto",IF(OR(AND(Z141="Muy Baja",AB141="Catastrófico"),AND(Z141="Baja",AB141="Catastrófico"),AND(Z141="Media",AB141="Catastrófico"),AND(Z141="Alta",AB141="Catastrófico"),AND(Z141="Muy Alta",AB141="Catastrófico")),"Extremo","")))),"")</f>
        <v/>
      </c>
      <c r="AE141" s="456"/>
      <c r="AF141" s="326"/>
      <c r="AG141" s="327"/>
      <c r="AH141" s="234"/>
      <c r="AI141" s="234"/>
      <c r="AJ141" s="234"/>
      <c r="AK141" s="234"/>
      <c r="AL141" s="234"/>
      <c r="AM141" s="234"/>
      <c r="AN141" s="150"/>
      <c r="AO141" s="150"/>
      <c r="AP141" s="151"/>
      <c r="AQ141" s="150"/>
      <c r="AR141" s="151"/>
      <c r="AS141" s="234"/>
      <c r="AT141" s="234"/>
      <c r="AU141" s="234"/>
      <c r="AV141" s="234"/>
      <c r="AW141" s="234"/>
      <c r="AX141" s="234"/>
      <c r="AY141" s="150"/>
      <c r="AZ141" s="150"/>
      <c r="BA141" s="151"/>
      <c r="BB141" s="150"/>
      <c r="BC141" s="151"/>
      <c r="BD141" s="234"/>
      <c r="BE141" s="234"/>
      <c r="BF141" s="234"/>
      <c r="BG141" s="234"/>
      <c r="BH141" s="234"/>
      <c r="BI141" s="234"/>
      <c r="BJ141" s="150"/>
      <c r="BK141" s="150"/>
      <c r="BL141" s="151"/>
      <c r="BM141" s="275"/>
      <c r="BN141" s="296"/>
      <c r="BO141" s="294"/>
      <c r="BP141" s="294"/>
      <c r="BQ141" s="310"/>
      <c r="BR141" s="310"/>
      <c r="BS141" s="298"/>
      <c r="BT141" s="150"/>
      <c r="BU141" s="151"/>
      <c r="BV141" s="152"/>
      <c r="BW141" s="150"/>
      <c r="BX141" s="150"/>
      <c r="BY141" s="151"/>
      <c r="BZ141" s="151"/>
      <c r="CA141" s="151"/>
      <c r="CB141" s="151"/>
      <c r="CC141" s="150"/>
      <c r="CD141" s="151"/>
      <c r="CE141" s="152"/>
      <c r="CF141" s="150"/>
      <c r="CG141" s="150"/>
      <c r="CH141" s="151"/>
      <c r="CI141" s="151"/>
      <c r="CJ141" s="151"/>
      <c r="CK141" s="151"/>
      <c r="CL141" s="150"/>
      <c r="CM141" s="151"/>
      <c r="CN141" s="404"/>
      <c r="CO141" s="150"/>
      <c r="CP141" s="150"/>
      <c r="CQ141" s="151"/>
      <c r="CR141" s="151"/>
      <c r="CS141" s="151"/>
      <c r="CT141" s="151"/>
    </row>
    <row r="142" spans="1:98" s="402" customFormat="1">
      <c r="A142" s="755"/>
      <c r="B142" s="472"/>
      <c r="C142" s="463"/>
      <c r="D142" s="460"/>
      <c r="E142" s="460"/>
      <c r="F142" s="460"/>
      <c r="G142" s="460"/>
      <c r="H142" s="463"/>
      <c r="I142" s="454"/>
      <c r="J142" s="451"/>
      <c r="K142" s="466"/>
      <c r="L142" s="313"/>
      <c r="M142" s="454"/>
      <c r="N142" s="451"/>
      <c r="O142" s="454"/>
      <c r="P142" s="294"/>
      <c r="Q142" s="275"/>
      <c r="R142" s="137" t="str">
        <f t="shared" si="90"/>
        <v/>
      </c>
      <c r="S142" s="288"/>
      <c r="T142" s="288"/>
      <c r="U142" s="186" t="str">
        <f t="shared" si="91"/>
        <v/>
      </c>
      <c r="V142" s="97"/>
      <c r="W142" s="97"/>
      <c r="X142" s="97"/>
      <c r="Y142" s="138" t="str">
        <f>IFERROR(IF(AND(R141="Probabilidad",R142="Probabilidad"),(AA141-(+AA141*U142)),IF(R142="Probabilidad",(J141-(+J141*U142)),IF(R142="Impacto",AA141,""))),"")</f>
        <v/>
      </c>
      <c r="Z142" s="111" t="str">
        <f t="shared" ref="Z142:Z146" si="95">IFERROR(IF(Y142="","",IF(Y142&lt;=0.2,"Muy Baja",IF(Y142&lt;=0.4,"Baja",IF(Y142&lt;=0.6,"Media",IF(Y142&lt;=0.8,"Alta","Muy Alta"))))),"")</f>
        <v/>
      </c>
      <c r="AA142" s="186" t="str">
        <f t="shared" si="92"/>
        <v/>
      </c>
      <c r="AB142" s="111" t="str">
        <f t="shared" si="93"/>
        <v/>
      </c>
      <c r="AC142" s="186" t="str">
        <f>IFERROR(IF(AND(R141="Impacto",R142="Impacto"),(AC141-(+AC141*U142)),IF(R142="Impacto",($N$87-(+$N$87*U142)),IF(R142="Probabilidad",AC141,""))),"")</f>
        <v/>
      </c>
      <c r="AD142" s="111" t="str">
        <f t="shared" si="94"/>
        <v/>
      </c>
      <c r="AE142" s="457"/>
      <c r="AF142" s="150"/>
      <c r="AG142" s="151"/>
      <c r="AH142" s="234"/>
      <c r="AI142" s="234"/>
      <c r="AJ142" s="234"/>
      <c r="AK142" s="234"/>
      <c r="AL142" s="234"/>
      <c r="AM142" s="234"/>
      <c r="AN142" s="150"/>
      <c r="AO142" s="150"/>
      <c r="AP142" s="151"/>
      <c r="AQ142" s="150"/>
      <c r="AR142" s="151"/>
      <c r="AS142" s="234"/>
      <c r="AT142" s="234"/>
      <c r="AU142" s="234"/>
      <c r="AV142" s="234"/>
      <c r="AW142" s="234"/>
      <c r="AX142" s="234"/>
      <c r="AY142" s="150"/>
      <c r="AZ142" s="150"/>
      <c r="BA142" s="151"/>
      <c r="BB142" s="150"/>
      <c r="BC142" s="151"/>
      <c r="BD142" s="234"/>
      <c r="BE142" s="234"/>
      <c r="BF142" s="234"/>
      <c r="BG142" s="234"/>
      <c r="BH142" s="234"/>
      <c r="BI142" s="234"/>
      <c r="BJ142" s="150"/>
      <c r="BK142" s="150"/>
      <c r="BL142" s="151"/>
      <c r="BM142" s="275"/>
      <c r="BN142" s="296"/>
      <c r="BO142" s="294"/>
      <c r="BP142" s="294"/>
      <c r="BQ142" s="310"/>
      <c r="BR142" s="310"/>
      <c r="BS142" s="298"/>
      <c r="BT142" s="150"/>
      <c r="BU142" s="151"/>
      <c r="BV142" s="152"/>
      <c r="BW142" s="150"/>
      <c r="BX142" s="150"/>
      <c r="BY142" s="151"/>
      <c r="BZ142" s="151"/>
      <c r="CA142" s="151"/>
      <c r="CB142" s="151"/>
      <c r="CC142" s="150"/>
      <c r="CD142" s="151"/>
      <c r="CE142" s="152"/>
      <c r="CF142" s="150"/>
      <c r="CG142" s="150"/>
      <c r="CH142" s="151"/>
      <c r="CI142" s="151"/>
      <c r="CJ142" s="151"/>
      <c r="CK142" s="151"/>
      <c r="CL142" s="150"/>
      <c r="CM142" s="151"/>
      <c r="CN142" s="404"/>
      <c r="CO142" s="150"/>
      <c r="CP142" s="150"/>
      <c r="CQ142" s="151"/>
      <c r="CR142" s="151"/>
      <c r="CS142" s="151"/>
      <c r="CT142" s="151"/>
    </row>
    <row r="143" spans="1:98" s="402" customFormat="1">
      <c r="A143" s="755"/>
      <c r="B143" s="472"/>
      <c r="C143" s="463"/>
      <c r="D143" s="460"/>
      <c r="E143" s="460"/>
      <c r="F143" s="460"/>
      <c r="G143" s="460"/>
      <c r="H143" s="463"/>
      <c r="I143" s="454"/>
      <c r="J143" s="451"/>
      <c r="K143" s="466"/>
      <c r="L143" s="313"/>
      <c r="M143" s="454"/>
      <c r="N143" s="451"/>
      <c r="O143" s="454"/>
      <c r="P143" s="294"/>
      <c r="Q143" s="275"/>
      <c r="R143" s="137" t="str">
        <f t="shared" si="90"/>
        <v/>
      </c>
      <c r="S143" s="288"/>
      <c r="T143" s="288"/>
      <c r="U143" s="186" t="str">
        <f t="shared" si="91"/>
        <v/>
      </c>
      <c r="V143" s="97"/>
      <c r="W143" s="97"/>
      <c r="X143" s="97"/>
      <c r="Y143" s="138" t="str">
        <f>IFERROR(IF(AND(R142="Probabilidad",R143="Probabilidad"),(AA142-(+AA142*U143)),IF(R143="Probabilidad",(J142-(+J142*U143)),IF(R143="Impacto",AA142,""))),"")</f>
        <v/>
      </c>
      <c r="Z143" s="111" t="str">
        <f t="shared" si="95"/>
        <v/>
      </c>
      <c r="AA143" s="186" t="str">
        <f t="shared" si="92"/>
        <v/>
      </c>
      <c r="AB143" s="111" t="str">
        <f t="shared" si="93"/>
        <v/>
      </c>
      <c r="AC143" s="186" t="str">
        <f>IFERROR(IF(AND(R142="Impacto",R143="Impacto"),(AC142-(+AC142*U143)),IF(R143="Impacto",($N$87-(+$N$87*U143)),IF(R143="Probabilidad",AC142,""))),"")</f>
        <v/>
      </c>
      <c r="AD143" s="111" t="str">
        <f t="shared" si="94"/>
        <v/>
      </c>
      <c r="AE143" s="457"/>
      <c r="AF143" s="150"/>
      <c r="AG143" s="151"/>
      <c r="AH143" s="234"/>
      <c r="AI143" s="234"/>
      <c r="AJ143" s="234"/>
      <c r="AK143" s="234"/>
      <c r="AL143" s="234"/>
      <c r="AM143" s="234"/>
      <c r="AN143" s="150"/>
      <c r="AO143" s="150"/>
      <c r="AP143" s="151"/>
      <c r="AQ143" s="150"/>
      <c r="AR143" s="151"/>
      <c r="AS143" s="234"/>
      <c r="AT143" s="234"/>
      <c r="AU143" s="234"/>
      <c r="AV143" s="234"/>
      <c r="AW143" s="234"/>
      <c r="AX143" s="234"/>
      <c r="AY143" s="150"/>
      <c r="AZ143" s="150"/>
      <c r="BA143" s="151"/>
      <c r="BB143" s="150"/>
      <c r="BC143" s="151"/>
      <c r="BD143" s="234"/>
      <c r="BE143" s="234"/>
      <c r="BF143" s="234"/>
      <c r="BG143" s="234"/>
      <c r="BH143" s="234"/>
      <c r="BI143" s="234"/>
      <c r="BJ143" s="150"/>
      <c r="BK143" s="150"/>
      <c r="BL143" s="151"/>
      <c r="BM143" s="275"/>
      <c r="BN143" s="296"/>
      <c r="BO143" s="294"/>
      <c r="BP143" s="294"/>
      <c r="BQ143" s="310"/>
      <c r="BR143" s="310"/>
      <c r="BS143" s="296"/>
      <c r="BT143" s="150"/>
      <c r="BU143" s="151"/>
      <c r="BV143" s="152"/>
      <c r="BW143" s="150"/>
      <c r="BX143" s="150"/>
      <c r="BY143" s="151"/>
      <c r="BZ143" s="151"/>
      <c r="CA143" s="151"/>
      <c r="CB143" s="151"/>
      <c r="CC143" s="150"/>
      <c r="CD143" s="151"/>
      <c r="CE143" s="152"/>
      <c r="CF143" s="150"/>
      <c r="CG143" s="150"/>
      <c r="CH143" s="151"/>
      <c r="CI143" s="151"/>
      <c r="CJ143" s="151"/>
      <c r="CK143" s="151"/>
      <c r="CL143" s="150"/>
      <c r="CM143" s="151"/>
      <c r="CN143" s="404"/>
      <c r="CO143" s="150"/>
      <c r="CP143" s="150"/>
      <c r="CQ143" s="151"/>
      <c r="CR143" s="151"/>
      <c r="CS143" s="151"/>
      <c r="CT143" s="151"/>
    </row>
    <row r="144" spans="1:98" s="402" customFormat="1" ht="19" customHeight="1">
      <c r="A144" s="755"/>
      <c r="B144" s="472"/>
      <c r="C144" s="463"/>
      <c r="D144" s="460"/>
      <c r="E144" s="460"/>
      <c r="F144" s="460"/>
      <c r="G144" s="460"/>
      <c r="H144" s="463"/>
      <c r="I144" s="454"/>
      <c r="J144" s="451"/>
      <c r="K144" s="466"/>
      <c r="L144" s="313"/>
      <c r="M144" s="454"/>
      <c r="N144" s="451"/>
      <c r="O144" s="454"/>
      <c r="P144" s="181"/>
      <c r="Q144" s="94"/>
      <c r="R144" s="137" t="str">
        <f t="shared" si="90"/>
        <v/>
      </c>
      <c r="S144" s="288"/>
      <c r="T144" s="288"/>
      <c r="U144" s="186" t="str">
        <f t="shared" si="91"/>
        <v/>
      </c>
      <c r="V144" s="97"/>
      <c r="W144" s="97"/>
      <c r="X144" s="97"/>
      <c r="Y144" s="138" t="str">
        <f>IFERROR(IF(AND(R143="Probabilidad",R144="Probabilidad"),(AA143-(+AA143*U144)),IF(R144="Probabilidad",(J143-(+J143*U144)),IF(R144="Impacto",AA143,""))),"")</f>
        <v/>
      </c>
      <c r="Z144" s="111" t="str">
        <f t="shared" si="95"/>
        <v/>
      </c>
      <c r="AA144" s="186" t="str">
        <f t="shared" si="92"/>
        <v/>
      </c>
      <c r="AB144" s="111" t="str">
        <f t="shared" si="93"/>
        <v/>
      </c>
      <c r="AC144" s="186" t="str">
        <f>IFERROR(IF(AND(R143="Impacto",R144="Impacto"),(AC143-(+AC143*U144)),IF(AND(R143="Probabilidad",R144="Impacto"),(AC142-(+AC142*U144)),IF(R144="Probabilidad",AC143,""))),"")</f>
        <v/>
      </c>
      <c r="AD144" s="111" t="str">
        <f t="shared" si="94"/>
        <v/>
      </c>
      <c r="AE144" s="457"/>
      <c r="AF144" s="150"/>
      <c r="AG144" s="151"/>
      <c r="AH144" s="234"/>
      <c r="AI144" s="234"/>
      <c r="AJ144" s="234"/>
      <c r="AK144" s="234"/>
      <c r="AL144" s="234"/>
      <c r="AM144" s="234"/>
      <c r="AN144" s="150"/>
      <c r="AO144" s="150"/>
      <c r="AP144" s="151"/>
      <c r="AQ144" s="150"/>
      <c r="AR144" s="151"/>
      <c r="AS144" s="234"/>
      <c r="AT144" s="234"/>
      <c r="AU144" s="234"/>
      <c r="AV144" s="234"/>
      <c r="AW144" s="234"/>
      <c r="AX144" s="234"/>
      <c r="AY144" s="150"/>
      <c r="AZ144" s="150"/>
      <c r="BA144" s="151"/>
      <c r="BB144" s="150"/>
      <c r="BC144" s="151"/>
      <c r="BD144" s="234"/>
      <c r="BE144" s="234"/>
      <c r="BF144" s="234"/>
      <c r="BG144" s="234"/>
      <c r="BH144" s="234"/>
      <c r="BI144" s="234"/>
      <c r="BJ144" s="150"/>
      <c r="BK144" s="150"/>
      <c r="BL144" s="151"/>
      <c r="BM144" s="181"/>
      <c r="BN144" s="226"/>
      <c r="BO144" s="142"/>
      <c r="BP144" s="181"/>
      <c r="BQ144" s="142"/>
      <c r="BR144" s="142"/>
      <c r="BS144" s="142"/>
      <c r="BT144" s="150"/>
      <c r="BU144" s="151"/>
      <c r="BV144" s="152"/>
      <c r="BW144" s="150"/>
      <c r="BX144" s="150"/>
      <c r="BY144" s="151"/>
      <c r="BZ144" s="151"/>
      <c r="CA144" s="151"/>
      <c r="CB144" s="151"/>
      <c r="CC144" s="150"/>
      <c r="CD144" s="151"/>
      <c r="CE144" s="152"/>
      <c r="CF144" s="150"/>
      <c r="CG144" s="150"/>
      <c r="CH144" s="151"/>
      <c r="CI144" s="151"/>
      <c r="CJ144" s="151"/>
      <c r="CK144" s="151"/>
      <c r="CL144" s="150"/>
      <c r="CM144" s="151"/>
      <c r="CN144" s="404"/>
      <c r="CO144" s="150"/>
      <c r="CP144" s="150"/>
      <c r="CQ144" s="151"/>
      <c r="CR144" s="151"/>
      <c r="CS144" s="151"/>
      <c r="CT144" s="151"/>
    </row>
    <row r="145" spans="1:100" s="402" customFormat="1" ht="19" customHeight="1">
      <c r="A145" s="755"/>
      <c r="B145" s="472"/>
      <c r="C145" s="463"/>
      <c r="D145" s="460"/>
      <c r="E145" s="460"/>
      <c r="F145" s="460"/>
      <c r="G145" s="460"/>
      <c r="H145" s="463"/>
      <c r="I145" s="454"/>
      <c r="J145" s="451"/>
      <c r="K145" s="466"/>
      <c r="L145" s="313"/>
      <c r="M145" s="454"/>
      <c r="N145" s="451"/>
      <c r="O145" s="454"/>
      <c r="P145" s="181"/>
      <c r="Q145" s="94"/>
      <c r="R145" s="137" t="str">
        <f t="shared" si="90"/>
        <v/>
      </c>
      <c r="S145" s="97"/>
      <c r="T145" s="97"/>
      <c r="U145" s="186" t="str">
        <f t="shared" si="91"/>
        <v/>
      </c>
      <c r="V145" s="97"/>
      <c r="W145" s="97"/>
      <c r="X145" s="97"/>
      <c r="Y145" s="138" t="str">
        <f>IFERROR(IF(AND(R144="Probabilidad",R145="Probabilidad"),(AA144-(+AA144*U145)),IF(R145="Probabilidad",(J144-(+J144*U145)),IF(R145="Impacto",AA144,""))),"")</f>
        <v/>
      </c>
      <c r="Z145" s="111" t="str">
        <f t="shared" si="95"/>
        <v/>
      </c>
      <c r="AA145" s="186" t="str">
        <f t="shared" si="92"/>
        <v/>
      </c>
      <c r="AB145" s="111" t="str">
        <f t="shared" si="93"/>
        <v/>
      </c>
      <c r="AC145" s="186" t="str">
        <f>IFERROR(IF(AND(R144="Impacto",R145="Impacto"),(AC144-(+AC144*U145)),IF(AND(R144="Probabilidad",R145="Impacto"),(AC143-(+AC143*U145)),IF(R145="Probabilidad",AC144,""))),"")</f>
        <v/>
      </c>
      <c r="AD145" s="111" t="str">
        <f t="shared" si="94"/>
        <v/>
      </c>
      <c r="AE145" s="457"/>
      <c r="AF145" s="150"/>
      <c r="AG145" s="151"/>
      <c r="AH145" s="234"/>
      <c r="AI145" s="234"/>
      <c r="AJ145" s="234"/>
      <c r="AK145" s="234"/>
      <c r="AL145" s="234"/>
      <c r="AM145" s="234"/>
      <c r="AN145" s="150"/>
      <c r="AO145" s="150"/>
      <c r="AP145" s="151"/>
      <c r="AQ145" s="150"/>
      <c r="AR145" s="151"/>
      <c r="AS145" s="234"/>
      <c r="AT145" s="234"/>
      <c r="AU145" s="234"/>
      <c r="AV145" s="234"/>
      <c r="AW145" s="234"/>
      <c r="AX145" s="234"/>
      <c r="AY145" s="150"/>
      <c r="AZ145" s="150"/>
      <c r="BA145" s="151"/>
      <c r="BB145" s="150"/>
      <c r="BC145" s="151"/>
      <c r="BD145" s="234"/>
      <c r="BE145" s="234"/>
      <c r="BF145" s="234"/>
      <c r="BG145" s="234"/>
      <c r="BH145" s="234"/>
      <c r="BI145" s="234"/>
      <c r="BJ145" s="150"/>
      <c r="BK145" s="150"/>
      <c r="BL145" s="151"/>
      <c r="BM145" s="181"/>
      <c r="BN145" s="226"/>
      <c r="BO145" s="142"/>
      <c r="BP145" s="181"/>
      <c r="BQ145" s="142"/>
      <c r="BR145" s="142"/>
      <c r="BS145" s="142"/>
      <c r="BT145" s="150"/>
      <c r="BU145" s="151"/>
      <c r="BV145" s="152"/>
      <c r="BW145" s="150"/>
      <c r="BX145" s="150"/>
      <c r="BY145" s="151"/>
      <c r="BZ145" s="151"/>
      <c r="CA145" s="151"/>
      <c r="CB145" s="151"/>
      <c r="CC145" s="150"/>
      <c r="CD145" s="151"/>
      <c r="CE145" s="152"/>
      <c r="CF145" s="150"/>
      <c r="CG145" s="150"/>
      <c r="CH145" s="151"/>
      <c r="CI145" s="151"/>
      <c r="CJ145" s="151"/>
      <c r="CK145" s="151"/>
      <c r="CL145" s="150"/>
      <c r="CM145" s="151"/>
      <c r="CN145" s="404"/>
      <c r="CO145" s="150"/>
      <c r="CP145" s="150"/>
      <c r="CQ145" s="151"/>
      <c r="CR145" s="151"/>
      <c r="CS145" s="151"/>
      <c r="CT145" s="151"/>
    </row>
    <row r="146" spans="1:100" s="402" customFormat="1" ht="19" customHeight="1" thickBot="1">
      <c r="A146" s="756"/>
      <c r="B146" s="473"/>
      <c r="C146" s="464"/>
      <c r="D146" s="461"/>
      <c r="E146" s="461"/>
      <c r="F146" s="461"/>
      <c r="G146" s="461"/>
      <c r="H146" s="464"/>
      <c r="I146" s="455"/>
      <c r="J146" s="452"/>
      <c r="K146" s="467"/>
      <c r="L146" s="314"/>
      <c r="M146" s="455"/>
      <c r="N146" s="452"/>
      <c r="O146" s="455"/>
      <c r="P146" s="182"/>
      <c r="Q146" s="95"/>
      <c r="R146" s="149" t="str">
        <f t="shared" si="90"/>
        <v/>
      </c>
      <c r="S146" s="144"/>
      <c r="T146" s="144"/>
      <c r="U146" s="184" t="str">
        <f t="shared" si="91"/>
        <v/>
      </c>
      <c r="V146" s="144"/>
      <c r="W146" s="144"/>
      <c r="X146" s="144"/>
      <c r="Y146" s="145" t="str">
        <f>IFERROR(IF(AND(R145="Probabilidad",R146="Probabilidad"),(AA145-(+AA145*U146)),IF(R146="Probabilidad",(J145-(+J145*U146)),IF(R146="Impacto",AA145,""))),"")</f>
        <v/>
      </c>
      <c r="Z146" s="112" t="str">
        <f t="shared" si="95"/>
        <v/>
      </c>
      <c r="AA146" s="184" t="str">
        <f t="shared" si="92"/>
        <v/>
      </c>
      <c r="AB146" s="112" t="str">
        <f t="shared" si="93"/>
        <v/>
      </c>
      <c r="AC146" s="184" t="str">
        <f>IFERROR(IF(AND(R145="Impacto",R146="Impacto"),(AC145-(+AC145*U146)),IF(AND(R145="Probabilidad",R146="Impacto"),(AC144-(+AC144*U146)),IF(R146="Probabilidad",AC145,""))),"")</f>
        <v/>
      </c>
      <c r="AD146" s="112" t="str">
        <f t="shared" si="94"/>
        <v/>
      </c>
      <c r="AE146" s="458"/>
      <c r="AF146" s="328"/>
      <c r="AG146" s="329"/>
      <c r="AH146" s="234"/>
      <c r="AI146" s="234"/>
      <c r="AJ146" s="234"/>
      <c r="AK146" s="234"/>
      <c r="AL146" s="234"/>
      <c r="AM146" s="234"/>
      <c r="AN146" s="150"/>
      <c r="AO146" s="150"/>
      <c r="AP146" s="151"/>
      <c r="AQ146" s="150"/>
      <c r="AR146" s="151"/>
      <c r="AS146" s="234"/>
      <c r="AT146" s="234"/>
      <c r="AU146" s="234"/>
      <c r="AV146" s="234"/>
      <c r="AW146" s="234"/>
      <c r="AX146" s="234"/>
      <c r="AY146" s="150"/>
      <c r="AZ146" s="150"/>
      <c r="BA146" s="151"/>
      <c r="BB146" s="150"/>
      <c r="BC146" s="151"/>
      <c r="BD146" s="234"/>
      <c r="BE146" s="234"/>
      <c r="BF146" s="234"/>
      <c r="BG146" s="234"/>
      <c r="BH146" s="234"/>
      <c r="BI146" s="234"/>
      <c r="BJ146" s="150"/>
      <c r="BK146" s="150"/>
      <c r="BL146" s="151"/>
      <c r="BM146" s="181"/>
      <c r="BN146" s="226"/>
      <c r="BO146" s="142"/>
      <c r="BP146" s="181"/>
      <c r="BQ146" s="142"/>
      <c r="BR146" s="142"/>
      <c r="BS146" s="142"/>
      <c r="BT146" s="150"/>
      <c r="BU146" s="151"/>
      <c r="BV146" s="152"/>
      <c r="BW146" s="150"/>
      <c r="BX146" s="150"/>
      <c r="BY146" s="151"/>
      <c r="BZ146" s="151"/>
      <c r="CA146" s="151"/>
      <c r="CB146" s="151"/>
      <c r="CC146" s="150"/>
      <c r="CD146" s="151"/>
      <c r="CE146" s="152"/>
      <c r="CF146" s="150"/>
      <c r="CG146" s="150"/>
      <c r="CH146" s="151"/>
      <c r="CI146" s="151"/>
      <c r="CJ146" s="151"/>
      <c r="CK146" s="151"/>
      <c r="CL146" s="150"/>
      <c r="CM146" s="151"/>
      <c r="CN146" s="404"/>
      <c r="CO146" s="150"/>
      <c r="CP146" s="150"/>
      <c r="CQ146" s="151"/>
      <c r="CR146" s="151"/>
      <c r="CS146" s="151"/>
      <c r="CT146" s="151"/>
    </row>
    <row r="147" spans="1:100" s="402" customFormat="1">
      <c r="A147" s="754"/>
      <c r="B147" s="471"/>
      <c r="C147" s="462"/>
      <c r="D147" s="459"/>
      <c r="E147" s="459"/>
      <c r="F147" s="459"/>
      <c r="G147" s="459"/>
      <c r="H147" s="462"/>
      <c r="I147" s="453" t="str">
        <f>IF(H147&lt;=0,"",IF(H147&lt;=2,"Muy Baja",IF(H147&lt;=24,"Baja",IF(H147&lt;=500,"Media",IF(H147&lt;=5000,"Alta","Muy Alta")))))</f>
        <v/>
      </c>
      <c r="J147" s="450" t="str">
        <f>IF(I147="","",IF(I147="Muy Baja",0.2,IF(I147="Baja",0.4,IF(I147="Media",0.6,IF(I147="Alta",0.8,IF(I147="Muy Alta",1,))))))</f>
        <v/>
      </c>
      <c r="K147" s="465"/>
      <c r="L147" s="312"/>
      <c r="M147" s="453" t="str">
        <f>IF(OR(K147='Tabla Impacto'!$C$11,K147='Tabla Impacto'!$D$11),"Leve",IF(OR(K147='Tabla Impacto'!$C$12,K147='Tabla Impacto'!$D$12),"Menor",IF(OR(K147='Tabla Impacto'!$C$13,K147='Tabla Impacto'!$D$13),"Moderado",IF(OR(K147='Tabla Impacto'!$C$14,K147='Tabla Impacto'!$D$14),"Mayor",IF(OR(K147='Tabla Impacto'!$C$15,K147='Tabla Impacto'!$D$15),"Catastrófico","")))))</f>
        <v/>
      </c>
      <c r="N147" s="450" t="str">
        <f>IF(M147="","",IF(M147="Leve",0.2,IF(M147="Menor",0.4,IF(M147="Moderado",0.6,IF(M147="Mayor",0.8,IF(M147="Catastrófico",1,))))))</f>
        <v/>
      </c>
      <c r="O147" s="453" t="str">
        <f>IF(OR(AND(I147="Muy Baja",M147="Leve"),AND(I147="Muy Baja",M147="Menor"),AND(I147="Baja",M147="Leve")),"Bajo",IF(OR(AND(I147="Muy baja",M147="Moderado"),AND(I147="Baja",M147="Menor"),AND(I147="Baja",M147="Moderado"),AND(I147="Media",M147="Leve"),AND(I147="Media",M147="Menor"),AND(I147="Media",M147="Moderado"),AND(I147="Alta",M147="Leve"),AND(I147="Alta",M147="Menor")),"Moderado",IF(OR(AND(I147="Muy Baja",M147="Mayor"),AND(I147="Baja",M147="Mayor"),AND(I147="Media",M147="Mayor"),AND(I147="Alta",M147="Moderado"),AND(I147="Alta",M147="Mayor"),AND(I147="Muy Alta",M147="Leve"),AND(I147="Muy Alta",M147="Menor"),AND(I147="Muy Alta",M147="Moderado"),AND(I147="Muy Alta",M147="Mayor")),"Alto",IF(OR(AND(I147="Muy Baja",M147="Catastrófico"),AND(I147="Baja",M147="Catastrófico"),AND(I147="Media",M147="Catastrófico"),AND(I147="Alta",M147="Catastrófico"),AND(I147="Muy Alta",M147="Catastrófico")),"Extremo",""))))</f>
        <v/>
      </c>
      <c r="P147" s="321"/>
      <c r="Q147" s="322"/>
      <c r="R147" s="148" t="str">
        <f t="shared" si="90"/>
        <v/>
      </c>
      <c r="S147" s="323"/>
      <c r="T147" s="323"/>
      <c r="U147" s="273" t="str">
        <f t="shared" si="91"/>
        <v/>
      </c>
      <c r="V147" s="323"/>
      <c r="W147" s="323"/>
      <c r="X147" s="323"/>
      <c r="Y147" s="324" t="str">
        <f>IFERROR(IF(R147="Probabilidad",(J147-(+J147*U147)),IF(R147="Impacto",J147,"")),"")</f>
        <v/>
      </c>
      <c r="Z147" s="325" t="str">
        <f>IFERROR(IF(Y147="","",IF(Y147&lt;=0.2,"Muy Baja",IF(Y147&lt;=0.4,"Baja",IF(Y147&lt;=0.6,"Media",IF(Y147&lt;=0.8,"Alta","Muy Alta"))))),"")</f>
        <v/>
      </c>
      <c r="AA147" s="273" t="str">
        <f t="shared" si="92"/>
        <v/>
      </c>
      <c r="AB147" s="325" t="str">
        <f t="shared" si="93"/>
        <v/>
      </c>
      <c r="AC147" s="273" t="str">
        <f>IFERROR(IF(R147="Impacto",(N147-(+N147*U147)),IF(R147="Probabilidad",N147,"")),"")</f>
        <v/>
      </c>
      <c r="AD147" s="325" t="str">
        <f t="shared" si="94"/>
        <v/>
      </c>
      <c r="AE147" s="456"/>
      <c r="AF147" s="326"/>
      <c r="AG147" s="327"/>
      <c r="AH147" s="234"/>
      <c r="AI147" s="234"/>
      <c r="AJ147" s="234"/>
      <c r="AK147" s="234"/>
      <c r="AL147" s="234"/>
      <c r="AM147" s="234"/>
      <c r="AN147" s="150"/>
      <c r="AO147" s="150"/>
      <c r="AP147" s="151"/>
      <c r="AQ147" s="150"/>
      <c r="AR147" s="151"/>
      <c r="AS147" s="234"/>
      <c r="AT147" s="234"/>
      <c r="AU147" s="234"/>
      <c r="AV147" s="234"/>
      <c r="AW147" s="234"/>
      <c r="AX147" s="234"/>
      <c r="AY147" s="150"/>
      <c r="AZ147" s="150"/>
      <c r="BA147" s="151"/>
      <c r="BB147" s="150"/>
      <c r="BC147" s="151"/>
      <c r="BD147" s="234"/>
      <c r="BE147" s="234"/>
      <c r="BF147" s="234"/>
      <c r="BG147" s="234"/>
      <c r="BH147" s="234"/>
      <c r="BI147" s="234"/>
      <c r="BJ147" s="150"/>
      <c r="BK147" s="150"/>
      <c r="BL147" s="151"/>
      <c r="BM147" s="275"/>
      <c r="BN147" s="296"/>
      <c r="BO147" s="294"/>
      <c r="BP147" s="294"/>
      <c r="BQ147" s="310"/>
      <c r="BR147" s="310"/>
      <c r="BS147" s="298"/>
      <c r="BT147" s="150"/>
      <c r="BU147" s="151"/>
      <c r="BV147" s="152"/>
      <c r="BW147" s="150"/>
      <c r="BX147" s="150"/>
      <c r="BY147" s="151"/>
      <c r="BZ147" s="151"/>
      <c r="CA147" s="151"/>
      <c r="CB147" s="151"/>
      <c r="CC147" s="150"/>
      <c r="CD147" s="151"/>
      <c r="CE147" s="152"/>
      <c r="CF147" s="150"/>
      <c r="CG147" s="150"/>
      <c r="CH147" s="151"/>
      <c r="CI147" s="151"/>
      <c r="CJ147" s="151"/>
      <c r="CK147" s="151"/>
      <c r="CL147" s="150"/>
      <c r="CM147" s="151"/>
      <c r="CN147" s="404"/>
      <c r="CO147" s="150"/>
      <c r="CP147" s="150"/>
      <c r="CQ147" s="151"/>
      <c r="CR147" s="151"/>
      <c r="CS147" s="151"/>
      <c r="CT147" s="151"/>
    </row>
    <row r="148" spans="1:100" s="402" customFormat="1">
      <c r="A148" s="755"/>
      <c r="B148" s="472"/>
      <c r="C148" s="463"/>
      <c r="D148" s="460"/>
      <c r="E148" s="460"/>
      <c r="F148" s="460"/>
      <c r="G148" s="460"/>
      <c r="H148" s="463"/>
      <c r="I148" s="454"/>
      <c r="J148" s="451"/>
      <c r="K148" s="466"/>
      <c r="L148" s="313"/>
      <c r="M148" s="454"/>
      <c r="N148" s="451"/>
      <c r="O148" s="454"/>
      <c r="P148" s="294"/>
      <c r="Q148" s="275"/>
      <c r="R148" s="137" t="str">
        <f t="shared" si="90"/>
        <v/>
      </c>
      <c r="S148" s="288"/>
      <c r="T148" s="288"/>
      <c r="U148" s="186" t="str">
        <f t="shared" si="91"/>
        <v/>
      </c>
      <c r="V148" s="97"/>
      <c r="W148" s="97"/>
      <c r="X148" s="97"/>
      <c r="Y148" s="138" t="str">
        <f>IFERROR(IF(AND(R147="Probabilidad",R148="Probabilidad"),(AA147-(+AA147*U148)),IF(R148="Probabilidad",(J147-(+J147*U148)),IF(R148="Impacto",AA147,""))),"")</f>
        <v/>
      </c>
      <c r="Z148" s="111" t="str">
        <f t="shared" ref="Z148:Z152" si="96">IFERROR(IF(Y148="","",IF(Y148&lt;=0.2,"Muy Baja",IF(Y148&lt;=0.4,"Baja",IF(Y148&lt;=0.6,"Media",IF(Y148&lt;=0.8,"Alta","Muy Alta"))))),"")</f>
        <v/>
      </c>
      <c r="AA148" s="186" t="str">
        <f t="shared" si="92"/>
        <v/>
      </c>
      <c r="AB148" s="111" t="str">
        <f t="shared" si="93"/>
        <v/>
      </c>
      <c r="AC148" s="186" t="str">
        <f>IFERROR(IF(AND(R147="Impacto",R148="Impacto"),(AC147-(+AC147*U148)),IF(R148="Impacto",($N$87-(+$N$87*U148)),IF(R148="Probabilidad",AC147,""))),"")</f>
        <v/>
      </c>
      <c r="AD148" s="111" t="str">
        <f t="shared" si="94"/>
        <v/>
      </c>
      <c r="AE148" s="457"/>
      <c r="AF148" s="150"/>
      <c r="AG148" s="151"/>
      <c r="AH148" s="234"/>
      <c r="AI148" s="234"/>
      <c r="AJ148" s="234"/>
      <c r="AK148" s="234"/>
      <c r="AL148" s="234"/>
      <c r="AM148" s="234"/>
      <c r="AN148" s="150"/>
      <c r="AO148" s="150"/>
      <c r="AP148" s="151"/>
      <c r="AQ148" s="150"/>
      <c r="AR148" s="151"/>
      <c r="AS148" s="234"/>
      <c r="AT148" s="234"/>
      <c r="AU148" s="234"/>
      <c r="AV148" s="234"/>
      <c r="AW148" s="234"/>
      <c r="AX148" s="234"/>
      <c r="AY148" s="150"/>
      <c r="AZ148" s="150"/>
      <c r="BA148" s="151"/>
      <c r="BB148" s="150"/>
      <c r="BC148" s="151"/>
      <c r="BD148" s="234"/>
      <c r="BE148" s="234"/>
      <c r="BF148" s="234"/>
      <c r="BG148" s="234"/>
      <c r="BH148" s="234"/>
      <c r="BI148" s="234"/>
      <c r="BJ148" s="150"/>
      <c r="BK148" s="150"/>
      <c r="BL148" s="151"/>
      <c r="BM148" s="275"/>
      <c r="BN148" s="296"/>
      <c r="BO148" s="294"/>
      <c r="BP148" s="294"/>
      <c r="BQ148" s="310"/>
      <c r="BR148" s="310"/>
      <c r="BS148" s="298"/>
      <c r="BT148" s="150"/>
      <c r="BU148" s="151"/>
      <c r="BV148" s="152"/>
      <c r="BW148" s="150"/>
      <c r="BX148" s="150"/>
      <c r="BY148" s="151"/>
      <c r="BZ148" s="151"/>
      <c r="CA148" s="151"/>
      <c r="CB148" s="151"/>
      <c r="CC148" s="150"/>
      <c r="CD148" s="151"/>
      <c r="CE148" s="152"/>
      <c r="CF148" s="150"/>
      <c r="CG148" s="150"/>
      <c r="CH148" s="151"/>
      <c r="CI148" s="151"/>
      <c r="CJ148" s="151"/>
      <c r="CK148" s="151"/>
      <c r="CL148" s="150"/>
      <c r="CM148" s="151"/>
      <c r="CN148" s="404"/>
      <c r="CO148" s="150"/>
      <c r="CP148" s="150"/>
      <c r="CQ148" s="151"/>
      <c r="CR148" s="151"/>
      <c r="CS148" s="151"/>
      <c r="CT148" s="151"/>
    </row>
    <row r="149" spans="1:100" s="402" customFormat="1">
      <c r="A149" s="755"/>
      <c r="B149" s="472"/>
      <c r="C149" s="463"/>
      <c r="D149" s="460"/>
      <c r="E149" s="460"/>
      <c r="F149" s="460"/>
      <c r="G149" s="460"/>
      <c r="H149" s="463"/>
      <c r="I149" s="454"/>
      <c r="J149" s="451"/>
      <c r="K149" s="466"/>
      <c r="L149" s="313"/>
      <c r="M149" s="454"/>
      <c r="N149" s="451"/>
      <c r="O149" s="454"/>
      <c r="P149" s="294"/>
      <c r="Q149" s="275"/>
      <c r="R149" s="137" t="str">
        <f t="shared" si="90"/>
        <v/>
      </c>
      <c r="S149" s="288"/>
      <c r="T149" s="288"/>
      <c r="U149" s="186" t="str">
        <f t="shared" si="91"/>
        <v/>
      </c>
      <c r="V149" s="97"/>
      <c r="W149" s="97"/>
      <c r="X149" s="97"/>
      <c r="Y149" s="138" t="str">
        <f>IFERROR(IF(AND(R148="Probabilidad",R149="Probabilidad"),(AA148-(+AA148*U149)),IF(R149="Probabilidad",(J148-(+J148*U149)),IF(R149="Impacto",AA148,""))),"")</f>
        <v/>
      </c>
      <c r="Z149" s="111" t="str">
        <f t="shared" si="96"/>
        <v/>
      </c>
      <c r="AA149" s="186" t="str">
        <f t="shared" si="92"/>
        <v/>
      </c>
      <c r="AB149" s="111" t="str">
        <f t="shared" si="93"/>
        <v/>
      </c>
      <c r="AC149" s="186" t="str">
        <f>IFERROR(IF(AND(R148="Impacto",R149="Impacto"),(AC148-(+AC148*U149)),IF(R149="Impacto",($N$87-(+$N$87*U149)),IF(R149="Probabilidad",AC148,""))),"")</f>
        <v/>
      </c>
      <c r="AD149" s="111" t="str">
        <f t="shared" si="94"/>
        <v/>
      </c>
      <c r="AE149" s="457"/>
      <c r="AF149" s="150"/>
      <c r="AG149" s="151"/>
      <c r="AH149" s="234"/>
      <c r="AI149" s="234"/>
      <c r="AJ149" s="234"/>
      <c r="AK149" s="234"/>
      <c r="AL149" s="234"/>
      <c r="AM149" s="234"/>
      <c r="AN149" s="150"/>
      <c r="AO149" s="150"/>
      <c r="AP149" s="151"/>
      <c r="AQ149" s="150"/>
      <c r="AR149" s="151"/>
      <c r="AS149" s="234"/>
      <c r="AT149" s="234"/>
      <c r="AU149" s="234"/>
      <c r="AV149" s="234"/>
      <c r="AW149" s="234"/>
      <c r="AX149" s="234"/>
      <c r="AY149" s="150"/>
      <c r="AZ149" s="150"/>
      <c r="BA149" s="151"/>
      <c r="BB149" s="150"/>
      <c r="BC149" s="151"/>
      <c r="BD149" s="234"/>
      <c r="BE149" s="234"/>
      <c r="BF149" s="234"/>
      <c r="BG149" s="234"/>
      <c r="BH149" s="234"/>
      <c r="BI149" s="234"/>
      <c r="BJ149" s="150"/>
      <c r="BK149" s="150"/>
      <c r="BL149" s="151"/>
      <c r="BM149" s="275"/>
      <c r="BN149" s="296"/>
      <c r="BO149" s="294"/>
      <c r="BP149" s="294"/>
      <c r="BQ149" s="310"/>
      <c r="BR149" s="310"/>
      <c r="BS149" s="296"/>
      <c r="BT149" s="150"/>
      <c r="BU149" s="151"/>
      <c r="BV149" s="152"/>
      <c r="BW149" s="150"/>
      <c r="BX149" s="150"/>
      <c r="BY149" s="151"/>
      <c r="BZ149" s="151"/>
      <c r="CA149" s="151"/>
      <c r="CB149" s="151"/>
      <c r="CC149" s="150"/>
      <c r="CD149" s="151"/>
      <c r="CE149" s="152"/>
      <c r="CF149" s="150"/>
      <c r="CG149" s="150"/>
      <c r="CH149" s="151"/>
      <c r="CI149" s="151"/>
      <c r="CJ149" s="151"/>
      <c r="CK149" s="151"/>
      <c r="CL149" s="150"/>
      <c r="CM149" s="151"/>
      <c r="CN149" s="404"/>
      <c r="CO149" s="150"/>
      <c r="CP149" s="150"/>
      <c r="CQ149" s="151"/>
      <c r="CR149" s="151"/>
      <c r="CS149" s="151"/>
      <c r="CT149" s="151"/>
    </row>
    <row r="150" spans="1:100" s="402" customFormat="1" ht="19" customHeight="1">
      <c r="A150" s="755"/>
      <c r="B150" s="472"/>
      <c r="C150" s="463"/>
      <c r="D150" s="460"/>
      <c r="E150" s="460"/>
      <c r="F150" s="460"/>
      <c r="G150" s="460"/>
      <c r="H150" s="463"/>
      <c r="I150" s="454"/>
      <c r="J150" s="451"/>
      <c r="K150" s="466"/>
      <c r="L150" s="313"/>
      <c r="M150" s="454"/>
      <c r="N150" s="451"/>
      <c r="O150" s="454"/>
      <c r="P150" s="181"/>
      <c r="Q150" s="94"/>
      <c r="R150" s="137" t="str">
        <f t="shared" si="90"/>
        <v/>
      </c>
      <c r="S150" s="288"/>
      <c r="T150" s="288"/>
      <c r="U150" s="186" t="str">
        <f t="shared" si="91"/>
        <v/>
      </c>
      <c r="V150" s="97"/>
      <c r="W150" s="97"/>
      <c r="X150" s="97"/>
      <c r="Y150" s="138" t="str">
        <f>IFERROR(IF(AND(R149="Probabilidad",R150="Probabilidad"),(AA149-(+AA149*U150)),IF(R150="Probabilidad",(J149-(+J149*U150)),IF(R150="Impacto",AA149,""))),"")</f>
        <v/>
      </c>
      <c r="Z150" s="111" t="str">
        <f t="shared" si="96"/>
        <v/>
      </c>
      <c r="AA150" s="186" t="str">
        <f t="shared" si="92"/>
        <v/>
      </c>
      <c r="AB150" s="111" t="str">
        <f t="shared" si="93"/>
        <v/>
      </c>
      <c r="AC150" s="186" t="str">
        <f>IFERROR(IF(AND(R149="Impacto",R150="Impacto"),(AC149-(+AC149*U150)),IF(AND(R149="Probabilidad",R150="Impacto"),(AC148-(+AC148*U150)),IF(R150="Probabilidad",AC149,""))),"")</f>
        <v/>
      </c>
      <c r="AD150" s="111" t="str">
        <f t="shared" si="94"/>
        <v/>
      </c>
      <c r="AE150" s="457"/>
      <c r="AF150" s="150"/>
      <c r="AG150" s="151"/>
      <c r="AH150" s="234"/>
      <c r="AI150" s="234"/>
      <c r="AJ150" s="234"/>
      <c r="AK150" s="234"/>
      <c r="AL150" s="234"/>
      <c r="AM150" s="234"/>
      <c r="AN150" s="150"/>
      <c r="AO150" s="150"/>
      <c r="AP150" s="151"/>
      <c r="AQ150" s="150"/>
      <c r="AR150" s="151"/>
      <c r="AS150" s="234"/>
      <c r="AT150" s="234"/>
      <c r="AU150" s="234"/>
      <c r="AV150" s="234"/>
      <c r="AW150" s="234"/>
      <c r="AX150" s="234"/>
      <c r="AY150" s="150"/>
      <c r="AZ150" s="150"/>
      <c r="BA150" s="151"/>
      <c r="BB150" s="150"/>
      <c r="BC150" s="151"/>
      <c r="BD150" s="234"/>
      <c r="BE150" s="234"/>
      <c r="BF150" s="234"/>
      <c r="BG150" s="234"/>
      <c r="BH150" s="234"/>
      <c r="BI150" s="234"/>
      <c r="BJ150" s="150"/>
      <c r="BK150" s="150"/>
      <c r="BL150" s="151"/>
      <c r="BM150" s="181"/>
      <c r="BN150" s="226"/>
      <c r="BO150" s="142"/>
      <c r="BP150" s="181"/>
      <c r="BQ150" s="142"/>
      <c r="BR150" s="142"/>
      <c r="BS150" s="142"/>
      <c r="BT150" s="150"/>
      <c r="BU150" s="151"/>
      <c r="BV150" s="152"/>
      <c r="BW150" s="150"/>
      <c r="BX150" s="150"/>
      <c r="BY150" s="151"/>
      <c r="BZ150" s="151"/>
      <c r="CA150" s="151"/>
      <c r="CB150" s="151"/>
      <c r="CC150" s="150"/>
      <c r="CD150" s="151"/>
      <c r="CE150" s="152"/>
      <c r="CF150" s="150"/>
      <c r="CG150" s="150"/>
      <c r="CH150" s="151"/>
      <c r="CI150" s="151"/>
      <c r="CJ150" s="151"/>
      <c r="CK150" s="151"/>
      <c r="CL150" s="150"/>
      <c r="CM150" s="151"/>
      <c r="CN150" s="404"/>
      <c r="CO150" s="150"/>
      <c r="CP150" s="150"/>
      <c r="CQ150" s="151"/>
      <c r="CR150" s="151"/>
      <c r="CS150" s="151"/>
      <c r="CT150" s="151"/>
    </row>
    <row r="151" spans="1:100" s="402" customFormat="1" ht="19" customHeight="1">
      <c r="A151" s="755"/>
      <c r="B151" s="472"/>
      <c r="C151" s="463"/>
      <c r="D151" s="460"/>
      <c r="E151" s="460"/>
      <c r="F151" s="460"/>
      <c r="G151" s="460"/>
      <c r="H151" s="463"/>
      <c r="I151" s="454"/>
      <c r="J151" s="451"/>
      <c r="K151" s="466"/>
      <c r="L151" s="313"/>
      <c r="M151" s="454"/>
      <c r="N151" s="451"/>
      <c r="O151" s="454"/>
      <c r="P151" s="181"/>
      <c r="Q151" s="94"/>
      <c r="R151" s="137" t="str">
        <f t="shared" si="90"/>
        <v/>
      </c>
      <c r="S151" s="97"/>
      <c r="T151" s="97"/>
      <c r="U151" s="186" t="str">
        <f t="shared" si="91"/>
        <v/>
      </c>
      <c r="V151" s="97"/>
      <c r="W151" s="97"/>
      <c r="X151" s="97"/>
      <c r="Y151" s="138" t="str">
        <f>IFERROR(IF(AND(R150="Probabilidad",R151="Probabilidad"),(AA150-(+AA150*U151)),IF(R151="Probabilidad",(J150-(+J150*U151)),IF(R151="Impacto",AA150,""))),"")</f>
        <v/>
      </c>
      <c r="Z151" s="111" t="str">
        <f t="shared" si="96"/>
        <v/>
      </c>
      <c r="AA151" s="186" t="str">
        <f t="shared" si="92"/>
        <v/>
      </c>
      <c r="AB151" s="111" t="str">
        <f t="shared" si="93"/>
        <v/>
      </c>
      <c r="AC151" s="186" t="str">
        <f>IFERROR(IF(AND(R150="Impacto",R151="Impacto"),(AC150-(+AC150*U151)),IF(AND(R150="Probabilidad",R151="Impacto"),(AC149-(+AC149*U151)),IF(R151="Probabilidad",AC150,""))),"")</f>
        <v/>
      </c>
      <c r="AD151" s="111" t="str">
        <f t="shared" si="94"/>
        <v/>
      </c>
      <c r="AE151" s="457"/>
      <c r="AF151" s="150"/>
      <c r="AG151" s="151"/>
      <c r="AH151" s="234"/>
      <c r="AI151" s="234"/>
      <c r="AJ151" s="234"/>
      <c r="AK151" s="234"/>
      <c r="AL151" s="234"/>
      <c r="AM151" s="234"/>
      <c r="AN151" s="150"/>
      <c r="AO151" s="150"/>
      <c r="AP151" s="151"/>
      <c r="AQ151" s="150"/>
      <c r="AR151" s="151"/>
      <c r="AS151" s="234"/>
      <c r="AT151" s="234"/>
      <c r="AU151" s="234"/>
      <c r="AV151" s="234"/>
      <c r="AW151" s="234"/>
      <c r="AX151" s="234"/>
      <c r="AY151" s="150"/>
      <c r="AZ151" s="150"/>
      <c r="BA151" s="151"/>
      <c r="BB151" s="150"/>
      <c r="BC151" s="151"/>
      <c r="BD151" s="234"/>
      <c r="BE151" s="234"/>
      <c r="BF151" s="234"/>
      <c r="BG151" s="234"/>
      <c r="BH151" s="234"/>
      <c r="BI151" s="234"/>
      <c r="BJ151" s="150"/>
      <c r="BK151" s="150"/>
      <c r="BL151" s="151"/>
      <c r="BM151" s="181"/>
      <c r="BN151" s="226"/>
      <c r="BO151" s="142"/>
      <c r="BP151" s="181"/>
      <c r="BQ151" s="142"/>
      <c r="BR151" s="142"/>
      <c r="BS151" s="142"/>
      <c r="BT151" s="150"/>
      <c r="BU151" s="151"/>
      <c r="BV151" s="152"/>
      <c r="BW151" s="150"/>
      <c r="BX151" s="150"/>
      <c r="BY151" s="151"/>
      <c r="BZ151" s="151"/>
      <c r="CA151" s="151"/>
      <c r="CB151" s="151"/>
      <c r="CC151" s="150"/>
      <c r="CD151" s="151"/>
      <c r="CE151" s="152"/>
      <c r="CF151" s="150"/>
      <c r="CG151" s="150"/>
      <c r="CH151" s="151"/>
      <c r="CI151" s="151"/>
      <c r="CJ151" s="151"/>
      <c r="CK151" s="151"/>
      <c r="CL151" s="150"/>
      <c r="CM151" s="151"/>
      <c r="CN151" s="404"/>
      <c r="CO151" s="150"/>
      <c r="CP151" s="150"/>
      <c r="CQ151" s="151"/>
      <c r="CR151" s="151"/>
      <c r="CS151" s="151"/>
      <c r="CT151" s="151"/>
    </row>
    <row r="152" spans="1:100" s="402" customFormat="1" ht="19" customHeight="1" thickBot="1">
      <c r="A152" s="756"/>
      <c r="B152" s="473"/>
      <c r="C152" s="464"/>
      <c r="D152" s="461"/>
      <c r="E152" s="461"/>
      <c r="F152" s="461"/>
      <c r="G152" s="461"/>
      <c r="H152" s="464"/>
      <c r="I152" s="455"/>
      <c r="J152" s="452"/>
      <c r="K152" s="467"/>
      <c r="L152" s="314"/>
      <c r="M152" s="455"/>
      <c r="N152" s="452"/>
      <c r="O152" s="455"/>
      <c r="P152" s="182"/>
      <c r="Q152" s="95"/>
      <c r="R152" s="149" t="str">
        <f t="shared" si="90"/>
        <v/>
      </c>
      <c r="S152" s="144"/>
      <c r="T152" s="144"/>
      <c r="U152" s="184" t="str">
        <f t="shared" si="91"/>
        <v/>
      </c>
      <c r="V152" s="144"/>
      <c r="W152" s="144"/>
      <c r="X152" s="144"/>
      <c r="Y152" s="145" t="str">
        <f>IFERROR(IF(AND(R151="Probabilidad",R152="Probabilidad"),(AA151-(+AA151*U152)),IF(R152="Probabilidad",(J151-(+J151*U152)),IF(R152="Impacto",AA151,""))),"")</f>
        <v/>
      </c>
      <c r="Z152" s="112" t="str">
        <f t="shared" si="96"/>
        <v/>
      </c>
      <c r="AA152" s="184" t="str">
        <f t="shared" si="92"/>
        <v/>
      </c>
      <c r="AB152" s="112" t="str">
        <f t="shared" si="93"/>
        <v/>
      </c>
      <c r="AC152" s="184" t="str">
        <f>IFERROR(IF(AND(R151="Impacto",R152="Impacto"),(AC151-(+AC151*U152)),IF(AND(R151="Probabilidad",R152="Impacto"),(AC150-(+AC150*U152)),IF(R152="Probabilidad",AC151,""))),"")</f>
        <v/>
      </c>
      <c r="AD152" s="112" t="str">
        <f t="shared" si="94"/>
        <v/>
      </c>
      <c r="AE152" s="458"/>
      <c r="AF152" s="328"/>
      <c r="AG152" s="329"/>
      <c r="AH152" s="234"/>
      <c r="AI152" s="234"/>
      <c r="AJ152" s="234"/>
      <c r="AK152" s="234"/>
      <c r="AL152" s="234"/>
      <c r="AM152" s="234"/>
      <c r="AN152" s="150"/>
      <c r="AO152" s="150"/>
      <c r="AP152" s="151"/>
      <c r="AQ152" s="150"/>
      <c r="AR152" s="151"/>
      <c r="AS152" s="234"/>
      <c r="AT152" s="234"/>
      <c r="AU152" s="234"/>
      <c r="AV152" s="234"/>
      <c r="AW152" s="234"/>
      <c r="AX152" s="234"/>
      <c r="AY152" s="150"/>
      <c r="AZ152" s="150"/>
      <c r="BA152" s="151"/>
      <c r="BB152" s="150"/>
      <c r="BC152" s="151"/>
      <c r="BD152" s="234"/>
      <c r="BE152" s="234"/>
      <c r="BF152" s="234"/>
      <c r="BG152" s="234"/>
      <c r="BH152" s="234"/>
      <c r="BI152" s="234"/>
      <c r="BJ152" s="150"/>
      <c r="BK152" s="150"/>
      <c r="BL152" s="151"/>
      <c r="BM152" s="181"/>
      <c r="BN152" s="226"/>
      <c r="BO152" s="142"/>
      <c r="BP152" s="181"/>
      <c r="BQ152" s="142"/>
      <c r="BR152" s="142"/>
      <c r="BS152" s="142"/>
      <c r="BT152" s="150"/>
      <c r="BU152" s="151"/>
      <c r="BV152" s="152"/>
      <c r="BW152" s="150"/>
      <c r="BX152" s="150"/>
      <c r="BY152" s="151"/>
      <c r="BZ152" s="151"/>
      <c r="CA152" s="151"/>
      <c r="CB152" s="151"/>
      <c r="CC152" s="150"/>
      <c r="CD152" s="151"/>
      <c r="CE152" s="152"/>
      <c r="CF152" s="150"/>
      <c r="CG152" s="150"/>
      <c r="CH152" s="151"/>
      <c r="CI152" s="151"/>
      <c r="CJ152" s="151"/>
      <c r="CK152" s="151"/>
      <c r="CL152" s="150"/>
      <c r="CM152" s="151"/>
      <c r="CN152" s="404"/>
      <c r="CO152" s="150"/>
      <c r="CP152" s="150"/>
      <c r="CQ152" s="151"/>
      <c r="CR152" s="151"/>
      <c r="CS152" s="151"/>
      <c r="CT152" s="151"/>
    </row>
    <row r="153" spans="1:100" s="402" customFormat="1">
      <c r="A153" s="754"/>
      <c r="B153" s="471"/>
      <c r="C153" s="462"/>
      <c r="D153" s="459"/>
      <c r="E153" s="459"/>
      <c r="F153" s="459"/>
      <c r="G153" s="459"/>
      <c r="H153" s="462"/>
      <c r="I153" s="453" t="str">
        <f>IF(H153&lt;=0,"",IF(H153&lt;=2,"Muy Baja",IF(H153&lt;=24,"Baja",IF(H153&lt;=500,"Media",IF(H153&lt;=5000,"Alta","Muy Alta")))))</f>
        <v/>
      </c>
      <c r="J153" s="450" t="str">
        <f>IF(I153="","",IF(I153="Muy Baja",0.2,IF(I153="Baja",0.4,IF(I153="Media",0.6,IF(I153="Alta",0.8,IF(I153="Muy Alta",1,))))))</f>
        <v/>
      </c>
      <c r="K153" s="465"/>
      <c r="L153" s="312"/>
      <c r="M153" s="453" t="str">
        <f>IF(OR(K153='Tabla Impacto'!$C$11,K153='Tabla Impacto'!$D$11),"Leve",IF(OR(K153='Tabla Impacto'!$C$12,K153='Tabla Impacto'!$D$12),"Menor",IF(OR(K153='Tabla Impacto'!$C$13,K153='Tabla Impacto'!$D$13),"Moderado",IF(OR(K153='Tabla Impacto'!$C$14,K153='Tabla Impacto'!$D$14),"Mayor",IF(OR(K153='Tabla Impacto'!$C$15,K153='Tabla Impacto'!$D$15),"Catastrófico","")))))</f>
        <v/>
      </c>
      <c r="N153" s="450" t="str">
        <f>IF(M153="","",IF(M153="Leve",0.2,IF(M153="Menor",0.4,IF(M153="Moderado",0.6,IF(M153="Mayor",0.8,IF(M153="Catastrófico",1,))))))</f>
        <v/>
      </c>
      <c r="O153" s="453" t="str">
        <f>IF(OR(AND(I153="Muy Baja",M153="Leve"),AND(I153="Muy Baja",M153="Menor"),AND(I153="Baja",M153="Leve")),"Bajo",IF(OR(AND(I153="Muy baja",M153="Moderado"),AND(I153="Baja",M153="Menor"),AND(I153="Baja",M153="Moderado"),AND(I153="Media",M153="Leve"),AND(I153="Media",M153="Menor"),AND(I153="Media",M153="Moderado"),AND(I153="Alta",M153="Leve"),AND(I153="Alta",M153="Menor")),"Moderado",IF(OR(AND(I153="Muy Baja",M153="Mayor"),AND(I153="Baja",M153="Mayor"),AND(I153="Media",M153="Mayor"),AND(I153="Alta",M153="Moderado"),AND(I153="Alta",M153="Mayor"),AND(I153="Muy Alta",M153="Leve"),AND(I153="Muy Alta",M153="Menor"),AND(I153="Muy Alta",M153="Moderado"),AND(I153="Muy Alta",M153="Mayor")),"Alto",IF(OR(AND(I153="Muy Baja",M153="Catastrófico"),AND(I153="Baja",M153="Catastrófico"),AND(I153="Media",M153="Catastrófico"),AND(I153="Alta",M153="Catastrófico"),AND(I153="Muy Alta",M153="Catastrófico")),"Extremo",""))))</f>
        <v/>
      </c>
      <c r="P153" s="321"/>
      <c r="Q153" s="322"/>
      <c r="R153" s="148" t="str">
        <f t="shared" si="90"/>
        <v/>
      </c>
      <c r="S153" s="323"/>
      <c r="T153" s="323"/>
      <c r="U153" s="273" t="str">
        <f t="shared" si="91"/>
        <v/>
      </c>
      <c r="V153" s="323"/>
      <c r="W153" s="323"/>
      <c r="X153" s="323"/>
      <c r="Y153" s="324" t="str">
        <f>IFERROR(IF(R153="Probabilidad",(J153-(+J153*U153)),IF(R153="Impacto",J153,"")),"")</f>
        <v/>
      </c>
      <c r="Z153" s="325" t="str">
        <f>IFERROR(IF(Y153="","",IF(Y153&lt;=0.2,"Muy Baja",IF(Y153&lt;=0.4,"Baja",IF(Y153&lt;=0.6,"Media",IF(Y153&lt;=0.8,"Alta","Muy Alta"))))),"")</f>
        <v/>
      </c>
      <c r="AA153" s="273" t="str">
        <f t="shared" si="92"/>
        <v/>
      </c>
      <c r="AB153" s="325" t="str">
        <f t="shared" si="93"/>
        <v/>
      </c>
      <c r="AC153" s="273" t="str">
        <f>IFERROR(IF(R153="Impacto",(N153-(+N153*U153)),IF(R153="Probabilidad",N153,"")),"")</f>
        <v/>
      </c>
      <c r="AD153" s="325" t="str">
        <f t="shared" si="94"/>
        <v/>
      </c>
      <c r="AE153" s="456"/>
      <c r="AF153" s="326"/>
      <c r="AG153" s="327"/>
      <c r="AH153" s="234"/>
      <c r="AI153" s="234"/>
      <c r="AJ153" s="234"/>
      <c r="AK153" s="234"/>
      <c r="AL153" s="234"/>
      <c r="AM153" s="234"/>
      <c r="AN153" s="150"/>
      <c r="AO153" s="150"/>
      <c r="AP153" s="151"/>
      <c r="AQ153" s="150"/>
      <c r="AR153" s="151"/>
      <c r="AS153" s="234"/>
      <c r="AT153" s="234"/>
      <c r="AU153" s="234"/>
      <c r="AV153" s="234"/>
      <c r="AW153" s="234"/>
      <c r="AX153" s="234"/>
      <c r="AY153" s="150"/>
      <c r="AZ153" s="150"/>
      <c r="BA153" s="151"/>
      <c r="BB153" s="150"/>
      <c r="BC153" s="151"/>
      <c r="BD153" s="234"/>
      <c r="BE153" s="234"/>
      <c r="BF153" s="234"/>
      <c r="BG153" s="234"/>
      <c r="BH153" s="234"/>
      <c r="BI153" s="234"/>
      <c r="BJ153" s="150"/>
      <c r="BK153" s="150"/>
      <c r="BL153" s="151"/>
      <c r="BM153" s="275"/>
      <c r="BN153" s="296"/>
      <c r="BO153" s="294"/>
      <c r="BP153" s="294"/>
      <c r="BQ153" s="310"/>
      <c r="BR153" s="310"/>
      <c r="BS153" s="298"/>
      <c r="BT153" s="150"/>
      <c r="BU153" s="151"/>
      <c r="BV153" s="152"/>
      <c r="BW153" s="150"/>
      <c r="BX153" s="150"/>
      <c r="BY153" s="151"/>
      <c r="BZ153" s="151"/>
      <c r="CA153" s="151"/>
      <c r="CB153" s="151"/>
      <c r="CC153" s="150"/>
      <c r="CD153" s="151"/>
      <c r="CE153" s="152"/>
      <c r="CF153" s="150"/>
      <c r="CG153" s="150"/>
      <c r="CH153" s="151"/>
      <c r="CI153" s="151"/>
      <c r="CJ153" s="151"/>
      <c r="CK153" s="151"/>
      <c r="CL153" s="150"/>
      <c r="CM153" s="151"/>
      <c r="CN153" s="404"/>
      <c r="CO153" s="150"/>
      <c r="CP153" s="150"/>
      <c r="CQ153" s="151"/>
      <c r="CR153" s="151"/>
      <c r="CS153" s="151"/>
      <c r="CT153" s="151"/>
    </row>
    <row r="154" spans="1:100" s="402" customFormat="1">
      <c r="A154" s="755"/>
      <c r="B154" s="472"/>
      <c r="C154" s="463"/>
      <c r="D154" s="460"/>
      <c r="E154" s="460"/>
      <c r="F154" s="460"/>
      <c r="G154" s="460"/>
      <c r="H154" s="463"/>
      <c r="I154" s="454"/>
      <c r="J154" s="451"/>
      <c r="K154" s="466"/>
      <c r="L154" s="313"/>
      <c r="M154" s="454"/>
      <c r="N154" s="451"/>
      <c r="O154" s="454"/>
      <c r="P154" s="294"/>
      <c r="Q154" s="275"/>
      <c r="R154" s="137" t="str">
        <f t="shared" si="90"/>
        <v/>
      </c>
      <c r="S154" s="288"/>
      <c r="T154" s="288"/>
      <c r="U154" s="186" t="str">
        <f t="shared" si="91"/>
        <v/>
      </c>
      <c r="V154" s="97"/>
      <c r="W154" s="97"/>
      <c r="X154" s="97"/>
      <c r="Y154" s="138" t="str">
        <f>IFERROR(IF(AND(R153="Probabilidad",R154="Probabilidad"),(AA153-(+AA153*U154)),IF(R154="Probabilidad",(J153-(+J153*U154)),IF(R154="Impacto",AA153,""))),"")</f>
        <v/>
      </c>
      <c r="Z154" s="111" t="str">
        <f t="shared" ref="Z154:Z158" si="97">IFERROR(IF(Y154="","",IF(Y154&lt;=0.2,"Muy Baja",IF(Y154&lt;=0.4,"Baja",IF(Y154&lt;=0.6,"Media",IF(Y154&lt;=0.8,"Alta","Muy Alta"))))),"")</f>
        <v/>
      </c>
      <c r="AA154" s="186" t="str">
        <f t="shared" si="92"/>
        <v/>
      </c>
      <c r="AB154" s="111" t="str">
        <f t="shared" si="93"/>
        <v/>
      </c>
      <c r="AC154" s="186" t="str">
        <f>IFERROR(IF(AND(R153="Impacto",R154="Impacto"),(AC153-(+AC153*U154)),IF(R154="Impacto",($N$87-(+$N$87*U154)),IF(R154="Probabilidad",AC153,""))),"")</f>
        <v/>
      </c>
      <c r="AD154" s="111" t="str">
        <f t="shared" si="94"/>
        <v/>
      </c>
      <c r="AE154" s="457"/>
      <c r="AF154" s="150"/>
      <c r="AG154" s="151"/>
      <c r="AH154" s="234"/>
      <c r="AI154" s="234"/>
      <c r="AJ154" s="234"/>
      <c r="AK154" s="234"/>
      <c r="AL154" s="234"/>
      <c r="AM154" s="234"/>
      <c r="AN154" s="150"/>
      <c r="AO154" s="150"/>
      <c r="AP154" s="151"/>
      <c r="AQ154" s="150"/>
      <c r="AR154" s="151"/>
      <c r="AS154" s="234"/>
      <c r="AT154" s="234"/>
      <c r="AU154" s="234"/>
      <c r="AV154" s="234"/>
      <c r="AW154" s="234"/>
      <c r="AX154" s="234"/>
      <c r="AY154" s="150"/>
      <c r="AZ154" s="150"/>
      <c r="BA154" s="151"/>
      <c r="BB154" s="150"/>
      <c r="BC154" s="151"/>
      <c r="BD154" s="234"/>
      <c r="BE154" s="234"/>
      <c r="BF154" s="234"/>
      <c r="BG154" s="234"/>
      <c r="BH154" s="234"/>
      <c r="BI154" s="234"/>
      <c r="BJ154" s="150"/>
      <c r="BK154" s="150"/>
      <c r="BL154" s="151"/>
      <c r="BM154" s="275"/>
      <c r="BN154" s="296"/>
      <c r="BO154" s="294"/>
      <c r="BP154" s="294"/>
      <c r="BQ154" s="310"/>
      <c r="BR154" s="310"/>
      <c r="BS154" s="298"/>
      <c r="BT154" s="150"/>
      <c r="BU154" s="151"/>
      <c r="BV154" s="152"/>
      <c r="BW154" s="150"/>
      <c r="BX154" s="150"/>
      <c r="BY154" s="151"/>
      <c r="BZ154" s="151"/>
      <c r="CA154" s="151"/>
      <c r="CB154" s="151"/>
      <c r="CC154" s="150"/>
      <c r="CD154" s="151"/>
      <c r="CE154" s="152"/>
      <c r="CF154" s="150"/>
      <c r="CG154" s="150"/>
      <c r="CH154" s="151"/>
      <c r="CI154" s="151"/>
      <c r="CJ154" s="151"/>
      <c r="CK154" s="151"/>
      <c r="CL154" s="150"/>
      <c r="CM154" s="151"/>
      <c r="CN154" s="404"/>
      <c r="CO154" s="150"/>
      <c r="CP154" s="150"/>
      <c r="CQ154" s="151"/>
      <c r="CR154" s="151"/>
      <c r="CS154" s="151"/>
      <c r="CT154" s="151"/>
    </row>
    <row r="155" spans="1:100" s="402" customFormat="1">
      <c r="A155" s="755"/>
      <c r="B155" s="472"/>
      <c r="C155" s="463"/>
      <c r="D155" s="460"/>
      <c r="E155" s="460"/>
      <c r="F155" s="460"/>
      <c r="G155" s="460"/>
      <c r="H155" s="463"/>
      <c r="I155" s="454"/>
      <c r="J155" s="451"/>
      <c r="K155" s="466"/>
      <c r="L155" s="313"/>
      <c r="M155" s="454"/>
      <c r="N155" s="451"/>
      <c r="O155" s="454"/>
      <c r="P155" s="294"/>
      <c r="Q155" s="275"/>
      <c r="R155" s="137" t="str">
        <f t="shared" si="90"/>
        <v/>
      </c>
      <c r="S155" s="288"/>
      <c r="T155" s="288"/>
      <c r="U155" s="186" t="str">
        <f t="shared" si="91"/>
        <v/>
      </c>
      <c r="V155" s="97"/>
      <c r="W155" s="97"/>
      <c r="X155" s="97"/>
      <c r="Y155" s="138" t="str">
        <f>IFERROR(IF(AND(R154="Probabilidad",R155="Probabilidad"),(AA154-(+AA154*U155)),IF(R155="Probabilidad",(J154-(+J154*U155)),IF(R155="Impacto",AA154,""))),"")</f>
        <v/>
      </c>
      <c r="Z155" s="111" t="str">
        <f t="shared" si="97"/>
        <v/>
      </c>
      <c r="AA155" s="186" t="str">
        <f t="shared" si="92"/>
        <v/>
      </c>
      <c r="AB155" s="111" t="str">
        <f t="shared" si="93"/>
        <v/>
      </c>
      <c r="AC155" s="186" t="str">
        <f>IFERROR(IF(AND(R154="Impacto",R155="Impacto"),(AC154-(+AC154*U155)),IF(R155="Impacto",($N$87-(+$N$87*U155)),IF(R155="Probabilidad",AC154,""))),"")</f>
        <v/>
      </c>
      <c r="AD155" s="111" t="str">
        <f t="shared" si="94"/>
        <v/>
      </c>
      <c r="AE155" s="457"/>
      <c r="AF155" s="150"/>
      <c r="AG155" s="151"/>
      <c r="AH155" s="234"/>
      <c r="AI155" s="234"/>
      <c r="AJ155" s="234"/>
      <c r="AK155" s="234"/>
      <c r="AL155" s="234"/>
      <c r="AM155" s="234"/>
      <c r="AN155" s="150"/>
      <c r="AO155" s="150"/>
      <c r="AP155" s="151"/>
      <c r="AQ155" s="150"/>
      <c r="AR155" s="151"/>
      <c r="AS155" s="234"/>
      <c r="AT155" s="234"/>
      <c r="AU155" s="234"/>
      <c r="AV155" s="234"/>
      <c r="AW155" s="234"/>
      <c r="AX155" s="234"/>
      <c r="AY155" s="150"/>
      <c r="AZ155" s="150"/>
      <c r="BA155" s="151"/>
      <c r="BB155" s="150"/>
      <c r="BC155" s="151"/>
      <c r="BD155" s="234"/>
      <c r="BE155" s="234"/>
      <c r="BF155" s="234"/>
      <c r="BG155" s="234"/>
      <c r="BH155" s="234"/>
      <c r="BI155" s="234"/>
      <c r="BJ155" s="150"/>
      <c r="BK155" s="150"/>
      <c r="BL155" s="151"/>
      <c r="BM155" s="275"/>
      <c r="BN155" s="296"/>
      <c r="BO155" s="294"/>
      <c r="BP155" s="294"/>
      <c r="BQ155" s="310"/>
      <c r="BR155" s="310"/>
      <c r="BS155" s="296"/>
      <c r="BT155" s="150"/>
      <c r="BU155" s="151"/>
      <c r="BV155" s="152"/>
      <c r="BW155" s="150"/>
      <c r="BX155" s="150"/>
      <c r="BY155" s="151"/>
      <c r="BZ155" s="151"/>
      <c r="CA155" s="151"/>
      <c r="CB155" s="151"/>
      <c r="CC155" s="150"/>
      <c r="CD155" s="151"/>
      <c r="CE155" s="152"/>
      <c r="CF155" s="150"/>
      <c r="CG155" s="150"/>
      <c r="CH155" s="151"/>
      <c r="CI155" s="151"/>
      <c r="CJ155" s="151"/>
      <c r="CK155" s="151"/>
      <c r="CL155" s="150"/>
      <c r="CM155" s="151"/>
      <c r="CN155" s="404"/>
      <c r="CO155" s="150"/>
      <c r="CP155" s="150"/>
      <c r="CQ155" s="151"/>
      <c r="CR155" s="151"/>
      <c r="CS155" s="151"/>
      <c r="CT155" s="151"/>
    </row>
    <row r="156" spans="1:100" s="402" customFormat="1" ht="19" customHeight="1">
      <c r="A156" s="755"/>
      <c r="B156" s="472"/>
      <c r="C156" s="463"/>
      <c r="D156" s="460"/>
      <c r="E156" s="460"/>
      <c r="F156" s="460"/>
      <c r="G156" s="460"/>
      <c r="H156" s="463"/>
      <c r="I156" s="454"/>
      <c r="J156" s="451"/>
      <c r="K156" s="466"/>
      <c r="L156" s="313"/>
      <c r="M156" s="454"/>
      <c r="N156" s="451"/>
      <c r="O156" s="454"/>
      <c r="P156" s="181"/>
      <c r="Q156" s="94"/>
      <c r="R156" s="137" t="str">
        <f t="shared" si="90"/>
        <v/>
      </c>
      <c r="S156" s="288"/>
      <c r="T156" s="288"/>
      <c r="U156" s="186" t="str">
        <f t="shared" si="91"/>
        <v/>
      </c>
      <c r="V156" s="97"/>
      <c r="W156" s="97"/>
      <c r="X156" s="97"/>
      <c r="Y156" s="138" t="str">
        <f>IFERROR(IF(AND(R155="Probabilidad",R156="Probabilidad"),(AA155-(+AA155*U156)),IF(R156="Probabilidad",(J155-(+J155*U156)),IF(R156="Impacto",AA155,""))),"")</f>
        <v/>
      </c>
      <c r="Z156" s="111" t="str">
        <f t="shared" si="97"/>
        <v/>
      </c>
      <c r="AA156" s="186" t="str">
        <f t="shared" si="92"/>
        <v/>
      </c>
      <c r="AB156" s="111" t="str">
        <f t="shared" si="93"/>
        <v/>
      </c>
      <c r="AC156" s="186" t="str">
        <f>IFERROR(IF(AND(R155="Impacto",R156="Impacto"),(AC155-(+AC155*U156)),IF(AND(R155="Probabilidad",R156="Impacto"),(AC154-(+AC154*U156)),IF(R156="Probabilidad",AC155,""))),"")</f>
        <v/>
      </c>
      <c r="AD156" s="111" t="str">
        <f t="shared" si="94"/>
        <v/>
      </c>
      <c r="AE156" s="457"/>
      <c r="AF156" s="150"/>
      <c r="AG156" s="151"/>
      <c r="AH156" s="234"/>
      <c r="AI156" s="234"/>
      <c r="AJ156" s="234"/>
      <c r="AK156" s="234"/>
      <c r="AL156" s="234"/>
      <c r="AM156" s="234"/>
      <c r="AN156" s="150"/>
      <c r="AO156" s="150"/>
      <c r="AP156" s="151"/>
      <c r="AQ156" s="150"/>
      <c r="AR156" s="151"/>
      <c r="AS156" s="234"/>
      <c r="AT156" s="234"/>
      <c r="AU156" s="234"/>
      <c r="AV156" s="234"/>
      <c r="AW156" s="234"/>
      <c r="AX156" s="234"/>
      <c r="AY156" s="150"/>
      <c r="AZ156" s="150"/>
      <c r="BA156" s="151"/>
      <c r="BB156" s="150"/>
      <c r="BC156" s="151"/>
      <c r="BD156" s="234"/>
      <c r="BE156" s="234"/>
      <c r="BF156" s="234"/>
      <c r="BG156" s="234"/>
      <c r="BH156" s="234"/>
      <c r="BI156" s="234"/>
      <c r="BJ156" s="150"/>
      <c r="BK156" s="150"/>
      <c r="BL156" s="151"/>
      <c r="BM156" s="181"/>
      <c r="BN156" s="226"/>
      <c r="BO156" s="142"/>
      <c r="BP156" s="181"/>
      <c r="BQ156" s="142"/>
      <c r="BR156" s="142"/>
      <c r="BS156" s="142"/>
      <c r="BT156" s="150"/>
      <c r="BU156" s="151"/>
      <c r="BV156" s="152"/>
      <c r="BW156" s="150"/>
      <c r="BX156" s="150"/>
      <c r="BY156" s="151"/>
      <c r="BZ156" s="151"/>
      <c r="CA156" s="151"/>
      <c r="CB156" s="151"/>
      <c r="CC156" s="150"/>
      <c r="CD156" s="151"/>
      <c r="CE156" s="152"/>
      <c r="CF156" s="150"/>
      <c r="CG156" s="150"/>
      <c r="CH156" s="151"/>
      <c r="CI156" s="151"/>
      <c r="CJ156" s="151"/>
      <c r="CK156" s="151"/>
      <c r="CL156" s="150"/>
      <c r="CM156" s="151"/>
      <c r="CN156" s="404"/>
      <c r="CO156" s="150"/>
      <c r="CP156" s="150"/>
      <c r="CQ156" s="151"/>
      <c r="CR156" s="151"/>
      <c r="CS156" s="151"/>
      <c r="CT156" s="151"/>
    </row>
    <row r="157" spans="1:100" s="402" customFormat="1" ht="19" customHeight="1">
      <c r="A157" s="755"/>
      <c r="B157" s="472"/>
      <c r="C157" s="463"/>
      <c r="D157" s="460"/>
      <c r="E157" s="460"/>
      <c r="F157" s="460"/>
      <c r="G157" s="460"/>
      <c r="H157" s="463"/>
      <c r="I157" s="454"/>
      <c r="J157" s="451"/>
      <c r="K157" s="466"/>
      <c r="L157" s="313"/>
      <c r="M157" s="454"/>
      <c r="N157" s="451"/>
      <c r="O157" s="454"/>
      <c r="P157" s="181"/>
      <c r="Q157" s="94"/>
      <c r="R157" s="137" t="str">
        <f t="shared" si="90"/>
        <v/>
      </c>
      <c r="S157" s="97"/>
      <c r="T157" s="97"/>
      <c r="U157" s="186" t="str">
        <f t="shared" si="91"/>
        <v/>
      </c>
      <c r="V157" s="97"/>
      <c r="W157" s="97"/>
      <c r="X157" s="97"/>
      <c r="Y157" s="138" t="str">
        <f>IFERROR(IF(AND(R156="Probabilidad",R157="Probabilidad"),(AA156-(+AA156*U157)),IF(R157="Probabilidad",(J156-(+J156*U157)),IF(R157="Impacto",AA156,""))),"")</f>
        <v/>
      </c>
      <c r="Z157" s="111" t="str">
        <f t="shared" si="97"/>
        <v/>
      </c>
      <c r="AA157" s="186" t="str">
        <f t="shared" si="92"/>
        <v/>
      </c>
      <c r="AB157" s="111" t="str">
        <f t="shared" si="93"/>
        <v/>
      </c>
      <c r="AC157" s="186" t="str">
        <f>IFERROR(IF(AND(R156="Impacto",R157="Impacto"),(AC156-(+AC156*U157)),IF(AND(R156="Probabilidad",R157="Impacto"),(AC155-(+AC155*U157)),IF(R157="Probabilidad",AC156,""))),"")</f>
        <v/>
      </c>
      <c r="AD157" s="111" t="str">
        <f t="shared" si="94"/>
        <v/>
      </c>
      <c r="AE157" s="457"/>
      <c r="AF157" s="150"/>
      <c r="AG157" s="151"/>
      <c r="AH157" s="234"/>
      <c r="AI157" s="234"/>
      <c r="AJ157" s="234"/>
      <c r="AK157" s="234"/>
      <c r="AL157" s="234"/>
      <c r="AM157" s="234"/>
      <c r="AN157" s="150"/>
      <c r="AO157" s="150"/>
      <c r="AP157" s="151"/>
      <c r="AQ157" s="150"/>
      <c r="AR157" s="151"/>
      <c r="AS157" s="234"/>
      <c r="AT157" s="234"/>
      <c r="AU157" s="234"/>
      <c r="AV157" s="234"/>
      <c r="AW157" s="234"/>
      <c r="AX157" s="234"/>
      <c r="AY157" s="150"/>
      <c r="AZ157" s="150"/>
      <c r="BA157" s="151"/>
      <c r="BB157" s="150"/>
      <c r="BC157" s="151"/>
      <c r="BD157" s="234"/>
      <c r="BE157" s="234"/>
      <c r="BF157" s="234"/>
      <c r="BG157" s="234"/>
      <c r="BH157" s="234"/>
      <c r="BI157" s="234"/>
      <c r="BJ157" s="150"/>
      <c r="BK157" s="150"/>
      <c r="BL157" s="151"/>
      <c r="BM157" s="181"/>
      <c r="BN157" s="226"/>
      <c r="BO157" s="142"/>
      <c r="BP157" s="181"/>
      <c r="BQ157" s="142"/>
      <c r="BR157" s="142"/>
      <c r="BS157" s="142"/>
      <c r="BT157" s="150"/>
      <c r="BU157" s="151"/>
      <c r="BV157" s="152"/>
      <c r="BW157" s="150"/>
      <c r="BX157" s="150"/>
      <c r="BY157" s="151"/>
      <c r="BZ157" s="151"/>
      <c r="CA157" s="151"/>
      <c r="CB157" s="151"/>
      <c r="CC157" s="150"/>
      <c r="CD157" s="151"/>
      <c r="CE157" s="152"/>
      <c r="CF157" s="150"/>
      <c r="CG157" s="150"/>
      <c r="CH157" s="151"/>
      <c r="CI157" s="151"/>
      <c r="CJ157" s="151"/>
      <c r="CK157" s="151"/>
      <c r="CL157" s="150"/>
      <c r="CM157" s="151"/>
      <c r="CN157" s="404"/>
      <c r="CO157" s="150"/>
      <c r="CP157" s="150"/>
      <c r="CQ157" s="151"/>
      <c r="CR157" s="151"/>
      <c r="CS157" s="151"/>
      <c r="CT157" s="151"/>
    </row>
    <row r="158" spans="1:100" s="402" customFormat="1" ht="19" customHeight="1" thickBot="1">
      <c r="A158" s="756"/>
      <c r="B158" s="473"/>
      <c r="C158" s="464"/>
      <c r="D158" s="461"/>
      <c r="E158" s="461"/>
      <c r="F158" s="461"/>
      <c r="G158" s="461"/>
      <c r="H158" s="464"/>
      <c r="I158" s="455"/>
      <c r="J158" s="452"/>
      <c r="K158" s="467"/>
      <c r="L158" s="314"/>
      <c r="M158" s="455"/>
      <c r="N158" s="452"/>
      <c r="O158" s="455"/>
      <c r="P158" s="182"/>
      <c r="Q158" s="95"/>
      <c r="R158" s="149" t="str">
        <f t="shared" si="90"/>
        <v/>
      </c>
      <c r="S158" s="144"/>
      <c r="T158" s="144"/>
      <c r="U158" s="184" t="str">
        <f t="shared" si="91"/>
        <v/>
      </c>
      <c r="V158" s="144"/>
      <c r="W158" s="144"/>
      <c r="X158" s="144"/>
      <c r="Y158" s="145" t="str">
        <f>IFERROR(IF(AND(R157="Probabilidad",R158="Probabilidad"),(AA157-(+AA157*U158)),IF(R158="Probabilidad",(J157-(+J157*U158)),IF(R158="Impacto",AA157,""))),"")</f>
        <v/>
      </c>
      <c r="Z158" s="112" t="str">
        <f t="shared" si="97"/>
        <v/>
      </c>
      <c r="AA158" s="184" t="str">
        <f t="shared" si="92"/>
        <v/>
      </c>
      <c r="AB158" s="112" t="str">
        <f t="shared" si="93"/>
        <v/>
      </c>
      <c r="AC158" s="184" t="str">
        <f>IFERROR(IF(AND(R157="Impacto",R158="Impacto"),(AC157-(+AC157*U158)),IF(AND(R157="Probabilidad",R158="Impacto"),(AC156-(+AC156*U158)),IF(R158="Probabilidad",AC157,""))),"")</f>
        <v/>
      </c>
      <c r="AD158" s="112" t="str">
        <f t="shared" si="94"/>
        <v/>
      </c>
      <c r="AE158" s="458"/>
      <c r="AF158" s="328"/>
      <c r="AG158" s="329"/>
      <c r="AH158" s="234"/>
      <c r="AI158" s="234"/>
      <c r="AJ158" s="234"/>
      <c r="AK158" s="234"/>
      <c r="AL158" s="234"/>
      <c r="AM158" s="234"/>
      <c r="AN158" s="150"/>
      <c r="AO158" s="150"/>
      <c r="AP158" s="151"/>
      <c r="AQ158" s="150"/>
      <c r="AR158" s="151"/>
      <c r="AS158" s="234"/>
      <c r="AT158" s="234"/>
      <c r="AU158" s="234"/>
      <c r="AV158" s="234"/>
      <c r="AW158" s="234"/>
      <c r="AX158" s="234"/>
      <c r="AY158" s="150"/>
      <c r="AZ158" s="150"/>
      <c r="BA158" s="151"/>
      <c r="BB158" s="150"/>
      <c r="BC158" s="151"/>
      <c r="BD158" s="234"/>
      <c r="BE158" s="234"/>
      <c r="BF158" s="234"/>
      <c r="BG158" s="234"/>
      <c r="BH158" s="234"/>
      <c r="BI158" s="234"/>
      <c r="BJ158" s="150"/>
      <c r="BK158" s="150"/>
      <c r="BL158" s="151"/>
      <c r="BM158" s="181"/>
      <c r="BN158" s="226"/>
      <c r="BO158" s="142"/>
      <c r="BP158" s="181"/>
      <c r="BQ158" s="142"/>
      <c r="BR158" s="142"/>
      <c r="BS158" s="142"/>
      <c r="BT158" s="150"/>
      <c r="BU158" s="151"/>
      <c r="BV158" s="152"/>
      <c r="BW158" s="150"/>
      <c r="BX158" s="150"/>
      <c r="BY158" s="151"/>
      <c r="BZ158" s="151"/>
      <c r="CA158" s="151"/>
      <c r="CB158" s="151"/>
      <c r="CC158" s="150"/>
      <c r="CD158" s="151"/>
      <c r="CE158" s="152"/>
      <c r="CF158" s="150"/>
      <c r="CG158" s="150"/>
      <c r="CH158" s="151"/>
      <c r="CI158" s="151"/>
      <c r="CJ158" s="151"/>
      <c r="CK158" s="151"/>
      <c r="CL158" s="150"/>
      <c r="CM158" s="151"/>
      <c r="CN158" s="404"/>
      <c r="CO158" s="150"/>
      <c r="CP158" s="150"/>
      <c r="CQ158" s="151"/>
      <c r="CR158" s="151"/>
      <c r="CS158" s="151"/>
      <c r="CT158" s="151"/>
    </row>
    <row r="159" spans="1:100" s="402" customFormat="1" ht="160" customHeight="1">
      <c r="A159" s="754"/>
      <c r="B159" s="471"/>
      <c r="C159" s="462"/>
      <c r="D159" s="491"/>
      <c r="E159" s="491"/>
      <c r="F159" s="491"/>
      <c r="G159" s="462"/>
      <c r="H159" s="462"/>
      <c r="I159" s="453" t="str">
        <f>IF(H159&lt;=0,"",IF(H159&lt;=2,"Muy Baja",IF(H159&lt;=24,"Baja",IF(H159&lt;=500,"Media",IF(H159&lt;=5000,"Alta","Muy Alta")))))</f>
        <v/>
      </c>
      <c r="J159" s="450" t="str">
        <f>IF(I159="","",IF(I159="Muy Baja",0.2,IF(I159="Baja",0.4,IF(I159="Media",0.6,IF(I159="Alta",0.8,IF(I159="Muy Alta",1,))))))</f>
        <v/>
      </c>
      <c r="K159" s="465"/>
      <c r="L159" s="312">
        <f>IF(NOT(ISERROR(MATCH(K159,'[3]Tabla Impacto'!$B$221:$B$223,0))),'[3]Tabla Impacto'!$F$223&amp;"Por favor no seleccionar los criterios de impacto(Afectación Económica o presupuestal y Pérdida Reputacional)",K159)</f>
        <v>0</v>
      </c>
      <c r="M159" s="453" t="str">
        <f>IF(OR(K159='Tabla Impacto'!$C$11,K159='Tabla Impacto'!$D$11),"Leve",IF(OR(K159='Tabla Impacto'!$C$12,K159='Tabla Impacto'!$D$12),"Menor",IF(OR(K159='Tabla Impacto'!$C$13,K159='Tabla Impacto'!$D$13),"Moderado",IF(OR(K159='Tabla Impacto'!$C$14,K159='Tabla Impacto'!$D$14),"Mayor",IF(OR(K159='Tabla Impacto'!$C$15,K159='Tabla Impacto'!$D$15),"Catastrófico","")))))</f>
        <v/>
      </c>
      <c r="N159" s="450" t="str">
        <f>IF(M159="","",IF(M159="Leve",0.2,IF(M159="Menor",0.4,IF(M159="Moderado",0.6,IF(M159="Mayor",0.8,IF(M159="Catastrófico",1,))))))</f>
        <v/>
      </c>
      <c r="O159" s="453" t="str">
        <f>IF(OR(AND(I159="Muy Baja",M159="Leve"),AND(I159="Muy Baja",M159="Menor"),AND(I159="Baja",M159="Leve")),"Bajo",IF(OR(AND(I159="Muy baja",M159="Moderado"),AND(I159="Baja",M159="Menor"),AND(I159="Baja",M159="Moderado"),AND(I159="Media",M159="Leve"),AND(I159="Media",M159="Menor"),AND(I159="Media",M159="Moderado"),AND(I159="Alta",M159="Leve"),AND(I159="Alta",M159="Menor")),"Moderado",IF(OR(AND(I159="Muy Baja",M159="Mayor"),AND(I159="Baja",M159="Mayor"),AND(I159="Media",M159="Mayor"),AND(I159="Alta",M159="Moderado"),AND(I159="Alta",M159="Mayor"),AND(I159="Muy Alta",M159="Leve"),AND(I159="Muy Alta",M159="Menor"),AND(I159="Muy Alta",M159="Moderado"),AND(I159="Muy Alta",M159="Mayor")),"Alto",IF(OR(AND(I159="Muy Baja",M159="Catastrófico"),AND(I159="Baja",M159="Catastrófico"),AND(I159="Media",M159="Catastrófico"),AND(I159="Alta",M159="Catastrófico"),AND(I159="Muy Alta",M159="Catastrófico")),"Extremo",""))))</f>
        <v/>
      </c>
      <c r="P159" s="294"/>
      <c r="Q159" s="275"/>
      <c r="R159" s="137" t="str">
        <f t="shared" ref="R159:R170" si="98">IF(OR(S159="Preventivo",S159="Detectivo"),"Probabilidad",IF(S159="Correctivo","Impacto",""))</f>
        <v/>
      </c>
      <c r="S159" s="97"/>
      <c r="T159" s="97"/>
      <c r="U159" s="186" t="str">
        <f t="shared" ref="U159:U170" si="99">IF(AND(S159="Preventivo",T159="Automático"),"50%",IF(AND(S159="Preventivo",T159="Manual"),"40%",IF(AND(S159="Detectivo",T159="Automático"),"40%",IF(AND(S159="Detectivo",T159="Manual"),"30%",IF(AND(S159="Correctivo",T159="Automático"),"35%",IF(AND(S159="Correctivo",T159="Manual"),"25%",""))))))</f>
        <v/>
      </c>
      <c r="V159" s="97"/>
      <c r="W159" s="97"/>
      <c r="X159" s="97"/>
      <c r="Y159" s="138" t="str">
        <f>IFERROR(IF(R159="Probabilidad",(J159-(+J159*U159)),IF(R159="Impacto",J159,"")),"")</f>
        <v/>
      </c>
      <c r="Z159" s="111" t="str">
        <f t="shared" ref="Z159:Z170" si="100">IFERROR(IF(Y159="","",IF(Y159&lt;=0.2,"Muy Baja",IF(Y159&lt;=0.4,"Baja",IF(Y159&lt;=0.6,"Media",IF(Y159&lt;=0.8,"Alta","Muy Alta"))))),"")</f>
        <v/>
      </c>
      <c r="AA159" s="186" t="str">
        <f t="shared" ref="AA159:AA170" si="101">+Y159</f>
        <v/>
      </c>
      <c r="AB159" s="111" t="str">
        <f t="shared" ref="AB159:AB170" si="102">IFERROR(IF(AC159="","",IF(AC159&lt;=0.2,"Leve",IF(AC159&lt;=0.4,"Menor",IF(AC159&lt;=0.6,"Moderado",IF(AC159&lt;=0.8,"Mayor","Catastrófico"))))),"")</f>
        <v/>
      </c>
      <c r="AC159" s="186" t="str">
        <f>IFERROR(IF(R159="Impacto",(N159-(+N159*U159)),IF(R159="Probabilidad",N159,"")),"")</f>
        <v/>
      </c>
      <c r="AD159" s="111" t="str">
        <f t="shared" ref="AD159:AD170" si="103">IFERROR(IF(OR(AND(Z159="Muy Baja",AB159="Leve"),AND(Z159="Muy Baja",AB159="Menor"),AND(Z159="Baja",AB159="Leve")),"Bajo",IF(OR(AND(Z159="Muy baja",AB159="Moderado"),AND(Z159="Baja",AB159="Menor"),AND(Z159="Baja",AB159="Moderado"),AND(Z159="Media",AB159="Leve"),AND(Z159="Media",AB159="Menor"),AND(Z159="Media",AB159="Moderado"),AND(Z159="Alta",AB159="Leve"),AND(Z159="Alta",AB159="Menor")),"Moderado",IF(OR(AND(Z159="Muy Baja",AB159="Mayor"),AND(Z159="Baja",AB159="Mayor"),AND(Z159="Media",AB159="Mayor"),AND(Z159="Alta",AB159="Moderado"),AND(Z159="Alta",AB159="Mayor"),AND(Z159="Muy Alta",AB159="Leve"),AND(Z159="Muy Alta",AB159="Menor"),AND(Z159="Muy Alta",AB159="Moderado"),AND(Z159="Muy Alta",AB159="Mayor")),"Alto",IF(OR(AND(Z159="Muy Baja",AB159="Catastrófico"),AND(Z159="Baja",AB159="Catastrófico"),AND(Z159="Media",AB159="Catastrófico"),AND(Z159="Alta",AB159="Catastrófico"),AND(Z159="Muy Alta",AB159="Catastrófico")),"Extremo","")))),"")</f>
        <v/>
      </c>
      <c r="AE159" s="456"/>
      <c r="AF159" s="139"/>
      <c r="AG159" s="140"/>
      <c r="AH159" s="234"/>
      <c r="AI159" s="234"/>
      <c r="AJ159" s="234"/>
      <c r="AK159" s="234"/>
      <c r="AL159" s="234"/>
      <c r="AM159" s="234"/>
      <c r="AN159" s="139"/>
      <c r="AO159" s="139"/>
      <c r="AP159" s="140"/>
      <c r="AQ159" s="139"/>
      <c r="AR159" s="140"/>
      <c r="AS159" s="234"/>
      <c r="AT159" s="234"/>
      <c r="AU159" s="234"/>
      <c r="AV159" s="234"/>
      <c r="AW159" s="234"/>
      <c r="AX159" s="234"/>
      <c r="AY159" s="139"/>
      <c r="AZ159" s="139"/>
      <c r="BA159" s="140"/>
      <c r="BB159" s="139"/>
      <c r="BC159" s="140"/>
      <c r="BD159" s="234"/>
      <c r="BE159" s="234"/>
      <c r="BF159" s="234"/>
      <c r="BG159" s="234"/>
      <c r="BH159" s="234"/>
      <c r="BI159" s="234"/>
      <c r="BJ159" s="139"/>
      <c r="BK159" s="139"/>
      <c r="BL159" s="140"/>
      <c r="BM159" s="275"/>
      <c r="BN159" s="296"/>
      <c r="BO159" s="275"/>
      <c r="BP159" s="294"/>
      <c r="BQ159" s="297"/>
      <c r="BR159" s="297"/>
      <c r="BS159" s="296"/>
      <c r="BT159" s="139"/>
      <c r="BU159" s="140"/>
      <c r="BV159" s="141"/>
      <c r="BW159" s="139"/>
      <c r="BX159" s="139"/>
      <c r="BY159" s="140"/>
      <c r="BZ159" s="140"/>
      <c r="CA159" s="140"/>
      <c r="CB159" s="140"/>
      <c r="CC159" s="139"/>
      <c r="CD159" s="140"/>
      <c r="CE159" s="141"/>
      <c r="CF159" s="139"/>
      <c r="CG159" s="139"/>
      <c r="CH159" s="140"/>
      <c r="CI159" s="140"/>
      <c r="CJ159" s="140"/>
      <c r="CK159" s="140"/>
      <c r="CL159" s="139"/>
      <c r="CM159" s="140"/>
      <c r="CN159" s="403"/>
      <c r="CO159" s="139"/>
      <c r="CP159" s="139"/>
      <c r="CQ159" s="140"/>
      <c r="CR159" s="140"/>
      <c r="CS159" s="140"/>
      <c r="CT159" s="140"/>
      <c r="CU159" s="401"/>
      <c r="CV159" s="401"/>
    </row>
    <row r="160" spans="1:100" s="402" customFormat="1" ht="160" customHeight="1">
      <c r="A160" s="755"/>
      <c r="B160" s="472"/>
      <c r="C160" s="463"/>
      <c r="D160" s="460"/>
      <c r="E160" s="460"/>
      <c r="F160" s="460"/>
      <c r="G160" s="463"/>
      <c r="H160" s="463"/>
      <c r="I160" s="454"/>
      <c r="J160" s="451"/>
      <c r="K160" s="466"/>
      <c r="L160" s="313">
        <f>IF(NOT(ISERROR(MATCH(K160,_xlfn.ANCHORARRAY(F169),0))),J171&amp;"Por favor no seleccionar los criterios de impacto",K160)</f>
        <v>0</v>
      </c>
      <c r="M160" s="454"/>
      <c r="N160" s="451"/>
      <c r="O160" s="454"/>
      <c r="P160" s="294"/>
      <c r="Q160" s="275"/>
      <c r="R160" s="137" t="str">
        <f t="shared" si="98"/>
        <v/>
      </c>
      <c r="S160" s="97"/>
      <c r="T160" s="97"/>
      <c r="U160" s="186" t="str">
        <f t="shared" si="99"/>
        <v/>
      </c>
      <c r="V160" s="97"/>
      <c r="W160" s="97"/>
      <c r="X160" s="97"/>
      <c r="Y160" s="138" t="str">
        <f>IFERROR(IF(AND(R159="Probabilidad",R160="Probabilidad"),(AA159-(+AA159*U160)),IF(R160="Probabilidad",(J159-(+J159*U160)),IF(R160="Impacto",AA159,""))),"")</f>
        <v/>
      </c>
      <c r="Z160" s="111" t="str">
        <f t="shared" si="100"/>
        <v/>
      </c>
      <c r="AA160" s="186" t="str">
        <f t="shared" si="101"/>
        <v/>
      </c>
      <c r="AB160" s="111" t="str">
        <f t="shared" si="102"/>
        <v/>
      </c>
      <c r="AC160" s="186" t="str">
        <f>IFERROR(IF(AND(R159="Impacto",R160="Impacto"),(AC159-(+AC159*U160)),IF(R160="Impacto",($N$141-(+$N$141*U160)),IF(R160="Probabilidad",AC159,""))),"")</f>
        <v/>
      </c>
      <c r="AD160" s="111" t="str">
        <f t="shared" si="103"/>
        <v/>
      </c>
      <c r="AE160" s="457"/>
      <c r="AF160" s="150"/>
      <c r="AG160" s="151"/>
      <c r="AH160" s="234"/>
      <c r="AI160" s="234"/>
      <c r="AJ160" s="234"/>
      <c r="AK160" s="234"/>
      <c r="AL160" s="234"/>
      <c r="AM160" s="234"/>
      <c r="AN160" s="150"/>
      <c r="AO160" s="150"/>
      <c r="AP160" s="151"/>
      <c r="AQ160" s="150"/>
      <c r="AR160" s="151"/>
      <c r="AS160" s="234"/>
      <c r="AT160" s="234"/>
      <c r="AU160" s="234"/>
      <c r="AV160" s="234"/>
      <c r="AW160" s="234"/>
      <c r="AX160" s="234"/>
      <c r="AY160" s="150"/>
      <c r="AZ160" s="150"/>
      <c r="BA160" s="151"/>
      <c r="BB160" s="150"/>
      <c r="BC160" s="151"/>
      <c r="BD160" s="234"/>
      <c r="BE160" s="234"/>
      <c r="BF160" s="234"/>
      <c r="BG160" s="234"/>
      <c r="BH160" s="234"/>
      <c r="BI160" s="234"/>
      <c r="BJ160" s="150"/>
      <c r="BK160" s="150"/>
      <c r="BL160" s="151"/>
      <c r="BM160" s="181"/>
      <c r="BN160" s="226"/>
      <c r="BO160" s="142"/>
      <c r="BP160" s="181"/>
      <c r="BQ160" s="142"/>
      <c r="BR160" s="142"/>
      <c r="BS160" s="142"/>
      <c r="BT160" s="150"/>
      <c r="BU160" s="151"/>
      <c r="BV160" s="152"/>
      <c r="BW160" s="150"/>
      <c r="BX160" s="150"/>
      <c r="BY160" s="151"/>
      <c r="BZ160" s="151"/>
      <c r="CA160" s="151"/>
      <c r="CB160" s="151"/>
      <c r="CC160" s="150"/>
      <c r="CD160" s="151"/>
      <c r="CE160" s="152"/>
      <c r="CF160" s="150"/>
      <c r="CG160" s="150"/>
      <c r="CH160" s="151"/>
      <c r="CI160" s="151"/>
      <c r="CJ160" s="151"/>
      <c r="CK160" s="151"/>
      <c r="CL160" s="150"/>
      <c r="CM160" s="151"/>
      <c r="CN160" s="404"/>
      <c r="CO160" s="150"/>
      <c r="CP160" s="150"/>
      <c r="CQ160" s="151"/>
      <c r="CR160" s="151"/>
      <c r="CS160" s="151"/>
      <c r="CT160" s="151"/>
    </row>
    <row r="161" spans="1:100" s="402" customFormat="1" ht="160" customHeight="1">
      <c r="A161" s="755"/>
      <c r="B161" s="472"/>
      <c r="C161" s="463"/>
      <c r="D161" s="460"/>
      <c r="E161" s="460"/>
      <c r="F161" s="460"/>
      <c r="G161" s="463"/>
      <c r="H161" s="463"/>
      <c r="I161" s="454"/>
      <c r="J161" s="451"/>
      <c r="K161" s="466"/>
      <c r="L161" s="313">
        <f>IF(NOT(ISERROR(MATCH(K161,_xlfn.ANCHORARRAY(F170),0))),J172&amp;"Por favor no seleccionar los criterios de impacto",K161)</f>
        <v>0</v>
      </c>
      <c r="M161" s="454"/>
      <c r="N161" s="451"/>
      <c r="O161" s="454"/>
      <c r="P161" s="181"/>
      <c r="Q161" s="94"/>
      <c r="R161" s="137" t="str">
        <f t="shared" si="98"/>
        <v/>
      </c>
      <c r="S161" s="97"/>
      <c r="T161" s="97"/>
      <c r="U161" s="186" t="str">
        <f t="shared" si="99"/>
        <v/>
      </c>
      <c r="V161" s="97"/>
      <c r="W161" s="97"/>
      <c r="X161" s="97"/>
      <c r="Y161" s="138" t="str">
        <f>IFERROR(IF(AND(R160="Probabilidad",R161="Probabilidad"),(AA160-(+AA160*U161)),IF(R161="Probabilidad",(J160-(+J160*U161)),IF(R161="Impacto",AA160,""))),"")</f>
        <v/>
      </c>
      <c r="Z161" s="111" t="str">
        <f t="shared" si="100"/>
        <v/>
      </c>
      <c r="AA161" s="186" t="str">
        <f t="shared" si="101"/>
        <v/>
      </c>
      <c r="AB161" s="111" t="str">
        <f t="shared" si="102"/>
        <v/>
      </c>
      <c r="AC161" s="186" t="str">
        <f>IFERROR(IF(AND(R160="Impacto",R161="Impacto"),(AC160-(+AC160*U161)),IF(AND(R160="Probabilidad",R161="Impacto"),(AC159-(+AC159*U161)),IF(R161="Probabilidad",AC160,""))),"")</f>
        <v/>
      </c>
      <c r="AD161" s="111" t="str">
        <f t="shared" si="103"/>
        <v/>
      </c>
      <c r="AE161" s="457"/>
      <c r="AF161" s="150"/>
      <c r="AG161" s="151"/>
      <c r="AH161" s="234"/>
      <c r="AI161" s="234"/>
      <c r="AJ161" s="234"/>
      <c r="AK161" s="234"/>
      <c r="AL161" s="234"/>
      <c r="AM161" s="234"/>
      <c r="AN161" s="150"/>
      <c r="AO161" s="150"/>
      <c r="AP161" s="151"/>
      <c r="AQ161" s="150"/>
      <c r="AR161" s="151"/>
      <c r="AS161" s="234"/>
      <c r="AT161" s="234"/>
      <c r="AU161" s="234"/>
      <c r="AV161" s="234"/>
      <c r="AW161" s="234"/>
      <c r="AX161" s="234"/>
      <c r="AY161" s="150"/>
      <c r="AZ161" s="150"/>
      <c r="BA161" s="151"/>
      <c r="BB161" s="150"/>
      <c r="BC161" s="151"/>
      <c r="BD161" s="234"/>
      <c r="BE161" s="234"/>
      <c r="BF161" s="234"/>
      <c r="BG161" s="234"/>
      <c r="BH161" s="234"/>
      <c r="BI161" s="234"/>
      <c r="BJ161" s="150"/>
      <c r="BK161" s="150"/>
      <c r="BL161" s="151"/>
      <c r="BM161" s="181"/>
      <c r="BN161" s="226"/>
      <c r="BO161" s="142"/>
      <c r="BP161" s="181"/>
      <c r="BQ161" s="142"/>
      <c r="BR161" s="142"/>
      <c r="BS161" s="142"/>
      <c r="BT161" s="150"/>
      <c r="BU161" s="151"/>
      <c r="BV161" s="152"/>
      <c r="BW161" s="150"/>
      <c r="BX161" s="150"/>
      <c r="BY161" s="151"/>
      <c r="BZ161" s="151"/>
      <c r="CA161" s="151"/>
      <c r="CB161" s="151"/>
      <c r="CC161" s="150"/>
      <c r="CD161" s="151"/>
      <c r="CE161" s="152"/>
      <c r="CF161" s="150"/>
      <c r="CG161" s="150"/>
      <c r="CH161" s="151"/>
      <c r="CI161" s="151"/>
      <c r="CJ161" s="151"/>
      <c r="CK161" s="151"/>
      <c r="CL161" s="150"/>
      <c r="CM161" s="151"/>
      <c r="CN161" s="404"/>
      <c r="CO161" s="150"/>
      <c r="CP161" s="150"/>
      <c r="CQ161" s="151"/>
      <c r="CR161" s="151"/>
      <c r="CS161" s="151"/>
      <c r="CT161" s="151"/>
    </row>
    <row r="162" spans="1:100" s="402" customFormat="1" ht="38" customHeight="1">
      <c r="A162" s="755"/>
      <c r="B162" s="472"/>
      <c r="C162" s="463"/>
      <c r="D162" s="460"/>
      <c r="E162" s="460"/>
      <c r="F162" s="460"/>
      <c r="G162" s="463"/>
      <c r="H162" s="463"/>
      <c r="I162" s="454"/>
      <c r="J162" s="451"/>
      <c r="K162" s="466"/>
      <c r="L162" s="313">
        <f>IF(NOT(ISERROR(MATCH(K162,_xlfn.ANCHORARRAY(F171),0))),J173&amp;"Por favor no seleccionar los criterios de impacto",K162)</f>
        <v>0</v>
      </c>
      <c r="M162" s="454"/>
      <c r="N162" s="451"/>
      <c r="O162" s="454"/>
      <c r="P162" s="181"/>
      <c r="Q162" s="94"/>
      <c r="R162" s="137" t="str">
        <f t="shared" si="98"/>
        <v/>
      </c>
      <c r="S162" s="97"/>
      <c r="T162" s="97"/>
      <c r="U162" s="186" t="str">
        <f t="shared" si="99"/>
        <v/>
      </c>
      <c r="V162" s="97"/>
      <c r="W162" s="97"/>
      <c r="X162" s="97"/>
      <c r="Y162" s="138" t="str">
        <f>IFERROR(IF(AND(R161="Probabilidad",R162="Probabilidad"),(AA161-(+AA161*U162)),IF(R162="Probabilidad",(J161-(+J161*U162)),IF(R162="Impacto",AA161,""))),"")</f>
        <v/>
      </c>
      <c r="Z162" s="111" t="str">
        <f t="shared" si="100"/>
        <v/>
      </c>
      <c r="AA162" s="186" t="str">
        <f t="shared" si="101"/>
        <v/>
      </c>
      <c r="AB162" s="111" t="str">
        <f t="shared" si="102"/>
        <v/>
      </c>
      <c r="AC162" s="186" t="str">
        <f>IFERROR(IF(AND(R161="Impacto",R162="Impacto"),(AC161-(+AC161*U162)),IF(AND(R161="Probabilidad",R162="Impacto"),(AC160-(+AC160*U162)),IF(R162="Probabilidad",AC161,""))),"")</f>
        <v/>
      </c>
      <c r="AD162" s="111" t="str">
        <f t="shared" si="103"/>
        <v/>
      </c>
      <c r="AE162" s="457"/>
      <c r="AF162" s="150"/>
      <c r="AG162" s="151"/>
      <c r="AH162" s="234"/>
      <c r="AI162" s="234"/>
      <c r="AJ162" s="234"/>
      <c r="AK162" s="234"/>
      <c r="AL162" s="234"/>
      <c r="AM162" s="234"/>
      <c r="AN162" s="150"/>
      <c r="AO162" s="150"/>
      <c r="AP162" s="151"/>
      <c r="AQ162" s="150"/>
      <c r="AR162" s="151"/>
      <c r="AS162" s="234"/>
      <c r="AT162" s="234"/>
      <c r="AU162" s="234"/>
      <c r="AV162" s="234"/>
      <c r="AW162" s="234"/>
      <c r="AX162" s="234"/>
      <c r="AY162" s="150"/>
      <c r="AZ162" s="150"/>
      <c r="BA162" s="151"/>
      <c r="BB162" s="150"/>
      <c r="BC162" s="151"/>
      <c r="BD162" s="234"/>
      <c r="BE162" s="234"/>
      <c r="BF162" s="234"/>
      <c r="BG162" s="234"/>
      <c r="BH162" s="234"/>
      <c r="BI162" s="234"/>
      <c r="BJ162" s="150"/>
      <c r="BK162" s="150"/>
      <c r="BL162" s="151"/>
      <c r="BM162" s="181"/>
      <c r="BN162" s="226"/>
      <c r="BO162" s="142"/>
      <c r="BP162" s="181"/>
      <c r="BQ162" s="142"/>
      <c r="BR162" s="142"/>
      <c r="BS162" s="142"/>
      <c r="BT162" s="150"/>
      <c r="BU162" s="151"/>
      <c r="BV162" s="152"/>
      <c r="BW162" s="150"/>
      <c r="BX162" s="150"/>
      <c r="BY162" s="151"/>
      <c r="BZ162" s="151"/>
      <c r="CA162" s="151"/>
      <c r="CB162" s="151"/>
      <c r="CC162" s="150"/>
      <c r="CD162" s="151"/>
      <c r="CE162" s="152"/>
      <c r="CF162" s="150"/>
      <c r="CG162" s="150"/>
      <c r="CH162" s="151"/>
      <c r="CI162" s="151"/>
      <c r="CJ162" s="151"/>
      <c r="CK162" s="151"/>
      <c r="CL162" s="150"/>
      <c r="CM162" s="151"/>
      <c r="CN162" s="404"/>
      <c r="CO162" s="150"/>
      <c r="CP162" s="150"/>
      <c r="CQ162" s="151"/>
      <c r="CR162" s="151"/>
      <c r="CS162" s="151"/>
      <c r="CT162" s="151"/>
    </row>
    <row r="163" spans="1:100" s="402" customFormat="1" ht="38" customHeight="1">
      <c r="A163" s="755"/>
      <c r="B163" s="472"/>
      <c r="C163" s="463"/>
      <c r="D163" s="460"/>
      <c r="E163" s="460"/>
      <c r="F163" s="460"/>
      <c r="G163" s="463"/>
      <c r="H163" s="463"/>
      <c r="I163" s="454"/>
      <c r="J163" s="451"/>
      <c r="K163" s="466"/>
      <c r="L163" s="313">
        <f>IF(NOT(ISERROR(MATCH(K163,_xlfn.ANCHORARRAY(F172),0))),J174&amp;"Por favor no seleccionar los criterios de impacto",K163)</f>
        <v>0</v>
      </c>
      <c r="M163" s="454"/>
      <c r="N163" s="451"/>
      <c r="O163" s="454"/>
      <c r="P163" s="181"/>
      <c r="Q163" s="94"/>
      <c r="R163" s="137" t="str">
        <f t="shared" si="98"/>
        <v/>
      </c>
      <c r="S163" s="97"/>
      <c r="T163" s="97"/>
      <c r="U163" s="186" t="str">
        <f t="shared" si="99"/>
        <v/>
      </c>
      <c r="V163" s="97"/>
      <c r="W163" s="97"/>
      <c r="X163" s="97"/>
      <c r="Y163" s="138" t="str">
        <f>IFERROR(IF(AND(R162="Probabilidad",R163="Probabilidad"),(AA162-(+AA162*U163)),IF(R163="Probabilidad",(J162-(+J162*U163)),IF(R163="Impacto",AA162,""))),"")</f>
        <v/>
      </c>
      <c r="Z163" s="111" t="str">
        <f t="shared" si="100"/>
        <v/>
      </c>
      <c r="AA163" s="186" t="str">
        <f t="shared" si="101"/>
        <v/>
      </c>
      <c r="AB163" s="111" t="str">
        <f t="shared" si="102"/>
        <v/>
      </c>
      <c r="AC163" s="186" t="str">
        <f>IFERROR(IF(AND(R162="Impacto",R163="Impacto"),(AC162-(+AC162*U163)),IF(AND(R162="Probabilidad",R163="Impacto"),(AC161-(+AC161*U163)),IF(R163="Probabilidad",AC162,""))),"")</f>
        <v/>
      </c>
      <c r="AD163" s="111" t="str">
        <f t="shared" si="103"/>
        <v/>
      </c>
      <c r="AE163" s="457"/>
      <c r="AF163" s="150"/>
      <c r="AG163" s="151"/>
      <c r="AH163" s="234"/>
      <c r="AI163" s="234"/>
      <c r="AJ163" s="234"/>
      <c r="AK163" s="234"/>
      <c r="AL163" s="234"/>
      <c r="AM163" s="234"/>
      <c r="AN163" s="150"/>
      <c r="AO163" s="150"/>
      <c r="AP163" s="151"/>
      <c r="AQ163" s="150"/>
      <c r="AR163" s="151"/>
      <c r="AS163" s="234"/>
      <c r="AT163" s="234"/>
      <c r="AU163" s="234"/>
      <c r="AV163" s="234"/>
      <c r="AW163" s="234"/>
      <c r="AX163" s="234"/>
      <c r="AY163" s="150"/>
      <c r="AZ163" s="150"/>
      <c r="BA163" s="151"/>
      <c r="BB163" s="150"/>
      <c r="BC163" s="151"/>
      <c r="BD163" s="234"/>
      <c r="BE163" s="234"/>
      <c r="BF163" s="234"/>
      <c r="BG163" s="234"/>
      <c r="BH163" s="234"/>
      <c r="BI163" s="234"/>
      <c r="BJ163" s="150"/>
      <c r="BK163" s="150"/>
      <c r="BL163" s="151"/>
      <c r="BM163" s="181"/>
      <c r="BN163" s="226"/>
      <c r="BO163" s="142"/>
      <c r="BP163" s="181"/>
      <c r="BQ163" s="142"/>
      <c r="BR163" s="142"/>
      <c r="BS163" s="142"/>
      <c r="BT163" s="150"/>
      <c r="BU163" s="151"/>
      <c r="BV163" s="152"/>
      <c r="BW163" s="150"/>
      <c r="BX163" s="150"/>
      <c r="BY163" s="151"/>
      <c r="BZ163" s="151"/>
      <c r="CA163" s="151"/>
      <c r="CB163" s="151"/>
      <c r="CC163" s="150"/>
      <c r="CD163" s="151"/>
      <c r="CE163" s="152"/>
      <c r="CF163" s="150"/>
      <c r="CG163" s="150"/>
      <c r="CH163" s="151"/>
      <c r="CI163" s="151"/>
      <c r="CJ163" s="151"/>
      <c r="CK163" s="151"/>
      <c r="CL163" s="150"/>
      <c r="CM163" s="151"/>
      <c r="CN163" s="404"/>
      <c r="CO163" s="150"/>
      <c r="CP163" s="150"/>
      <c r="CQ163" s="151"/>
      <c r="CR163" s="151"/>
      <c r="CS163" s="151"/>
      <c r="CT163" s="151"/>
    </row>
    <row r="164" spans="1:100" s="402" customFormat="1" ht="38" customHeight="1" thickBot="1">
      <c r="A164" s="756"/>
      <c r="B164" s="473"/>
      <c r="C164" s="464"/>
      <c r="D164" s="460"/>
      <c r="E164" s="460"/>
      <c r="F164" s="460"/>
      <c r="G164" s="464"/>
      <c r="H164" s="464"/>
      <c r="I164" s="455"/>
      <c r="J164" s="452"/>
      <c r="K164" s="467"/>
      <c r="L164" s="314">
        <f>IF(NOT(ISERROR(MATCH(K164,_xlfn.ANCHORARRAY(F173),0))),J175&amp;"Por favor no seleccionar los criterios de impacto",K164)</f>
        <v>0</v>
      </c>
      <c r="M164" s="455"/>
      <c r="N164" s="452"/>
      <c r="O164" s="455"/>
      <c r="P164" s="182"/>
      <c r="Q164" s="95"/>
      <c r="R164" s="149" t="str">
        <f t="shared" si="98"/>
        <v/>
      </c>
      <c r="S164" s="144"/>
      <c r="T164" s="144"/>
      <c r="U164" s="184" t="str">
        <f t="shared" si="99"/>
        <v/>
      </c>
      <c r="V164" s="144"/>
      <c r="W164" s="144"/>
      <c r="X164" s="144"/>
      <c r="Y164" s="145" t="str">
        <f>IFERROR(IF(AND(R163="Probabilidad",R164="Probabilidad"),(AA163-(+AA163*U164)),IF(R164="Probabilidad",(J163-(+J163*U164)),IF(R164="Impacto",AA163,""))),"")</f>
        <v/>
      </c>
      <c r="Z164" s="112" t="str">
        <f t="shared" si="100"/>
        <v/>
      </c>
      <c r="AA164" s="184" t="str">
        <f t="shared" si="101"/>
        <v/>
      </c>
      <c r="AB164" s="112" t="str">
        <f t="shared" si="102"/>
        <v/>
      </c>
      <c r="AC164" s="184" t="str">
        <f>IFERROR(IF(AND(R163="Impacto",R164="Impacto"),(AC163-(+AC163*U164)),IF(AND(R163="Probabilidad",R164="Impacto"),(AC162-(+AC162*U164)),IF(R164="Probabilidad",AC163,""))),"")</f>
        <v/>
      </c>
      <c r="AD164" s="112" t="str">
        <f t="shared" si="103"/>
        <v/>
      </c>
      <c r="AE164" s="458"/>
      <c r="AF164" s="150"/>
      <c r="AG164" s="151"/>
      <c r="AH164" s="234"/>
      <c r="AI164" s="234"/>
      <c r="AJ164" s="234"/>
      <c r="AK164" s="234"/>
      <c r="AL164" s="234"/>
      <c r="AM164" s="234"/>
      <c r="AN164" s="150"/>
      <c r="AO164" s="150"/>
      <c r="AP164" s="151"/>
      <c r="AQ164" s="150"/>
      <c r="AR164" s="151"/>
      <c r="AS164" s="234"/>
      <c r="AT164" s="234"/>
      <c r="AU164" s="234"/>
      <c r="AV164" s="234"/>
      <c r="AW164" s="234"/>
      <c r="AX164" s="234"/>
      <c r="AY164" s="150"/>
      <c r="AZ164" s="150"/>
      <c r="BA164" s="151"/>
      <c r="BB164" s="150"/>
      <c r="BC164" s="151"/>
      <c r="BD164" s="234"/>
      <c r="BE164" s="234"/>
      <c r="BF164" s="234"/>
      <c r="BG164" s="234"/>
      <c r="BH164" s="234"/>
      <c r="BI164" s="234"/>
      <c r="BJ164" s="150"/>
      <c r="BK164" s="150"/>
      <c r="BL164" s="151"/>
      <c r="BM164" s="181"/>
      <c r="BN164" s="226"/>
      <c r="BO164" s="142"/>
      <c r="BP164" s="181"/>
      <c r="BQ164" s="142"/>
      <c r="BR164" s="142"/>
      <c r="BS164" s="142"/>
      <c r="BT164" s="150"/>
      <c r="BU164" s="151"/>
      <c r="BV164" s="152"/>
      <c r="BW164" s="150"/>
      <c r="BX164" s="150"/>
      <c r="BY164" s="151"/>
      <c r="BZ164" s="151"/>
      <c r="CA164" s="151"/>
      <c r="CB164" s="151"/>
      <c r="CC164" s="150"/>
      <c r="CD164" s="151"/>
      <c r="CE164" s="152"/>
      <c r="CF164" s="150"/>
      <c r="CG164" s="150"/>
      <c r="CH164" s="151"/>
      <c r="CI164" s="151"/>
      <c r="CJ164" s="151"/>
      <c r="CK164" s="151"/>
      <c r="CL164" s="150"/>
      <c r="CM164" s="151"/>
      <c r="CN164" s="404"/>
      <c r="CO164" s="150"/>
      <c r="CP164" s="150"/>
      <c r="CQ164" s="151"/>
      <c r="CR164" s="151"/>
      <c r="CS164" s="151"/>
      <c r="CT164" s="151"/>
    </row>
    <row r="165" spans="1:100" s="402" customFormat="1" ht="160" customHeight="1">
      <c r="A165" s="754"/>
      <c r="B165" s="471"/>
      <c r="C165" s="462"/>
      <c r="D165" s="491"/>
      <c r="E165" s="491"/>
      <c r="F165" s="491"/>
      <c r="G165" s="462"/>
      <c r="H165" s="462"/>
      <c r="I165" s="453" t="str">
        <f>IF(H165&lt;=0,"",IF(H165&lt;=2,"Muy Baja",IF(H165&lt;=24,"Baja",IF(H165&lt;=500,"Media",IF(H165&lt;=5000,"Alta","Muy Alta")))))</f>
        <v/>
      </c>
      <c r="J165" s="450" t="str">
        <f>IF(I165="","",IF(I165="Muy Baja",0.2,IF(I165="Baja",0.4,IF(I165="Media",0.6,IF(I165="Alta",0.8,IF(I165="Muy Alta",1,))))))</f>
        <v/>
      </c>
      <c r="K165" s="465"/>
      <c r="L165" s="312">
        <f>IF(NOT(ISERROR(MATCH(K165,'[3]Tabla Impacto'!$B$221:$B$223,0))),'[3]Tabla Impacto'!$F$223&amp;"Por favor no seleccionar los criterios de impacto(Afectación Económica o presupuestal y Pérdida Reputacional)",K165)</f>
        <v>0</v>
      </c>
      <c r="M165" s="453" t="str">
        <f>IF(OR(K165='Tabla Impacto'!$C$11,K165='Tabla Impacto'!$D$11),"Leve",IF(OR(K165='Tabla Impacto'!$C$12,K165='Tabla Impacto'!$D$12),"Menor",IF(OR(K165='Tabla Impacto'!$C$13,K165='Tabla Impacto'!$D$13),"Moderado",IF(OR(K165='Tabla Impacto'!$C$14,K165='Tabla Impacto'!$D$14),"Mayor",IF(OR(K165='Tabla Impacto'!$C$15,K165='Tabla Impacto'!$D$15),"Catastrófico","")))))</f>
        <v/>
      </c>
      <c r="N165" s="450" t="str">
        <f>IF(M165="","",IF(M165="Leve",0.2,IF(M165="Menor",0.4,IF(M165="Moderado",0.6,IF(M165="Mayor",0.8,IF(M165="Catastrófico",1,))))))</f>
        <v/>
      </c>
      <c r="O165" s="453" t="str">
        <f>IF(OR(AND(I165="Muy Baja",M165="Leve"),AND(I165="Muy Baja",M165="Menor"),AND(I165="Baja",M165="Leve")),"Bajo",IF(OR(AND(I165="Muy baja",M165="Moderado"),AND(I165="Baja",M165="Menor"),AND(I165="Baja",M165="Moderado"),AND(I165="Media",M165="Leve"),AND(I165="Media",M165="Menor"),AND(I165="Media",M165="Moderado"),AND(I165="Alta",M165="Leve"),AND(I165="Alta",M165="Menor")),"Moderado",IF(OR(AND(I165="Muy Baja",M165="Mayor"),AND(I165="Baja",M165="Mayor"),AND(I165="Media",M165="Mayor"),AND(I165="Alta",M165="Moderado"),AND(I165="Alta",M165="Mayor"),AND(I165="Muy Alta",M165="Leve"),AND(I165="Muy Alta",M165="Menor"),AND(I165="Muy Alta",M165="Moderado"),AND(I165="Muy Alta",M165="Mayor")),"Alto",IF(OR(AND(I165="Muy Baja",M165="Catastrófico"),AND(I165="Baja",M165="Catastrófico"),AND(I165="Media",M165="Catastrófico"),AND(I165="Alta",M165="Catastrófico"),AND(I165="Muy Alta",M165="Catastrófico")),"Extremo",""))))</f>
        <v/>
      </c>
      <c r="P165" s="294"/>
      <c r="Q165" s="275"/>
      <c r="R165" s="137" t="str">
        <f t="shared" si="98"/>
        <v/>
      </c>
      <c r="S165" s="97"/>
      <c r="T165" s="97"/>
      <c r="U165" s="186" t="str">
        <f t="shared" si="99"/>
        <v/>
      </c>
      <c r="V165" s="97"/>
      <c r="W165" s="97"/>
      <c r="X165" s="97"/>
      <c r="Y165" s="138" t="str">
        <f>IFERROR(IF(R165="Probabilidad",(J165-(+J165*U165)),IF(R165="Impacto",J165,"")),"")</f>
        <v/>
      </c>
      <c r="Z165" s="111" t="str">
        <f t="shared" si="100"/>
        <v/>
      </c>
      <c r="AA165" s="186" t="str">
        <f t="shared" si="101"/>
        <v/>
      </c>
      <c r="AB165" s="111" t="str">
        <f t="shared" si="102"/>
        <v/>
      </c>
      <c r="AC165" s="186" t="str">
        <f>IFERROR(IF(R165="Impacto",(N165-(+N165*U165)),IF(R165="Probabilidad",N165,"")),"")</f>
        <v/>
      </c>
      <c r="AD165" s="111" t="str">
        <f t="shared" si="103"/>
        <v/>
      </c>
      <c r="AE165" s="456"/>
      <c r="AF165" s="139"/>
      <c r="AG165" s="140"/>
      <c r="AH165" s="234"/>
      <c r="AI165" s="234"/>
      <c r="AJ165" s="234"/>
      <c r="AK165" s="234"/>
      <c r="AL165" s="234"/>
      <c r="AM165" s="234"/>
      <c r="AN165" s="139"/>
      <c r="AO165" s="139"/>
      <c r="AP165" s="140"/>
      <c r="AQ165" s="139"/>
      <c r="AR165" s="140"/>
      <c r="AS165" s="234"/>
      <c r="AT165" s="234"/>
      <c r="AU165" s="234"/>
      <c r="AV165" s="234"/>
      <c r="AW165" s="234"/>
      <c r="AX165" s="234"/>
      <c r="AY165" s="139"/>
      <c r="AZ165" s="139"/>
      <c r="BA165" s="140"/>
      <c r="BB165" s="139"/>
      <c r="BC165" s="140"/>
      <c r="BD165" s="234"/>
      <c r="BE165" s="234"/>
      <c r="BF165" s="234"/>
      <c r="BG165" s="234"/>
      <c r="BH165" s="234"/>
      <c r="BI165" s="234"/>
      <c r="BJ165" s="139"/>
      <c r="BK165" s="139"/>
      <c r="BL165" s="140"/>
      <c r="BM165" s="275"/>
      <c r="BN165" s="296"/>
      <c r="BO165" s="294"/>
      <c r="BP165" s="294"/>
      <c r="BQ165" s="297"/>
      <c r="BR165" s="297"/>
      <c r="BS165" s="298"/>
      <c r="BT165" s="139"/>
      <c r="BU165" s="140"/>
      <c r="BV165" s="141"/>
      <c r="BW165" s="139"/>
      <c r="BX165" s="139"/>
      <c r="BY165" s="140"/>
      <c r="BZ165" s="140"/>
      <c r="CA165" s="140"/>
      <c r="CB165" s="140"/>
      <c r="CC165" s="139"/>
      <c r="CD165" s="140"/>
      <c r="CE165" s="141"/>
      <c r="CF165" s="139"/>
      <c r="CG165" s="139"/>
      <c r="CH165" s="140"/>
      <c r="CI165" s="140"/>
      <c r="CJ165" s="140"/>
      <c r="CK165" s="140"/>
      <c r="CL165" s="139"/>
      <c r="CM165" s="140"/>
      <c r="CN165" s="403"/>
      <c r="CO165" s="139"/>
      <c r="CP165" s="139"/>
      <c r="CQ165" s="140"/>
      <c r="CR165" s="140"/>
      <c r="CS165" s="140"/>
      <c r="CT165" s="140"/>
      <c r="CU165" s="401"/>
      <c r="CV165" s="401"/>
    </row>
    <row r="166" spans="1:100" s="402" customFormat="1" ht="160" customHeight="1">
      <c r="A166" s="755"/>
      <c r="B166" s="472"/>
      <c r="C166" s="463"/>
      <c r="D166" s="460"/>
      <c r="E166" s="460"/>
      <c r="F166" s="460"/>
      <c r="G166" s="463"/>
      <c r="H166" s="463"/>
      <c r="I166" s="454"/>
      <c r="J166" s="451"/>
      <c r="K166" s="466"/>
      <c r="L166" s="313">
        <f>IF(NOT(ISERROR(MATCH(K166,_xlfn.ANCHORARRAY(F175),0))),J177&amp;"Por favor no seleccionar los criterios de impacto",K166)</f>
        <v>0</v>
      </c>
      <c r="M166" s="454"/>
      <c r="N166" s="451"/>
      <c r="O166" s="454"/>
      <c r="P166" s="294"/>
      <c r="Q166" s="275"/>
      <c r="R166" s="137" t="str">
        <f t="shared" si="98"/>
        <v/>
      </c>
      <c r="S166" s="97"/>
      <c r="T166" s="97"/>
      <c r="U166" s="186" t="str">
        <f t="shared" si="99"/>
        <v/>
      </c>
      <c r="V166" s="97"/>
      <c r="W166" s="97"/>
      <c r="X166" s="97"/>
      <c r="Y166" s="138" t="str">
        <f>IFERROR(IF(AND(R165="Probabilidad",R166="Probabilidad"),(AA165-(+AA165*U166)),IF(R166="Probabilidad",(J165-(+J165*U166)),IF(R166="Impacto",AA165,""))),"")</f>
        <v/>
      </c>
      <c r="Z166" s="111" t="str">
        <f t="shared" si="100"/>
        <v/>
      </c>
      <c r="AA166" s="186" t="str">
        <f t="shared" si="101"/>
        <v/>
      </c>
      <c r="AB166" s="111" t="str">
        <f t="shared" si="102"/>
        <v/>
      </c>
      <c r="AC166" s="186" t="str">
        <f>IFERROR(IF(AND(R165="Impacto",R166="Impacto"),(AC165-(+AC165*U166)),IF(R166="Impacto",($N$141-(+$N$141*U166)),IF(R166="Probabilidad",AC165,""))),"")</f>
        <v/>
      </c>
      <c r="AD166" s="111" t="str">
        <f t="shared" si="103"/>
        <v/>
      </c>
      <c r="AE166" s="457"/>
      <c r="AF166" s="150"/>
      <c r="AG166" s="151"/>
      <c r="AH166" s="234"/>
      <c r="AI166" s="234"/>
      <c r="AJ166" s="234"/>
      <c r="AK166" s="234"/>
      <c r="AL166" s="234"/>
      <c r="AM166" s="234"/>
      <c r="AN166" s="150"/>
      <c r="AO166" s="150"/>
      <c r="AP166" s="151"/>
      <c r="AQ166" s="150"/>
      <c r="AR166" s="151"/>
      <c r="AS166" s="234"/>
      <c r="AT166" s="234"/>
      <c r="AU166" s="234"/>
      <c r="AV166" s="234"/>
      <c r="AW166" s="234"/>
      <c r="AX166" s="234"/>
      <c r="AY166" s="150"/>
      <c r="AZ166" s="150"/>
      <c r="BA166" s="151"/>
      <c r="BB166" s="150"/>
      <c r="BC166" s="151"/>
      <c r="BD166" s="234"/>
      <c r="BE166" s="234"/>
      <c r="BF166" s="234"/>
      <c r="BG166" s="234"/>
      <c r="BH166" s="234"/>
      <c r="BI166" s="234"/>
      <c r="BJ166" s="150"/>
      <c r="BK166" s="150"/>
      <c r="BL166" s="151"/>
      <c r="BM166" s="275"/>
      <c r="BN166" s="296"/>
      <c r="BO166" s="294"/>
      <c r="BP166" s="294"/>
      <c r="BQ166" s="297"/>
      <c r="BR166" s="297"/>
      <c r="BS166" s="296"/>
      <c r="BT166" s="150"/>
      <c r="BU166" s="151"/>
      <c r="BV166" s="152"/>
      <c r="BW166" s="150"/>
      <c r="BX166" s="150"/>
      <c r="BY166" s="151"/>
      <c r="BZ166" s="151"/>
      <c r="CA166" s="151"/>
      <c r="CB166" s="151"/>
      <c r="CC166" s="150"/>
      <c r="CD166" s="151"/>
      <c r="CE166" s="152"/>
      <c r="CF166" s="150"/>
      <c r="CG166" s="150"/>
      <c r="CH166" s="151"/>
      <c r="CI166" s="151"/>
      <c r="CJ166" s="151"/>
      <c r="CK166" s="151"/>
      <c r="CL166" s="150"/>
      <c r="CM166" s="151"/>
      <c r="CN166" s="404"/>
      <c r="CO166" s="150"/>
      <c r="CP166" s="150"/>
      <c r="CQ166" s="151"/>
      <c r="CR166" s="151"/>
      <c r="CS166" s="151"/>
      <c r="CT166" s="151"/>
    </row>
    <row r="167" spans="1:100" s="402" customFormat="1" ht="160" customHeight="1">
      <c r="A167" s="755"/>
      <c r="B167" s="472"/>
      <c r="C167" s="463"/>
      <c r="D167" s="460"/>
      <c r="E167" s="460"/>
      <c r="F167" s="460"/>
      <c r="G167" s="463"/>
      <c r="H167" s="463"/>
      <c r="I167" s="454"/>
      <c r="J167" s="451"/>
      <c r="K167" s="466"/>
      <c r="L167" s="313">
        <f>IF(NOT(ISERROR(MATCH(K167,_xlfn.ANCHORARRAY(F176),0))),J178&amp;"Por favor no seleccionar los criterios de impacto",K167)</f>
        <v>0</v>
      </c>
      <c r="M167" s="454"/>
      <c r="N167" s="451"/>
      <c r="O167" s="454"/>
      <c r="P167" s="294"/>
      <c r="Q167" s="275"/>
      <c r="R167" s="137" t="str">
        <f t="shared" si="98"/>
        <v/>
      </c>
      <c r="S167" s="97"/>
      <c r="T167" s="97"/>
      <c r="U167" s="186" t="str">
        <f t="shared" si="99"/>
        <v/>
      </c>
      <c r="V167" s="97"/>
      <c r="W167" s="97"/>
      <c r="X167" s="97"/>
      <c r="Y167" s="138" t="str">
        <f>IFERROR(IF(AND(R166="Probabilidad",R167="Probabilidad"),(AA166-(+AA166*U167)),IF(R167="Probabilidad",(J166-(+J166*U167)),IF(R167="Impacto",AA166,""))),"")</f>
        <v/>
      </c>
      <c r="Z167" s="111" t="str">
        <f t="shared" si="100"/>
        <v/>
      </c>
      <c r="AA167" s="186" t="str">
        <f t="shared" si="101"/>
        <v/>
      </c>
      <c r="AB167" s="111" t="str">
        <f t="shared" si="102"/>
        <v/>
      </c>
      <c r="AC167" s="186" t="str">
        <f>IFERROR(IF(AND(R166="Impacto",R167="Impacto"),(AC166-(+AC166*U167)),IF(AND(R166="Probabilidad",R167="Impacto"),(AC165-(+AC165*U167)),IF(R167="Probabilidad",AC166,""))),"")</f>
        <v/>
      </c>
      <c r="AD167" s="111" t="str">
        <f t="shared" si="103"/>
        <v/>
      </c>
      <c r="AE167" s="457"/>
      <c r="AF167" s="150"/>
      <c r="AG167" s="151"/>
      <c r="AH167" s="234"/>
      <c r="AI167" s="234"/>
      <c r="AJ167" s="234"/>
      <c r="AK167" s="234"/>
      <c r="AL167" s="234"/>
      <c r="AM167" s="234"/>
      <c r="AN167" s="150"/>
      <c r="AO167" s="150"/>
      <c r="AP167" s="151"/>
      <c r="AQ167" s="150"/>
      <c r="AR167" s="151"/>
      <c r="AS167" s="234"/>
      <c r="AT167" s="234"/>
      <c r="AU167" s="234"/>
      <c r="AV167" s="234"/>
      <c r="AW167" s="234"/>
      <c r="AX167" s="234"/>
      <c r="AY167" s="150"/>
      <c r="AZ167" s="150"/>
      <c r="BA167" s="151"/>
      <c r="BB167" s="150"/>
      <c r="BC167" s="151"/>
      <c r="BD167" s="234"/>
      <c r="BE167" s="234"/>
      <c r="BF167" s="234"/>
      <c r="BG167" s="234"/>
      <c r="BH167" s="234"/>
      <c r="BI167" s="234"/>
      <c r="BJ167" s="150"/>
      <c r="BK167" s="150"/>
      <c r="BL167" s="151"/>
      <c r="BM167" s="181"/>
      <c r="BN167" s="226"/>
      <c r="BO167" s="142"/>
      <c r="BP167" s="181"/>
      <c r="BQ167" s="142"/>
      <c r="BR167" s="142"/>
      <c r="BS167" s="142"/>
      <c r="BT167" s="150"/>
      <c r="BU167" s="151"/>
      <c r="BV167" s="152"/>
      <c r="BW167" s="150"/>
      <c r="BX167" s="150"/>
      <c r="BY167" s="151"/>
      <c r="BZ167" s="151"/>
      <c r="CA167" s="151"/>
      <c r="CB167" s="151"/>
      <c r="CC167" s="150"/>
      <c r="CD167" s="151"/>
      <c r="CE167" s="152"/>
      <c r="CF167" s="150"/>
      <c r="CG167" s="150"/>
      <c r="CH167" s="151"/>
      <c r="CI167" s="151"/>
      <c r="CJ167" s="151"/>
      <c r="CK167" s="151"/>
      <c r="CL167" s="150"/>
      <c r="CM167" s="151"/>
      <c r="CN167" s="404"/>
      <c r="CO167" s="150"/>
      <c r="CP167" s="150"/>
      <c r="CQ167" s="151"/>
      <c r="CR167" s="151"/>
      <c r="CS167" s="151"/>
      <c r="CT167" s="151"/>
    </row>
    <row r="168" spans="1:100" s="402" customFormat="1" ht="27" customHeight="1">
      <c r="A168" s="755"/>
      <c r="B168" s="472"/>
      <c r="C168" s="463"/>
      <c r="D168" s="460"/>
      <c r="E168" s="460"/>
      <c r="F168" s="460"/>
      <c r="G168" s="463"/>
      <c r="H168" s="463"/>
      <c r="I168" s="454"/>
      <c r="J168" s="451"/>
      <c r="K168" s="466"/>
      <c r="L168" s="313">
        <f>IF(NOT(ISERROR(MATCH(K168,_xlfn.ANCHORARRAY(F177),0))),J179&amp;"Por favor no seleccionar los criterios de impacto",K168)</f>
        <v>0</v>
      </c>
      <c r="M168" s="454"/>
      <c r="N168" s="451"/>
      <c r="O168" s="454"/>
      <c r="P168" s="181"/>
      <c r="Q168" s="94"/>
      <c r="R168" s="137" t="str">
        <f t="shared" si="98"/>
        <v/>
      </c>
      <c r="S168" s="97"/>
      <c r="T168" s="97"/>
      <c r="U168" s="186" t="str">
        <f t="shared" si="99"/>
        <v/>
      </c>
      <c r="V168" s="97"/>
      <c r="W168" s="97"/>
      <c r="X168" s="97"/>
      <c r="Y168" s="138" t="str">
        <f>IFERROR(IF(AND(R167="Probabilidad",R168="Probabilidad"),(AA167-(+AA167*U168)),IF(R168="Probabilidad",(J167-(+J167*U168)),IF(R168="Impacto",AA167,""))),"")</f>
        <v/>
      </c>
      <c r="Z168" s="111" t="str">
        <f t="shared" si="100"/>
        <v/>
      </c>
      <c r="AA168" s="186" t="str">
        <f t="shared" si="101"/>
        <v/>
      </c>
      <c r="AB168" s="111" t="str">
        <f t="shared" si="102"/>
        <v/>
      </c>
      <c r="AC168" s="186" t="str">
        <f>IFERROR(IF(AND(R167="Impacto",R168="Impacto"),(AC167-(+AC167*U168)),IF(AND(R167="Probabilidad",R168="Impacto"),(AC166-(+AC166*U168)),IF(R168="Probabilidad",AC167,""))),"")</f>
        <v/>
      </c>
      <c r="AD168" s="111" t="str">
        <f t="shared" si="103"/>
        <v/>
      </c>
      <c r="AE168" s="457"/>
      <c r="AF168" s="150"/>
      <c r="AG168" s="151"/>
      <c r="AH168" s="234"/>
      <c r="AI168" s="234"/>
      <c r="AJ168" s="234"/>
      <c r="AK168" s="234"/>
      <c r="AL168" s="234"/>
      <c r="AM168" s="234"/>
      <c r="AN168" s="150"/>
      <c r="AO168" s="150"/>
      <c r="AP168" s="151"/>
      <c r="AQ168" s="150"/>
      <c r="AR168" s="151"/>
      <c r="AS168" s="234"/>
      <c r="AT168" s="234"/>
      <c r="AU168" s="234"/>
      <c r="AV168" s="234"/>
      <c r="AW168" s="234"/>
      <c r="AX168" s="234"/>
      <c r="AY168" s="150"/>
      <c r="AZ168" s="150"/>
      <c r="BA168" s="151"/>
      <c r="BB168" s="150"/>
      <c r="BC168" s="151"/>
      <c r="BD168" s="234"/>
      <c r="BE168" s="234"/>
      <c r="BF168" s="234"/>
      <c r="BG168" s="234"/>
      <c r="BH168" s="234"/>
      <c r="BI168" s="234"/>
      <c r="BJ168" s="150"/>
      <c r="BK168" s="150"/>
      <c r="BL168" s="151"/>
      <c r="BM168" s="181"/>
      <c r="BN168" s="226"/>
      <c r="BO168" s="142"/>
      <c r="BP168" s="181"/>
      <c r="BQ168" s="142"/>
      <c r="BR168" s="142"/>
      <c r="BS168" s="142"/>
      <c r="BT168" s="150"/>
      <c r="BU168" s="151"/>
      <c r="BV168" s="152"/>
      <c r="BW168" s="150"/>
      <c r="BX168" s="150"/>
      <c r="BY168" s="151"/>
      <c r="BZ168" s="151"/>
      <c r="CA168" s="151"/>
      <c r="CB168" s="151"/>
      <c r="CC168" s="150"/>
      <c r="CD168" s="151"/>
      <c r="CE168" s="152"/>
      <c r="CF168" s="150"/>
      <c r="CG168" s="150"/>
      <c r="CH168" s="151"/>
      <c r="CI168" s="151"/>
      <c r="CJ168" s="151"/>
      <c r="CK168" s="151"/>
      <c r="CL168" s="150"/>
      <c r="CM168" s="151"/>
      <c r="CN168" s="404"/>
      <c r="CO168" s="150"/>
      <c r="CP168" s="150"/>
      <c r="CQ168" s="151"/>
      <c r="CR168" s="151"/>
      <c r="CS168" s="151"/>
      <c r="CT168" s="151"/>
    </row>
    <row r="169" spans="1:100" s="402" customFormat="1" ht="27" customHeight="1">
      <c r="A169" s="755"/>
      <c r="B169" s="472"/>
      <c r="C169" s="463"/>
      <c r="D169" s="460"/>
      <c r="E169" s="460"/>
      <c r="F169" s="460"/>
      <c r="G169" s="463"/>
      <c r="H169" s="463"/>
      <c r="I169" s="454"/>
      <c r="J169" s="451"/>
      <c r="K169" s="466"/>
      <c r="L169" s="313">
        <f>IF(NOT(ISERROR(MATCH(K169,_xlfn.ANCHORARRAY(F178),0))),J180&amp;"Por favor no seleccionar los criterios de impacto",K169)</f>
        <v>0</v>
      </c>
      <c r="M169" s="454"/>
      <c r="N169" s="451"/>
      <c r="O169" s="454"/>
      <c r="P169" s="181"/>
      <c r="Q169" s="94"/>
      <c r="R169" s="137" t="str">
        <f t="shared" si="98"/>
        <v/>
      </c>
      <c r="S169" s="97"/>
      <c r="T169" s="97"/>
      <c r="U169" s="186" t="str">
        <f t="shared" si="99"/>
        <v/>
      </c>
      <c r="V169" s="97"/>
      <c r="W169" s="97"/>
      <c r="X169" s="97"/>
      <c r="Y169" s="138" t="str">
        <f>IFERROR(IF(AND(R168="Probabilidad",R169="Probabilidad"),(AA168-(+AA168*U169)),IF(R169="Probabilidad",(J168-(+J168*U169)),IF(R169="Impacto",AA168,""))),"")</f>
        <v/>
      </c>
      <c r="Z169" s="111" t="str">
        <f t="shared" si="100"/>
        <v/>
      </c>
      <c r="AA169" s="186" t="str">
        <f t="shared" si="101"/>
        <v/>
      </c>
      <c r="AB169" s="111" t="str">
        <f t="shared" si="102"/>
        <v/>
      </c>
      <c r="AC169" s="186" t="str">
        <f>IFERROR(IF(AND(R168="Impacto",R169="Impacto"),(AC168-(+AC168*U169)),IF(AND(R168="Probabilidad",R169="Impacto"),(AC167-(+AC167*U169)),IF(R169="Probabilidad",AC168,""))),"")</f>
        <v/>
      </c>
      <c r="AD169" s="111" t="str">
        <f t="shared" si="103"/>
        <v/>
      </c>
      <c r="AE169" s="457"/>
      <c r="AF169" s="150"/>
      <c r="AG169" s="151"/>
      <c r="AH169" s="234"/>
      <c r="AI169" s="234"/>
      <c r="AJ169" s="234"/>
      <c r="AK169" s="234"/>
      <c r="AL169" s="234"/>
      <c r="AM169" s="234"/>
      <c r="AN169" s="150"/>
      <c r="AO169" s="150"/>
      <c r="AP169" s="151"/>
      <c r="AQ169" s="150"/>
      <c r="AR169" s="151"/>
      <c r="AS169" s="234"/>
      <c r="AT169" s="234"/>
      <c r="AU169" s="234"/>
      <c r="AV169" s="234"/>
      <c r="AW169" s="234"/>
      <c r="AX169" s="234"/>
      <c r="AY169" s="150"/>
      <c r="AZ169" s="150"/>
      <c r="BA169" s="151"/>
      <c r="BB169" s="150"/>
      <c r="BC169" s="151"/>
      <c r="BD169" s="234"/>
      <c r="BE169" s="234"/>
      <c r="BF169" s="234"/>
      <c r="BG169" s="234"/>
      <c r="BH169" s="234"/>
      <c r="BI169" s="234"/>
      <c r="BJ169" s="150"/>
      <c r="BK169" s="150"/>
      <c r="BL169" s="151"/>
      <c r="BM169" s="181"/>
      <c r="BN169" s="226"/>
      <c r="BO169" s="142"/>
      <c r="BP169" s="181"/>
      <c r="BQ169" s="142"/>
      <c r="BR169" s="142"/>
      <c r="BS169" s="142"/>
      <c r="BT169" s="150"/>
      <c r="BU169" s="151"/>
      <c r="BV169" s="152"/>
      <c r="BW169" s="150"/>
      <c r="BX169" s="150"/>
      <c r="BY169" s="151"/>
      <c r="BZ169" s="151"/>
      <c r="CA169" s="151"/>
      <c r="CB169" s="151"/>
      <c r="CC169" s="150"/>
      <c r="CD169" s="151"/>
      <c r="CE169" s="152"/>
      <c r="CF169" s="150"/>
      <c r="CG169" s="150"/>
      <c r="CH169" s="151"/>
      <c r="CI169" s="151"/>
      <c r="CJ169" s="151"/>
      <c r="CK169" s="151"/>
      <c r="CL169" s="150"/>
      <c r="CM169" s="151"/>
      <c r="CN169" s="404"/>
      <c r="CO169" s="150"/>
      <c r="CP169" s="150"/>
      <c r="CQ169" s="151"/>
      <c r="CR169" s="151"/>
      <c r="CS169" s="151"/>
      <c r="CT169" s="151"/>
    </row>
    <row r="170" spans="1:100" s="402" customFormat="1" ht="27" customHeight="1" thickBot="1">
      <c r="A170" s="756"/>
      <c r="B170" s="473"/>
      <c r="C170" s="464"/>
      <c r="D170" s="460"/>
      <c r="E170" s="460"/>
      <c r="F170" s="460"/>
      <c r="G170" s="464"/>
      <c r="H170" s="464"/>
      <c r="I170" s="455"/>
      <c r="J170" s="452"/>
      <c r="K170" s="467"/>
      <c r="L170" s="314">
        <f>IF(NOT(ISERROR(MATCH(K170,_xlfn.ANCHORARRAY(F179),0))),J181&amp;"Por favor no seleccionar los criterios de impacto",K170)</f>
        <v>0</v>
      </c>
      <c r="M170" s="455"/>
      <c r="N170" s="452"/>
      <c r="O170" s="455"/>
      <c r="P170" s="182"/>
      <c r="Q170" s="95"/>
      <c r="R170" s="149" t="str">
        <f t="shared" si="98"/>
        <v/>
      </c>
      <c r="S170" s="144"/>
      <c r="T170" s="144"/>
      <c r="U170" s="184" t="str">
        <f t="shared" si="99"/>
        <v/>
      </c>
      <c r="V170" s="144"/>
      <c r="W170" s="144"/>
      <c r="X170" s="144"/>
      <c r="Y170" s="145" t="str">
        <f>IFERROR(IF(AND(R169="Probabilidad",R170="Probabilidad"),(AA169-(+AA169*U170)),IF(R170="Probabilidad",(J169-(+J169*U170)),IF(R170="Impacto",AA169,""))),"")</f>
        <v/>
      </c>
      <c r="Z170" s="112" t="str">
        <f t="shared" si="100"/>
        <v/>
      </c>
      <c r="AA170" s="184" t="str">
        <f t="shared" si="101"/>
        <v/>
      </c>
      <c r="AB170" s="112" t="str">
        <f t="shared" si="102"/>
        <v/>
      </c>
      <c r="AC170" s="184" t="str">
        <f>IFERROR(IF(AND(R169="Impacto",R170="Impacto"),(AC169-(+AC169*U170)),IF(AND(R169="Probabilidad",R170="Impacto"),(AC168-(+AC168*U170)),IF(R170="Probabilidad",AC169,""))),"")</f>
        <v/>
      </c>
      <c r="AD170" s="112" t="str">
        <f t="shared" si="103"/>
        <v/>
      </c>
      <c r="AE170" s="458"/>
      <c r="AF170" s="150"/>
      <c r="AG170" s="151"/>
      <c r="AH170" s="234"/>
      <c r="AI170" s="234"/>
      <c r="AJ170" s="234"/>
      <c r="AK170" s="234"/>
      <c r="AL170" s="234"/>
      <c r="AM170" s="234"/>
      <c r="AN170" s="150"/>
      <c r="AO170" s="150"/>
      <c r="AP170" s="151"/>
      <c r="AQ170" s="150"/>
      <c r="AR170" s="151"/>
      <c r="AS170" s="234"/>
      <c r="AT170" s="234"/>
      <c r="AU170" s="234"/>
      <c r="AV170" s="234"/>
      <c r="AW170" s="234"/>
      <c r="AX170" s="234"/>
      <c r="AY170" s="150"/>
      <c r="AZ170" s="150"/>
      <c r="BA170" s="151"/>
      <c r="BB170" s="150"/>
      <c r="BC170" s="151"/>
      <c r="BD170" s="234"/>
      <c r="BE170" s="234"/>
      <c r="BF170" s="234"/>
      <c r="BG170" s="234"/>
      <c r="BH170" s="234"/>
      <c r="BI170" s="234"/>
      <c r="BJ170" s="150"/>
      <c r="BK170" s="150"/>
      <c r="BL170" s="151"/>
      <c r="BM170" s="181"/>
      <c r="BN170" s="226"/>
      <c r="BO170" s="142"/>
      <c r="BP170" s="181"/>
      <c r="BQ170" s="142"/>
      <c r="BR170" s="142"/>
      <c r="BS170" s="142"/>
      <c r="BT170" s="150"/>
      <c r="BU170" s="151"/>
      <c r="BV170" s="152"/>
      <c r="BW170" s="150"/>
      <c r="BX170" s="150"/>
      <c r="BY170" s="151"/>
      <c r="BZ170" s="151"/>
      <c r="CA170" s="151"/>
      <c r="CB170" s="151"/>
      <c r="CC170" s="150"/>
      <c r="CD170" s="151"/>
      <c r="CE170" s="152"/>
      <c r="CF170" s="150"/>
      <c r="CG170" s="150"/>
      <c r="CH170" s="151"/>
      <c r="CI170" s="151"/>
      <c r="CJ170" s="151"/>
      <c r="CK170" s="151"/>
      <c r="CL170" s="150"/>
      <c r="CM170" s="151"/>
      <c r="CN170" s="404"/>
      <c r="CO170" s="150"/>
      <c r="CP170" s="150"/>
      <c r="CQ170" s="151"/>
      <c r="CR170" s="151"/>
      <c r="CS170" s="151"/>
      <c r="CT170" s="151"/>
    </row>
    <row r="171" spans="1:100" s="402" customFormat="1" ht="134" customHeight="1">
      <c r="A171" s="754"/>
      <c r="B171" s="471"/>
      <c r="C171" s="462"/>
      <c r="D171" s="491"/>
      <c r="E171" s="491"/>
      <c r="F171" s="491"/>
      <c r="G171" s="462"/>
      <c r="H171" s="462"/>
      <c r="I171" s="453" t="str">
        <f>IF(H171&lt;=0,"",IF(H171&lt;=2,"Muy Baja",IF(H171&lt;=24,"Baja",IF(H171&lt;=500,"Media",IF(H171&lt;=5000,"Alta","Muy Alta")))))</f>
        <v/>
      </c>
      <c r="J171" s="450" t="str">
        <f>IF(I171="","",IF(I171="Muy Baja",0.2,IF(I171="Baja",0.4,IF(I171="Media",0.6,IF(I171="Alta",0.8,IF(I171="Muy Alta",1,))))))</f>
        <v/>
      </c>
      <c r="K171" s="465"/>
      <c r="L171" s="312">
        <f>IF(NOT(ISERROR(MATCH(K171,'[3]Tabla Impacto'!$B$221:$B$223,0))),'[3]Tabla Impacto'!$F$223&amp;"Por favor no seleccionar los criterios de impacto(Afectación Económica o presupuestal y Pérdida Reputacional)",K171)</f>
        <v>0</v>
      </c>
      <c r="M171" s="453" t="str">
        <f>IF(OR(K171='Tabla Impacto'!$C$11,K171='Tabla Impacto'!$D$11),"Leve",IF(OR(K171='Tabla Impacto'!$C$12,K171='Tabla Impacto'!$D$12),"Menor",IF(OR(K171='Tabla Impacto'!$C$13,K171='Tabla Impacto'!$D$13),"Moderado",IF(OR(K171='Tabla Impacto'!$C$14,K171='Tabla Impacto'!$D$14),"Mayor",IF(OR(K171='Tabla Impacto'!$C$15,K171='Tabla Impacto'!$D$15),"Catastrófico","")))))</f>
        <v/>
      </c>
      <c r="N171" s="450" t="str">
        <f>IF(M171="","",IF(M171="Leve",0.2,IF(M171="Menor",0.4,IF(M171="Moderado",0.6,IF(M171="Mayor",0.8,IF(M171="Catastrófico",1,))))))</f>
        <v/>
      </c>
      <c r="O171" s="453" t="str">
        <f>IF(OR(AND(I171="Muy Baja",M171="Leve"),AND(I171="Muy Baja",M171="Menor"),AND(I171="Baja",M171="Leve")),"Bajo",IF(OR(AND(I171="Muy baja",M171="Moderado"),AND(I171="Baja",M171="Menor"),AND(I171="Baja",M171="Moderado"),AND(I171="Media",M171="Leve"),AND(I171="Media",M171="Menor"),AND(I171="Media",M171="Moderado"),AND(I171="Alta",M171="Leve"),AND(I171="Alta",M171="Menor")),"Moderado",IF(OR(AND(I171="Muy Baja",M171="Mayor"),AND(I171="Baja",M171="Mayor"),AND(I171="Media",M171="Mayor"),AND(I171="Alta",M171="Moderado"),AND(I171="Alta",M171="Mayor"),AND(I171="Muy Alta",M171="Leve"),AND(I171="Muy Alta",M171="Menor"),AND(I171="Muy Alta",M171="Moderado"),AND(I171="Muy Alta",M171="Mayor")),"Alto",IF(OR(AND(I171="Muy Baja",M171="Catastrófico"),AND(I171="Baja",M171="Catastrófico"),AND(I171="Media",M171="Catastrófico"),AND(I171="Alta",M171="Catastrófico"),AND(I171="Muy Alta",M171="Catastrófico")),"Extremo",""))))</f>
        <v/>
      </c>
      <c r="P171" s="294"/>
      <c r="Q171" s="275"/>
      <c r="R171" s="137" t="str">
        <f t="shared" ref="R171:R212" si="104">IF(OR(S171="Preventivo",S171="Detectivo"),"Probabilidad",IF(S171="Correctivo","Impacto",""))</f>
        <v/>
      </c>
      <c r="S171" s="97"/>
      <c r="T171" s="97"/>
      <c r="U171" s="186" t="str">
        <f t="shared" ref="U171:U212" si="105">IF(AND(S171="Preventivo",T171="Automático"),"50%",IF(AND(S171="Preventivo",T171="Manual"),"40%",IF(AND(S171="Detectivo",T171="Automático"),"40%",IF(AND(S171="Detectivo",T171="Manual"),"30%",IF(AND(S171="Correctivo",T171="Automático"),"35%",IF(AND(S171="Correctivo",T171="Manual"),"25%",""))))))</f>
        <v/>
      </c>
      <c r="V171" s="97"/>
      <c r="W171" s="97"/>
      <c r="X171" s="97"/>
      <c r="Y171" s="138" t="str">
        <f>IFERROR(IF(R171="Probabilidad",(J171-(+J171*U171)),IF(R171="Impacto",J171,"")),"")</f>
        <v/>
      </c>
      <c r="Z171" s="111" t="str">
        <f t="shared" ref="Z171:Z212" si="106">IFERROR(IF(Y171="","",IF(Y171&lt;=0.2,"Muy Baja",IF(Y171&lt;=0.4,"Baja",IF(Y171&lt;=0.6,"Media",IF(Y171&lt;=0.8,"Alta","Muy Alta"))))),"")</f>
        <v/>
      </c>
      <c r="AA171" s="186" t="str">
        <f t="shared" ref="AA171:AA212" si="107">+Y171</f>
        <v/>
      </c>
      <c r="AB171" s="111" t="str">
        <f t="shared" ref="AB171:AB212" si="108">IFERROR(IF(AC171="","",IF(AC171&lt;=0.2,"Leve",IF(AC171&lt;=0.4,"Menor",IF(AC171&lt;=0.6,"Moderado",IF(AC171&lt;=0.8,"Mayor","Catastrófico"))))),"")</f>
        <v/>
      </c>
      <c r="AC171" s="186" t="str">
        <f>IFERROR(IF(R171="Impacto",(N171-(+N171*U171)),IF(R171="Probabilidad",N171,"")),"")</f>
        <v/>
      </c>
      <c r="AD171" s="111" t="str">
        <f t="shared" ref="AD171:AD212" si="109">IFERROR(IF(OR(AND(Z171="Muy Baja",AB171="Leve"),AND(Z171="Muy Baja",AB171="Menor"),AND(Z171="Baja",AB171="Leve")),"Bajo",IF(OR(AND(Z171="Muy baja",AB171="Moderado"),AND(Z171="Baja",AB171="Menor"),AND(Z171="Baja",AB171="Moderado"),AND(Z171="Media",AB171="Leve"),AND(Z171="Media",AB171="Menor"),AND(Z171="Media",AB171="Moderado"),AND(Z171="Alta",AB171="Leve"),AND(Z171="Alta",AB171="Menor")),"Moderado",IF(OR(AND(Z171="Muy Baja",AB171="Mayor"),AND(Z171="Baja",AB171="Mayor"),AND(Z171="Media",AB171="Mayor"),AND(Z171="Alta",AB171="Moderado"),AND(Z171="Alta",AB171="Mayor"),AND(Z171="Muy Alta",AB171="Leve"),AND(Z171="Muy Alta",AB171="Menor"),AND(Z171="Muy Alta",AB171="Moderado"),AND(Z171="Muy Alta",AB171="Mayor")),"Alto",IF(OR(AND(Z171="Muy Baja",AB171="Catastrófico"),AND(Z171="Baja",AB171="Catastrófico"),AND(Z171="Media",AB171="Catastrófico"),AND(Z171="Alta",AB171="Catastrófico"),AND(Z171="Muy Alta",AB171="Catastrófico")),"Extremo","")))),"")</f>
        <v/>
      </c>
      <c r="AE171" s="456"/>
      <c r="AF171" s="139"/>
      <c r="AG171" s="140"/>
      <c r="AH171" s="234"/>
      <c r="AI171" s="234"/>
      <c r="AJ171" s="234"/>
      <c r="AK171" s="234"/>
      <c r="AL171" s="234"/>
      <c r="AM171" s="234"/>
      <c r="AN171" s="139"/>
      <c r="AO171" s="139"/>
      <c r="AP171" s="140"/>
      <c r="AQ171" s="139"/>
      <c r="AR171" s="140"/>
      <c r="AS171" s="234"/>
      <c r="AT171" s="234"/>
      <c r="AU171" s="234"/>
      <c r="AV171" s="234"/>
      <c r="AW171" s="234"/>
      <c r="AX171" s="234"/>
      <c r="AY171" s="139"/>
      <c r="AZ171" s="139"/>
      <c r="BA171" s="140"/>
      <c r="BB171" s="139"/>
      <c r="BC171" s="140"/>
      <c r="BD171" s="234"/>
      <c r="BE171" s="234"/>
      <c r="BF171" s="234"/>
      <c r="BG171" s="234"/>
      <c r="BH171" s="234"/>
      <c r="BI171" s="234"/>
      <c r="BJ171" s="139"/>
      <c r="BK171" s="139"/>
      <c r="BL171" s="140"/>
      <c r="BM171" s="294"/>
      <c r="BN171" s="305"/>
      <c r="BO171" s="294"/>
      <c r="BP171" s="294"/>
      <c r="BQ171" s="310"/>
      <c r="BR171" s="310"/>
      <c r="BS171" s="296"/>
      <c r="BT171" s="139"/>
      <c r="BU171" s="140"/>
      <c r="BV171" s="141"/>
      <c r="BW171" s="139"/>
      <c r="BX171" s="139"/>
      <c r="BY171" s="140"/>
      <c r="BZ171" s="140"/>
      <c r="CA171" s="140"/>
      <c r="CB171" s="140"/>
      <c r="CC171" s="139"/>
      <c r="CD171" s="140"/>
      <c r="CE171" s="141"/>
      <c r="CF171" s="139"/>
      <c r="CG171" s="139"/>
      <c r="CH171" s="140"/>
      <c r="CI171" s="140"/>
      <c r="CJ171" s="140"/>
      <c r="CK171" s="140"/>
      <c r="CL171" s="139"/>
      <c r="CM171" s="140"/>
      <c r="CN171" s="403"/>
      <c r="CO171" s="139"/>
      <c r="CP171" s="139"/>
      <c r="CQ171" s="140"/>
      <c r="CR171" s="140"/>
      <c r="CS171" s="140"/>
      <c r="CT171" s="140"/>
      <c r="CU171" s="401"/>
      <c r="CV171" s="401"/>
    </row>
    <row r="172" spans="1:100" s="402" customFormat="1" ht="160" customHeight="1">
      <c r="A172" s="755"/>
      <c r="B172" s="472"/>
      <c r="C172" s="463"/>
      <c r="D172" s="460"/>
      <c r="E172" s="460"/>
      <c r="F172" s="460"/>
      <c r="G172" s="463"/>
      <c r="H172" s="463"/>
      <c r="I172" s="454"/>
      <c r="J172" s="451"/>
      <c r="K172" s="466"/>
      <c r="L172" s="313">
        <f>IF(NOT(ISERROR(MATCH(K172,_xlfn.ANCHORARRAY(F181),0))),J183&amp;"Por favor no seleccionar los criterios de impacto",K172)</f>
        <v>0</v>
      </c>
      <c r="M172" s="454"/>
      <c r="N172" s="451"/>
      <c r="O172" s="454"/>
      <c r="P172" s="294"/>
      <c r="Q172" s="275"/>
      <c r="R172" s="137" t="str">
        <f t="shared" si="104"/>
        <v/>
      </c>
      <c r="S172" s="97"/>
      <c r="T172" s="97"/>
      <c r="U172" s="186" t="str">
        <f t="shared" si="105"/>
        <v/>
      </c>
      <c r="V172" s="97"/>
      <c r="W172" s="97"/>
      <c r="X172" s="97"/>
      <c r="Y172" s="138" t="str">
        <f>IFERROR(IF(AND(R171="Probabilidad",R172="Probabilidad"),(AA171-(+AA171*U172)),IF(R172="Probabilidad",(J171-(+J171*U172)),IF(R172="Impacto",AA171,""))),"")</f>
        <v/>
      </c>
      <c r="Z172" s="111" t="str">
        <f t="shared" si="106"/>
        <v/>
      </c>
      <c r="AA172" s="186" t="str">
        <f t="shared" si="107"/>
        <v/>
      </c>
      <c r="AB172" s="111" t="str">
        <f t="shared" si="108"/>
        <v/>
      </c>
      <c r="AC172" s="186" t="str">
        <f>IFERROR(IF(AND(R171="Impacto",R172="Impacto"),(AC171-(+AC171*U172)),IF(R172="Impacto",($N$141-(+$N$141*U172)),IF(R172="Probabilidad",AC171,""))),"")</f>
        <v/>
      </c>
      <c r="AD172" s="111" t="str">
        <f t="shared" si="109"/>
        <v/>
      </c>
      <c r="AE172" s="457"/>
      <c r="AF172" s="150"/>
      <c r="AG172" s="151"/>
      <c r="AH172" s="234"/>
      <c r="AI172" s="234"/>
      <c r="AJ172" s="234"/>
      <c r="AK172" s="234"/>
      <c r="AL172" s="234"/>
      <c r="AM172" s="234"/>
      <c r="AN172" s="150"/>
      <c r="AO172" s="150"/>
      <c r="AP172" s="151"/>
      <c r="AQ172" s="150"/>
      <c r="AR172" s="151"/>
      <c r="AS172" s="234"/>
      <c r="AT172" s="234"/>
      <c r="AU172" s="234"/>
      <c r="AV172" s="234"/>
      <c r="AW172" s="234"/>
      <c r="AX172" s="234"/>
      <c r="AY172" s="150"/>
      <c r="AZ172" s="150"/>
      <c r="BA172" s="151"/>
      <c r="BB172" s="150"/>
      <c r="BC172" s="151"/>
      <c r="BD172" s="234"/>
      <c r="BE172" s="234"/>
      <c r="BF172" s="234"/>
      <c r="BG172" s="234"/>
      <c r="BH172" s="234"/>
      <c r="BI172" s="234"/>
      <c r="BJ172" s="150"/>
      <c r="BK172" s="150"/>
      <c r="BL172" s="151"/>
      <c r="BM172" s="294"/>
      <c r="BN172" s="305"/>
      <c r="BO172" s="310"/>
      <c r="BP172" s="297"/>
      <c r="BQ172" s="310"/>
      <c r="BR172" s="310"/>
      <c r="BS172" s="296"/>
      <c r="BT172" s="150"/>
      <c r="BU172" s="151"/>
      <c r="BV172" s="152"/>
      <c r="BW172" s="150"/>
      <c r="BX172" s="150"/>
      <c r="BY172" s="151"/>
      <c r="BZ172" s="151"/>
      <c r="CA172" s="151"/>
      <c r="CB172" s="151"/>
      <c r="CC172" s="150"/>
      <c r="CD172" s="151"/>
      <c r="CE172" s="152"/>
      <c r="CF172" s="150"/>
      <c r="CG172" s="150"/>
      <c r="CH172" s="151"/>
      <c r="CI172" s="151"/>
      <c r="CJ172" s="151"/>
      <c r="CK172" s="151"/>
      <c r="CL172" s="150"/>
      <c r="CM172" s="151"/>
      <c r="CN172" s="404"/>
      <c r="CO172" s="150"/>
      <c r="CP172" s="150"/>
      <c r="CQ172" s="151"/>
      <c r="CR172" s="151"/>
      <c r="CS172" s="151"/>
      <c r="CT172" s="151"/>
    </row>
    <row r="173" spans="1:100" s="402" customFormat="1" ht="39" customHeight="1">
      <c r="A173" s="755"/>
      <c r="B173" s="472"/>
      <c r="C173" s="463"/>
      <c r="D173" s="460"/>
      <c r="E173" s="460"/>
      <c r="F173" s="460"/>
      <c r="G173" s="463"/>
      <c r="H173" s="463"/>
      <c r="I173" s="454"/>
      <c r="J173" s="451"/>
      <c r="K173" s="466"/>
      <c r="L173" s="313">
        <f>IF(NOT(ISERROR(MATCH(K173,_xlfn.ANCHORARRAY(F182),0))),J184&amp;"Por favor no seleccionar los criterios de impacto",K173)</f>
        <v>0</v>
      </c>
      <c r="M173" s="454"/>
      <c r="N173" s="451"/>
      <c r="O173" s="454"/>
      <c r="P173" s="181"/>
      <c r="Q173" s="94"/>
      <c r="R173" s="137" t="str">
        <f t="shared" si="104"/>
        <v/>
      </c>
      <c r="S173" s="97"/>
      <c r="T173" s="97"/>
      <c r="U173" s="186" t="str">
        <f t="shared" si="105"/>
        <v/>
      </c>
      <c r="V173" s="97"/>
      <c r="W173" s="97"/>
      <c r="X173" s="97"/>
      <c r="Y173" s="138" t="str">
        <f>IFERROR(IF(AND(R172="Probabilidad",R173="Probabilidad"),(AA172-(+AA172*U173)),IF(R173="Probabilidad",(J172-(+J172*U173)),IF(R173="Impacto",AA172,""))),"")</f>
        <v/>
      </c>
      <c r="Z173" s="111" t="str">
        <f t="shared" si="106"/>
        <v/>
      </c>
      <c r="AA173" s="186" t="str">
        <f t="shared" si="107"/>
        <v/>
      </c>
      <c r="AB173" s="111" t="str">
        <f t="shared" si="108"/>
        <v/>
      </c>
      <c r="AC173" s="186" t="str">
        <f>IFERROR(IF(AND(R172="Impacto",R173="Impacto"),(AC172-(+AC172*U173)),IF(AND(R172="Probabilidad",R173="Impacto"),(AC171-(+AC171*U173)),IF(R173="Probabilidad",AC172,""))),"")</f>
        <v/>
      </c>
      <c r="AD173" s="111" t="str">
        <f t="shared" si="109"/>
        <v/>
      </c>
      <c r="AE173" s="457"/>
      <c r="AF173" s="150"/>
      <c r="AG173" s="151"/>
      <c r="AH173" s="234"/>
      <c r="AI173" s="234"/>
      <c r="AJ173" s="234"/>
      <c r="AK173" s="234"/>
      <c r="AL173" s="234"/>
      <c r="AM173" s="234"/>
      <c r="AN173" s="150"/>
      <c r="AO173" s="150"/>
      <c r="AP173" s="151"/>
      <c r="AQ173" s="150"/>
      <c r="AR173" s="151"/>
      <c r="AS173" s="234"/>
      <c r="AT173" s="234"/>
      <c r="AU173" s="234"/>
      <c r="AV173" s="234"/>
      <c r="AW173" s="234"/>
      <c r="AX173" s="234"/>
      <c r="AY173" s="150"/>
      <c r="AZ173" s="150"/>
      <c r="BA173" s="151"/>
      <c r="BB173" s="150"/>
      <c r="BC173" s="151"/>
      <c r="BD173" s="234"/>
      <c r="BE173" s="234"/>
      <c r="BF173" s="234"/>
      <c r="BG173" s="234"/>
      <c r="BH173" s="234"/>
      <c r="BI173" s="234"/>
      <c r="BJ173" s="150"/>
      <c r="BK173" s="150"/>
      <c r="BL173" s="151"/>
      <c r="BM173" s="181"/>
      <c r="BN173" s="226"/>
      <c r="BO173" s="142"/>
      <c r="BP173" s="181"/>
      <c r="BQ173" s="142"/>
      <c r="BR173" s="142"/>
      <c r="BS173" s="142"/>
      <c r="BT173" s="150"/>
      <c r="BU173" s="151"/>
      <c r="BV173" s="152"/>
      <c r="BW173" s="150"/>
      <c r="BX173" s="150"/>
      <c r="BY173" s="151"/>
      <c r="BZ173" s="151"/>
      <c r="CA173" s="151"/>
      <c r="CB173" s="151"/>
      <c r="CC173" s="150"/>
      <c r="CD173" s="151"/>
      <c r="CE173" s="152"/>
      <c r="CF173" s="150"/>
      <c r="CG173" s="150"/>
      <c r="CH173" s="151"/>
      <c r="CI173" s="151"/>
      <c r="CJ173" s="151"/>
      <c r="CK173" s="151"/>
      <c r="CL173" s="150"/>
      <c r="CM173" s="151"/>
      <c r="CN173" s="404"/>
      <c r="CO173" s="150"/>
      <c r="CP173" s="150"/>
      <c r="CQ173" s="151"/>
      <c r="CR173" s="151"/>
      <c r="CS173" s="151"/>
      <c r="CT173" s="151"/>
    </row>
    <row r="174" spans="1:100" s="402" customFormat="1" ht="39" customHeight="1">
      <c r="A174" s="755"/>
      <c r="B174" s="472"/>
      <c r="C174" s="463"/>
      <c r="D174" s="460"/>
      <c r="E174" s="460"/>
      <c r="F174" s="460"/>
      <c r="G174" s="463"/>
      <c r="H174" s="463"/>
      <c r="I174" s="454"/>
      <c r="J174" s="451"/>
      <c r="K174" s="466"/>
      <c r="L174" s="313">
        <f>IF(NOT(ISERROR(MATCH(K174,_xlfn.ANCHORARRAY(F183),0))),J185&amp;"Por favor no seleccionar los criterios de impacto",K174)</f>
        <v>0</v>
      </c>
      <c r="M174" s="454"/>
      <c r="N174" s="451"/>
      <c r="O174" s="454"/>
      <c r="P174" s="181"/>
      <c r="Q174" s="94"/>
      <c r="R174" s="137" t="str">
        <f t="shared" si="104"/>
        <v/>
      </c>
      <c r="S174" s="97"/>
      <c r="T174" s="97"/>
      <c r="U174" s="186" t="str">
        <f t="shared" si="105"/>
        <v/>
      </c>
      <c r="V174" s="97"/>
      <c r="W174" s="97"/>
      <c r="X174" s="97"/>
      <c r="Y174" s="138" t="str">
        <f>IFERROR(IF(AND(R173="Probabilidad",R174="Probabilidad"),(AA173-(+AA173*U174)),IF(R174="Probabilidad",(J173-(+J173*U174)),IF(R174="Impacto",AA173,""))),"")</f>
        <v/>
      </c>
      <c r="Z174" s="111" t="str">
        <f t="shared" si="106"/>
        <v/>
      </c>
      <c r="AA174" s="186" t="str">
        <f t="shared" si="107"/>
        <v/>
      </c>
      <c r="AB174" s="111" t="str">
        <f t="shared" si="108"/>
        <v/>
      </c>
      <c r="AC174" s="186" t="str">
        <f>IFERROR(IF(AND(R173="Impacto",R174="Impacto"),(AC173-(+AC173*U174)),IF(AND(R173="Probabilidad",R174="Impacto"),(AC172-(+AC172*U174)),IF(R174="Probabilidad",AC173,""))),"")</f>
        <v/>
      </c>
      <c r="AD174" s="111" t="str">
        <f t="shared" si="109"/>
        <v/>
      </c>
      <c r="AE174" s="457"/>
      <c r="AF174" s="150"/>
      <c r="AG174" s="151"/>
      <c r="AH174" s="234"/>
      <c r="AI174" s="234"/>
      <c r="AJ174" s="234"/>
      <c r="AK174" s="234"/>
      <c r="AL174" s="234"/>
      <c r="AM174" s="234"/>
      <c r="AN174" s="150"/>
      <c r="AO174" s="150"/>
      <c r="AP174" s="151"/>
      <c r="AQ174" s="150"/>
      <c r="AR174" s="151"/>
      <c r="AS174" s="234"/>
      <c r="AT174" s="234"/>
      <c r="AU174" s="234"/>
      <c r="AV174" s="234"/>
      <c r="AW174" s="234"/>
      <c r="AX174" s="234"/>
      <c r="AY174" s="150"/>
      <c r="AZ174" s="150"/>
      <c r="BA174" s="151"/>
      <c r="BB174" s="150"/>
      <c r="BC174" s="151"/>
      <c r="BD174" s="234"/>
      <c r="BE174" s="234"/>
      <c r="BF174" s="234"/>
      <c r="BG174" s="234"/>
      <c r="BH174" s="234"/>
      <c r="BI174" s="234"/>
      <c r="BJ174" s="150"/>
      <c r="BK174" s="150"/>
      <c r="BL174" s="151"/>
      <c r="BM174" s="181"/>
      <c r="BN174" s="226"/>
      <c r="BO174" s="142"/>
      <c r="BP174" s="181"/>
      <c r="BQ174" s="142"/>
      <c r="BR174" s="142"/>
      <c r="BS174" s="142"/>
      <c r="BT174" s="150"/>
      <c r="BU174" s="151"/>
      <c r="BV174" s="152"/>
      <c r="BW174" s="150"/>
      <c r="BX174" s="150"/>
      <c r="BY174" s="151"/>
      <c r="BZ174" s="151"/>
      <c r="CA174" s="151"/>
      <c r="CB174" s="151"/>
      <c r="CC174" s="150"/>
      <c r="CD174" s="151"/>
      <c r="CE174" s="152"/>
      <c r="CF174" s="150"/>
      <c r="CG174" s="150"/>
      <c r="CH174" s="151"/>
      <c r="CI174" s="151"/>
      <c r="CJ174" s="151"/>
      <c r="CK174" s="151"/>
      <c r="CL174" s="150"/>
      <c r="CM174" s="151"/>
      <c r="CN174" s="404"/>
      <c r="CO174" s="150"/>
      <c r="CP174" s="150"/>
      <c r="CQ174" s="151"/>
      <c r="CR174" s="151"/>
      <c r="CS174" s="151"/>
      <c r="CT174" s="151"/>
    </row>
    <row r="175" spans="1:100" s="402" customFormat="1" ht="39" customHeight="1">
      <c r="A175" s="755"/>
      <c r="B175" s="472"/>
      <c r="C175" s="463"/>
      <c r="D175" s="460"/>
      <c r="E175" s="460"/>
      <c r="F175" s="460"/>
      <c r="G175" s="463"/>
      <c r="H175" s="463"/>
      <c r="I175" s="454"/>
      <c r="J175" s="451"/>
      <c r="K175" s="466"/>
      <c r="L175" s="313">
        <f>IF(NOT(ISERROR(MATCH(K175,_xlfn.ANCHORARRAY(F184),0))),J186&amp;"Por favor no seleccionar los criterios de impacto",K175)</f>
        <v>0</v>
      </c>
      <c r="M175" s="454"/>
      <c r="N175" s="451"/>
      <c r="O175" s="454"/>
      <c r="P175" s="181"/>
      <c r="Q175" s="94"/>
      <c r="R175" s="137" t="str">
        <f t="shared" si="104"/>
        <v/>
      </c>
      <c r="S175" s="97"/>
      <c r="T175" s="97"/>
      <c r="U175" s="186" t="str">
        <f t="shared" si="105"/>
        <v/>
      </c>
      <c r="V175" s="97"/>
      <c r="W175" s="97"/>
      <c r="X175" s="97"/>
      <c r="Y175" s="138" t="str">
        <f>IFERROR(IF(AND(R174="Probabilidad",R175="Probabilidad"),(AA174-(+AA174*U175)),IF(R175="Probabilidad",(J174-(+J174*U175)),IF(R175="Impacto",AA174,""))),"")</f>
        <v/>
      </c>
      <c r="Z175" s="111" t="str">
        <f t="shared" si="106"/>
        <v/>
      </c>
      <c r="AA175" s="186" t="str">
        <f t="shared" si="107"/>
        <v/>
      </c>
      <c r="AB175" s="111" t="str">
        <f t="shared" si="108"/>
        <v/>
      </c>
      <c r="AC175" s="186" t="str">
        <f>IFERROR(IF(AND(R174="Impacto",R175="Impacto"),(AC174-(+AC174*U175)),IF(AND(R174="Probabilidad",R175="Impacto"),(AC173-(+AC173*U175)),IF(R175="Probabilidad",AC174,""))),"")</f>
        <v/>
      </c>
      <c r="AD175" s="111" t="str">
        <f t="shared" si="109"/>
        <v/>
      </c>
      <c r="AE175" s="457"/>
      <c r="AF175" s="150"/>
      <c r="AG175" s="151"/>
      <c r="AH175" s="234"/>
      <c r="AI175" s="234"/>
      <c r="AJ175" s="234"/>
      <c r="AK175" s="234"/>
      <c r="AL175" s="234"/>
      <c r="AM175" s="234"/>
      <c r="AN175" s="150"/>
      <c r="AO175" s="150"/>
      <c r="AP175" s="151"/>
      <c r="AQ175" s="150"/>
      <c r="AR175" s="151"/>
      <c r="AS175" s="234"/>
      <c r="AT175" s="234"/>
      <c r="AU175" s="234"/>
      <c r="AV175" s="234"/>
      <c r="AW175" s="234"/>
      <c r="AX175" s="234"/>
      <c r="AY175" s="150"/>
      <c r="AZ175" s="150"/>
      <c r="BA175" s="151"/>
      <c r="BB175" s="150"/>
      <c r="BC175" s="151"/>
      <c r="BD175" s="234"/>
      <c r="BE175" s="234"/>
      <c r="BF175" s="234"/>
      <c r="BG175" s="234"/>
      <c r="BH175" s="234"/>
      <c r="BI175" s="234"/>
      <c r="BJ175" s="150"/>
      <c r="BK175" s="150"/>
      <c r="BL175" s="151"/>
      <c r="BM175" s="181"/>
      <c r="BN175" s="226"/>
      <c r="BO175" s="142"/>
      <c r="BP175" s="181"/>
      <c r="BQ175" s="142"/>
      <c r="BR175" s="142"/>
      <c r="BS175" s="142"/>
      <c r="BT175" s="150"/>
      <c r="BU175" s="151"/>
      <c r="BV175" s="152"/>
      <c r="BW175" s="150"/>
      <c r="BX175" s="150"/>
      <c r="BY175" s="151"/>
      <c r="BZ175" s="151"/>
      <c r="CA175" s="151"/>
      <c r="CB175" s="151"/>
      <c r="CC175" s="150"/>
      <c r="CD175" s="151"/>
      <c r="CE175" s="152"/>
      <c r="CF175" s="150"/>
      <c r="CG175" s="150"/>
      <c r="CH175" s="151"/>
      <c r="CI175" s="151"/>
      <c r="CJ175" s="151"/>
      <c r="CK175" s="151"/>
      <c r="CL175" s="150"/>
      <c r="CM175" s="151"/>
      <c r="CN175" s="404"/>
      <c r="CO175" s="150"/>
      <c r="CP175" s="150"/>
      <c r="CQ175" s="151"/>
      <c r="CR175" s="151"/>
      <c r="CS175" s="151"/>
      <c r="CT175" s="151"/>
    </row>
    <row r="176" spans="1:100" s="402" customFormat="1" ht="39" customHeight="1" thickBot="1">
      <c r="A176" s="756"/>
      <c r="B176" s="473"/>
      <c r="C176" s="464"/>
      <c r="D176" s="460"/>
      <c r="E176" s="460"/>
      <c r="F176" s="460"/>
      <c r="G176" s="464"/>
      <c r="H176" s="464"/>
      <c r="I176" s="455"/>
      <c r="J176" s="452"/>
      <c r="K176" s="467"/>
      <c r="L176" s="314">
        <f>IF(NOT(ISERROR(MATCH(K176,_xlfn.ANCHORARRAY(F185),0))),J187&amp;"Por favor no seleccionar los criterios de impacto",K176)</f>
        <v>0</v>
      </c>
      <c r="M176" s="455"/>
      <c r="N176" s="452"/>
      <c r="O176" s="455"/>
      <c r="P176" s="182"/>
      <c r="Q176" s="95"/>
      <c r="R176" s="149" t="str">
        <f t="shared" si="104"/>
        <v/>
      </c>
      <c r="S176" s="144"/>
      <c r="T176" s="144"/>
      <c r="U176" s="184" t="str">
        <f t="shared" si="105"/>
        <v/>
      </c>
      <c r="V176" s="144"/>
      <c r="W176" s="144"/>
      <c r="X176" s="144"/>
      <c r="Y176" s="145" t="str">
        <f>IFERROR(IF(AND(R175="Probabilidad",R176="Probabilidad"),(AA175-(+AA175*U176)),IF(R176="Probabilidad",(J175-(+J175*U176)),IF(R176="Impacto",AA175,""))),"")</f>
        <v/>
      </c>
      <c r="Z176" s="112" t="str">
        <f t="shared" si="106"/>
        <v/>
      </c>
      <c r="AA176" s="184" t="str">
        <f t="shared" si="107"/>
        <v/>
      </c>
      <c r="AB176" s="112" t="str">
        <f t="shared" si="108"/>
        <v/>
      </c>
      <c r="AC176" s="184" t="str">
        <f>IFERROR(IF(AND(R175="Impacto",R176="Impacto"),(AC175-(+AC175*U176)),IF(AND(R175="Probabilidad",R176="Impacto"),(AC174-(+AC174*U176)),IF(R176="Probabilidad",AC175,""))),"")</f>
        <v/>
      </c>
      <c r="AD176" s="112" t="str">
        <f t="shared" si="109"/>
        <v/>
      </c>
      <c r="AE176" s="458"/>
      <c r="AF176" s="150"/>
      <c r="AG176" s="151"/>
      <c r="AH176" s="234"/>
      <c r="AI176" s="234"/>
      <c r="AJ176" s="234"/>
      <c r="AK176" s="234"/>
      <c r="AL176" s="234"/>
      <c r="AM176" s="234"/>
      <c r="AN176" s="150"/>
      <c r="AO176" s="150"/>
      <c r="AP176" s="151"/>
      <c r="AQ176" s="150"/>
      <c r="AR176" s="151"/>
      <c r="AS176" s="234"/>
      <c r="AT176" s="234"/>
      <c r="AU176" s="234"/>
      <c r="AV176" s="234"/>
      <c r="AW176" s="234"/>
      <c r="AX176" s="234"/>
      <c r="AY176" s="150"/>
      <c r="AZ176" s="150"/>
      <c r="BA176" s="151"/>
      <c r="BB176" s="150"/>
      <c r="BC176" s="151"/>
      <c r="BD176" s="234"/>
      <c r="BE176" s="234"/>
      <c r="BF176" s="234"/>
      <c r="BG176" s="234"/>
      <c r="BH176" s="234"/>
      <c r="BI176" s="234"/>
      <c r="BJ176" s="150"/>
      <c r="BK176" s="150"/>
      <c r="BL176" s="151"/>
      <c r="BM176" s="181"/>
      <c r="BN176" s="226"/>
      <c r="BO176" s="142"/>
      <c r="BP176" s="181"/>
      <c r="BQ176" s="142"/>
      <c r="BR176" s="142"/>
      <c r="BS176" s="142"/>
      <c r="BT176" s="150"/>
      <c r="BU176" s="151"/>
      <c r="BV176" s="152"/>
      <c r="BW176" s="150"/>
      <c r="BX176" s="150"/>
      <c r="BY176" s="151"/>
      <c r="BZ176" s="151"/>
      <c r="CA176" s="151"/>
      <c r="CB176" s="151"/>
      <c r="CC176" s="150"/>
      <c r="CD176" s="151"/>
      <c r="CE176" s="152"/>
      <c r="CF176" s="150"/>
      <c r="CG176" s="150"/>
      <c r="CH176" s="151"/>
      <c r="CI176" s="151"/>
      <c r="CJ176" s="151"/>
      <c r="CK176" s="151"/>
      <c r="CL176" s="150"/>
      <c r="CM176" s="151"/>
      <c r="CN176" s="404"/>
      <c r="CO176" s="150"/>
      <c r="CP176" s="150"/>
      <c r="CQ176" s="151"/>
      <c r="CR176" s="151"/>
      <c r="CS176" s="151"/>
      <c r="CT176" s="151"/>
    </row>
    <row r="177" spans="1:100" s="402" customFormat="1" ht="160" customHeight="1">
      <c r="A177" s="754"/>
      <c r="B177" s="471"/>
      <c r="C177" s="462"/>
      <c r="D177" s="491"/>
      <c r="E177" s="491"/>
      <c r="F177" s="491"/>
      <c r="G177" s="462"/>
      <c r="H177" s="462"/>
      <c r="I177" s="453" t="str">
        <f>IF(H177&lt;=0,"",IF(H177&lt;=2,"Muy Baja",IF(H177&lt;=24,"Baja",IF(H177&lt;=500,"Media",IF(H177&lt;=5000,"Alta","Muy Alta")))))</f>
        <v/>
      </c>
      <c r="J177" s="450" t="str">
        <f>IF(I177="","",IF(I177="Muy Baja",0.2,IF(I177="Baja",0.4,IF(I177="Media",0.6,IF(I177="Alta",0.8,IF(I177="Muy Alta",1,))))))</f>
        <v/>
      </c>
      <c r="K177" s="465"/>
      <c r="L177" s="312">
        <f>IF(NOT(ISERROR(MATCH(K177,'[3]Tabla Impacto'!$B$221:$B$223,0))),'[3]Tabla Impacto'!$F$223&amp;"Por favor no seleccionar los criterios de impacto(Afectación Económica o presupuestal y Pérdida Reputacional)",K177)</f>
        <v>0</v>
      </c>
      <c r="M177" s="453" t="str">
        <f>IF(OR(K177='Tabla Impacto'!$C$11,K177='Tabla Impacto'!$D$11),"Leve",IF(OR(K177='Tabla Impacto'!$C$12,K177='Tabla Impacto'!$D$12),"Menor",IF(OR(K177='Tabla Impacto'!$C$13,K177='Tabla Impacto'!$D$13),"Moderado",IF(OR(K177='Tabla Impacto'!$C$14,K177='Tabla Impacto'!$D$14),"Mayor",IF(OR(K177='Tabla Impacto'!$C$15,K177='Tabla Impacto'!$D$15),"Catastrófico","")))))</f>
        <v/>
      </c>
      <c r="N177" s="450" t="str">
        <f>IF(M177="","",IF(M177="Leve",0.2,IF(M177="Menor",0.4,IF(M177="Moderado",0.6,IF(M177="Mayor",0.8,IF(M177="Catastrófico",1,))))))</f>
        <v/>
      </c>
      <c r="O177" s="453" t="str">
        <f>IF(OR(AND(I177="Muy Baja",M177="Leve"),AND(I177="Muy Baja",M177="Menor"),AND(I177="Baja",M177="Leve")),"Bajo",IF(OR(AND(I177="Muy baja",M177="Moderado"),AND(I177="Baja",M177="Menor"),AND(I177="Baja",M177="Moderado"),AND(I177="Media",M177="Leve"),AND(I177="Media",M177="Menor"),AND(I177="Media",M177="Moderado"),AND(I177="Alta",M177="Leve"),AND(I177="Alta",M177="Menor")),"Moderado",IF(OR(AND(I177="Muy Baja",M177="Mayor"),AND(I177="Baja",M177="Mayor"),AND(I177="Media",M177="Mayor"),AND(I177="Alta",M177="Moderado"),AND(I177="Alta",M177="Mayor"),AND(I177="Muy Alta",M177="Leve"),AND(I177="Muy Alta",M177="Menor"),AND(I177="Muy Alta",M177="Moderado"),AND(I177="Muy Alta",M177="Mayor")),"Alto",IF(OR(AND(I177="Muy Baja",M177="Catastrófico"),AND(I177="Baja",M177="Catastrófico"),AND(I177="Media",M177="Catastrófico"),AND(I177="Alta",M177="Catastrófico"),AND(I177="Muy Alta",M177="Catastrófico")),"Extremo",""))))</f>
        <v/>
      </c>
      <c r="P177" s="294"/>
      <c r="Q177" s="301"/>
      <c r="R177" s="137" t="str">
        <f t="shared" si="104"/>
        <v/>
      </c>
      <c r="S177" s="97"/>
      <c r="T177" s="97"/>
      <c r="U177" s="186" t="str">
        <f t="shared" si="105"/>
        <v/>
      </c>
      <c r="V177" s="97"/>
      <c r="W177" s="97"/>
      <c r="X177" s="97"/>
      <c r="Y177" s="138" t="str">
        <f>IFERROR(IF(R177="Probabilidad",(J177-(+J177*U177)),IF(R177="Impacto",J177,"")),"")</f>
        <v/>
      </c>
      <c r="Z177" s="111" t="str">
        <f t="shared" si="106"/>
        <v/>
      </c>
      <c r="AA177" s="186" t="str">
        <f t="shared" si="107"/>
        <v/>
      </c>
      <c r="AB177" s="111" t="str">
        <f t="shared" si="108"/>
        <v/>
      </c>
      <c r="AC177" s="186" t="str">
        <f>IFERROR(IF(R177="Impacto",(N177-(+N177*U177)),IF(R177="Probabilidad",N177,"")),"")</f>
        <v/>
      </c>
      <c r="AD177" s="111" t="str">
        <f t="shared" si="109"/>
        <v/>
      </c>
      <c r="AE177" s="456"/>
      <c r="AF177" s="139"/>
      <c r="AG177" s="140"/>
      <c r="AH177" s="234"/>
      <c r="AI177" s="234"/>
      <c r="AJ177" s="234"/>
      <c r="AK177" s="234"/>
      <c r="AL177" s="234"/>
      <c r="AM177" s="234"/>
      <c r="AN177" s="139"/>
      <c r="AO177" s="139"/>
      <c r="AP177" s="140"/>
      <c r="AQ177" s="139"/>
      <c r="AR177" s="140"/>
      <c r="AS177" s="234"/>
      <c r="AT177" s="234"/>
      <c r="AU177" s="234"/>
      <c r="AV177" s="234"/>
      <c r="AW177" s="234"/>
      <c r="AX177" s="234"/>
      <c r="AY177" s="139"/>
      <c r="AZ177" s="139"/>
      <c r="BA177" s="140"/>
      <c r="BB177" s="139"/>
      <c r="BC177" s="140"/>
      <c r="BD177" s="234"/>
      <c r="BE177" s="234"/>
      <c r="BF177" s="234"/>
      <c r="BG177" s="234"/>
      <c r="BH177" s="234"/>
      <c r="BI177" s="234"/>
      <c r="BJ177" s="139"/>
      <c r="BK177" s="139"/>
      <c r="BL177" s="140"/>
      <c r="BM177" s="307"/>
      <c r="BN177" s="296"/>
      <c r="BO177" s="275"/>
      <c r="BP177" s="294"/>
      <c r="BQ177" s="297"/>
      <c r="BR177" s="297"/>
      <c r="BS177" s="296"/>
      <c r="BT177" s="139"/>
      <c r="BU177" s="140"/>
      <c r="BV177" s="141"/>
      <c r="BW177" s="139"/>
      <c r="BX177" s="139"/>
      <c r="BY177" s="140"/>
      <c r="BZ177" s="140"/>
      <c r="CA177" s="140"/>
      <c r="CB177" s="140"/>
      <c r="CC177" s="139"/>
      <c r="CD177" s="140"/>
      <c r="CE177" s="141"/>
      <c r="CF177" s="139"/>
      <c r="CG177" s="139"/>
      <c r="CH177" s="140"/>
      <c r="CI177" s="140"/>
      <c r="CJ177" s="140"/>
      <c r="CK177" s="140"/>
      <c r="CL177" s="139"/>
      <c r="CM177" s="140"/>
      <c r="CN177" s="403"/>
      <c r="CO177" s="139"/>
      <c r="CP177" s="139"/>
      <c r="CQ177" s="140"/>
      <c r="CR177" s="140"/>
      <c r="CS177" s="140"/>
      <c r="CT177" s="140"/>
      <c r="CU177" s="401"/>
      <c r="CV177" s="401"/>
    </row>
    <row r="178" spans="1:100" s="402" customFormat="1" ht="119" customHeight="1">
      <c r="A178" s="755"/>
      <c r="B178" s="472"/>
      <c r="C178" s="463"/>
      <c r="D178" s="460"/>
      <c r="E178" s="460"/>
      <c r="F178" s="460"/>
      <c r="G178" s="463"/>
      <c r="H178" s="463"/>
      <c r="I178" s="454"/>
      <c r="J178" s="451"/>
      <c r="K178" s="466"/>
      <c r="L178" s="313">
        <f>IF(NOT(ISERROR(MATCH(K178,_xlfn.ANCHORARRAY(F187),0))),J189&amp;"Por favor no seleccionar los criterios de impacto",K178)</f>
        <v>0</v>
      </c>
      <c r="M178" s="454"/>
      <c r="N178" s="451"/>
      <c r="O178" s="454"/>
      <c r="P178" s="294"/>
      <c r="Q178" s="301"/>
      <c r="R178" s="137" t="str">
        <f t="shared" si="104"/>
        <v/>
      </c>
      <c r="S178" s="97"/>
      <c r="T178" s="97"/>
      <c r="U178" s="186" t="str">
        <f t="shared" si="105"/>
        <v/>
      </c>
      <c r="V178" s="97"/>
      <c r="W178" s="97"/>
      <c r="X178" s="97"/>
      <c r="Y178" s="138" t="str">
        <f>IFERROR(IF(AND(R177="Probabilidad",R178="Probabilidad"),(AA177-(+AA177*U178)),IF(R178="Probabilidad",(J177-(+J177*U178)),IF(R178="Impacto",AA177,""))),"")</f>
        <v/>
      </c>
      <c r="Z178" s="111" t="str">
        <f t="shared" si="106"/>
        <v/>
      </c>
      <c r="AA178" s="186" t="str">
        <f t="shared" si="107"/>
        <v/>
      </c>
      <c r="AB178" s="111" t="str">
        <f t="shared" si="108"/>
        <v/>
      </c>
      <c r="AC178" s="186" t="str">
        <f>IFERROR(IF(AND(R177="Impacto",R178="Impacto"),(AC177-(+AC177*U178)),IF(R178="Impacto",($N$141-(+$N$141*U178)),IF(R178="Probabilidad",AC177,""))),"")</f>
        <v/>
      </c>
      <c r="AD178" s="111" t="str">
        <f t="shared" si="109"/>
        <v/>
      </c>
      <c r="AE178" s="457"/>
      <c r="AF178" s="150"/>
      <c r="AG178" s="151"/>
      <c r="AH178" s="234"/>
      <c r="AI178" s="234"/>
      <c r="AJ178" s="234"/>
      <c r="AK178" s="234"/>
      <c r="AL178" s="234"/>
      <c r="AM178" s="234"/>
      <c r="AN178" s="150"/>
      <c r="AO178" s="150"/>
      <c r="AP178" s="151"/>
      <c r="AQ178" s="150"/>
      <c r="AR178" s="151"/>
      <c r="AS178" s="234"/>
      <c r="AT178" s="234"/>
      <c r="AU178" s="234"/>
      <c r="AV178" s="234"/>
      <c r="AW178" s="234"/>
      <c r="AX178" s="234"/>
      <c r="AY178" s="150"/>
      <c r="AZ178" s="150"/>
      <c r="BA178" s="151"/>
      <c r="BB178" s="150"/>
      <c r="BC178" s="151"/>
      <c r="BD178" s="234"/>
      <c r="BE178" s="234"/>
      <c r="BF178" s="234"/>
      <c r="BG178" s="234"/>
      <c r="BH178" s="234"/>
      <c r="BI178" s="234"/>
      <c r="BJ178" s="150"/>
      <c r="BK178" s="150"/>
      <c r="BL178" s="151"/>
      <c r="BM178" s="181"/>
      <c r="BN178" s="226"/>
      <c r="BO178" s="142"/>
      <c r="BP178" s="181"/>
      <c r="BQ178" s="142"/>
      <c r="BR178" s="142"/>
      <c r="BS178" s="142"/>
      <c r="BT178" s="150"/>
      <c r="BU178" s="151"/>
      <c r="BV178" s="152"/>
      <c r="BW178" s="150"/>
      <c r="BX178" s="150"/>
      <c r="BY178" s="151"/>
      <c r="BZ178" s="151"/>
      <c r="CA178" s="151"/>
      <c r="CB178" s="151"/>
      <c r="CC178" s="150"/>
      <c r="CD178" s="151"/>
      <c r="CE178" s="152"/>
      <c r="CF178" s="150"/>
      <c r="CG178" s="150"/>
      <c r="CH178" s="151"/>
      <c r="CI178" s="151"/>
      <c r="CJ178" s="151"/>
      <c r="CK178" s="151"/>
      <c r="CL178" s="150"/>
      <c r="CM178" s="151"/>
      <c r="CN178" s="404"/>
      <c r="CO178" s="150"/>
      <c r="CP178" s="150"/>
      <c r="CQ178" s="151"/>
      <c r="CR178" s="151"/>
      <c r="CS178" s="151"/>
      <c r="CT178" s="151"/>
    </row>
    <row r="179" spans="1:100" s="402" customFormat="1" ht="122" customHeight="1">
      <c r="A179" s="755"/>
      <c r="B179" s="472"/>
      <c r="C179" s="463"/>
      <c r="D179" s="460"/>
      <c r="E179" s="460"/>
      <c r="F179" s="460"/>
      <c r="G179" s="463"/>
      <c r="H179" s="463"/>
      <c r="I179" s="454"/>
      <c r="J179" s="451"/>
      <c r="K179" s="466"/>
      <c r="L179" s="313">
        <f>IF(NOT(ISERROR(MATCH(K179,_xlfn.ANCHORARRAY(F188),0))),J190&amp;"Por favor no seleccionar los criterios de impacto",K179)</f>
        <v>0</v>
      </c>
      <c r="M179" s="454"/>
      <c r="N179" s="451"/>
      <c r="O179" s="454"/>
      <c r="P179" s="294"/>
      <c r="Q179" s="301"/>
      <c r="R179" s="137" t="str">
        <f t="shared" si="104"/>
        <v/>
      </c>
      <c r="S179" s="97"/>
      <c r="T179" s="97"/>
      <c r="U179" s="186" t="str">
        <f t="shared" si="105"/>
        <v/>
      </c>
      <c r="V179" s="97"/>
      <c r="W179" s="97"/>
      <c r="X179" s="97"/>
      <c r="Y179" s="138" t="str">
        <f>IFERROR(IF(AND(R178="Probabilidad",R179="Probabilidad"),(AA178-(+AA178*U179)),IF(R179="Probabilidad",(J178-(+J178*U179)),IF(R179="Impacto",AA178,""))),"")</f>
        <v/>
      </c>
      <c r="Z179" s="111" t="str">
        <f t="shared" si="106"/>
        <v/>
      </c>
      <c r="AA179" s="186" t="str">
        <f t="shared" si="107"/>
        <v/>
      </c>
      <c r="AB179" s="111" t="str">
        <f t="shared" si="108"/>
        <v/>
      </c>
      <c r="AC179" s="186" t="str">
        <f>IFERROR(IF(AND(R178="Impacto",R179="Impacto"),(AC178-(+AC178*U179)),IF(AND(R178="Probabilidad",R179="Impacto"),(AC177-(+AC177*U179)),IF(R179="Probabilidad",AC178,""))),"")</f>
        <v/>
      </c>
      <c r="AD179" s="111" t="str">
        <f t="shared" si="109"/>
        <v/>
      </c>
      <c r="AE179" s="457"/>
      <c r="AF179" s="150"/>
      <c r="AG179" s="151"/>
      <c r="AH179" s="234"/>
      <c r="AI179" s="234"/>
      <c r="AJ179" s="234"/>
      <c r="AK179" s="234"/>
      <c r="AL179" s="234"/>
      <c r="AM179" s="234"/>
      <c r="AN179" s="150"/>
      <c r="AO179" s="150"/>
      <c r="AP179" s="151"/>
      <c r="AQ179" s="150"/>
      <c r="AR179" s="151"/>
      <c r="AS179" s="234"/>
      <c r="AT179" s="234"/>
      <c r="AU179" s="234"/>
      <c r="AV179" s="234"/>
      <c r="AW179" s="234"/>
      <c r="AX179" s="234"/>
      <c r="AY179" s="150"/>
      <c r="AZ179" s="150"/>
      <c r="BA179" s="151"/>
      <c r="BB179" s="150"/>
      <c r="BC179" s="151"/>
      <c r="BD179" s="234"/>
      <c r="BE179" s="234"/>
      <c r="BF179" s="234"/>
      <c r="BG179" s="234"/>
      <c r="BH179" s="234"/>
      <c r="BI179" s="234"/>
      <c r="BJ179" s="150"/>
      <c r="BK179" s="150"/>
      <c r="BL179" s="151"/>
      <c r="BM179" s="181"/>
      <c r="BN179" s="226"/>
      <c r="BO179" s="142"/>
      <c r="BP179" s="181"/>
      <c r="BQ179" s="142"/>
      <c r="BR179" s="142"/>
      <c r="BS179" s="142"/>
      <c r="BT179" s="150"/>
      <c r="BU179" s="151"/>
      <c r="BV179" s="152"/>
      <c r="BW179" s="150"/>
      <c r="BX179" s="150"/>
      <c r="BY179" s="151"/>
      <c r="BZ179" s="151"/>
      <c r="CA179" s="151"/>
      <c r="CB179" s="151"/>
      <c r="CC179" s="150"/>
      <c r="CD179" s="151"/>
      <c r="CE179" s="152"/>
      <c r="CF179" s="150"/>
      <c r="CG179" s="150"/>
      <c r="CH179" s="151"/>
      <c r="CI179" s="151"/>
      <c r="CJ179" s="151"/>
      <c r="CK179" s="151"/>
      <c r="CL179" s="150"/>
      <c r="CM179" s="151"/>
      <c r="CN179" s="404"/>
      <c r="CO179" s="150"/>
      <c r="CP179" s="150"/>
      <c r="CQ179" s="151"/>
      <c r="CR179" s="151"/>
      <c r="CS179" s="151"/>
      <c r="CT179" s="151"/>
    </row>
    <row r="180" spans="1:100" s="402" customFormat="1" ht="25" customHeight="1">
      <c r="A180" s="755"/>
      <c r="B180" s="472"/>
      <c r="C180" s="463"/>
      <c r="D180" s="460"/>
      <c r="E180" s="460"/>
      <c r="F180" s="460"/>
      <c r="G180" s="463"/>
      <c r="H180" s="463"/>
      <c r="I180" s="454"/>
      <c r="J180" s="451"/>
      <c r="K180" s="466"/>
      <c r="L180" s="313">
        <f>IF(NOT(ISERROR(MATCH(K180,_xlfn.ANCHORARRAY(F189),0))),J191&amp;"Por favor no seleccionar los criterios de impacto",K180)</f>
        <v>0</v>
      </c>
      <c r="M180" s="454"/>
      <c r="N180" s="451"/>
      <c r="O180" s="454"/>
      <c r="P180" s="294"/>
      <c r="Q180" s="275"/>
      <c r="R180" s="137" t="str">
        <f t="shared" si="104"/>
        <v/>
      </c>
      <c r="S180" s="97"/>
      <c r="T180" s="97"/>
      <c r="U180" s="186" t="str">
        <f t="shared" si="105"/>
        <v/>
      </c>
      <c r="V180" s="97"/>
      <c r="W180" s="97"/>
      <c r="X180" s="97"/>
      <c r="Y180" s="138" t="str">
        <f>IFERROR(IF(AND(R179="Probabilidad",R180="Probabilidad"),(AA179-(+AA179*U180)),IF(R180="Probabilidad",(J179-(+J179*U180)),IF(R180="Impacto",AA179,""))),"")</f>
        <v/>
      </c>
      <c r="Z180" s="111" t="str">
        <f t="shared" si="106"/>
        <v/>
      </c>
      <c r="AA180" s="186" t="str">
        <f t="shared" si="107"/>
        <v/>
      </c>
      <c r="AB180" s="111" t="str">
        <f t="shared" si="108"/>
        <v/>
      </c>
      <c r="AC180" s="186" t="str">
        <f>IFERROR(IF(AND(R179="Impacto",R180="Impacto"),(AC179-(+AC179*U180)),IF(AND(R179="Probabilidad",R180="Impacto"),(AC178-(+AC178*U180)),IF(R180="Probabilidad",AC179,""))),"")</f>
        <v/>
      </c>
      <c r="AD180" s="111" t="str">
        <f t="shared" si="109"/>
        <v/>
      </c>
      <c r="AE180" s="457"/>
      <c r="AF180" s="150"/>
      <c r="AG180" s="151"/>
      <c r="AH180" s="234"/>
      <c r="AI180" s="234"/>
      <c r="AJ180" s="234"/>
      <c r="AK180" s="234"/>
      <c r="AL180" s="234"/>
      <c r="AM180" s="234"/>
      <c r="AN180" s="150"/>
      <c r="AO180" s="150"/>
      <c r="AP180" s="151"/>
      <c r="AQ180" s="150"/>
      <c r="AR180" s="151"/>
      <c r="AS180" s="234"/>
      <c r="AT180" s="234"/>
      <c r="AU180" s="234"/>
      <c r="AV180" s="234"/>
      <c r="AW180" s="234"/>
      <c r="AX180" s="234"/>
      <c r="AY180" s="150"/>
      <c r="AZ180" s="150"/>
      <c r="BA180" s="151"/>
      <c r="BB180" s="150"/>
      <c r="BC180" s="151"/>
      <c r="BD180" s="234"/>
      <c r="BE180" s="234"/>
      <c r="BF180" s="234"/>
      <c r="BG180" s="234"/>
      <c r="BH180" s="234"/>
      <c r="BI180" s="234"/>
      <c r="BJ180" s="150"/>
      <c r="BK180" s="150"/>
      <c r="BL180" s="151"/>
      <c r="BM180" s="181"/>
      <c r="BN180" s="226"/>
      <c r="BO180" s="142"/>
      <c r="BP180" s="181"/>
      <c r="BQ180" s="142"/>
      <c r="BR180" s="142"/>
      <c r="BS180" s="142"/>
      <c r="BT180" s="150"/>
      <c r="BU180" s="151"/>
      <c r="BV180" s="152"/>
      <c r="BW180" s="150"/>
      <c r="BX180" s="150"/>
      <c r="BY180" s="151"/>
      <c r="BZ180" s="151"/>
      <c r="CA180" s="151"/>
      <c r="CB180" s="151"/>
      <c r="CC180" s="150"/>
      <c r="CD180" s="151"/>
      <c r="CE180" s="152"/>
      <c r="CF180" s="150"/>
      <c r="CG180" s="150"/>
      <c r="CH180" s="151"/>
      <c r="CI180" s="151"/>
      <c r="CJ180" s="151"/>
      <c r="CK180" s="151"/>
      <c r="CL180" s="150"/>
      <c r="CM180" s="151"/>
      <c r="CN180" s="404"/>
      <c r="CO180" s="150"/>
      <c r="CP180" s="150"/>
      <c r="CQ180" s="151"/>
      <c r="CR180" s="151"/>
      <c r="CS180" s="151"/>
      <c r="CT180" s="151"/>
    </row>
    <row r="181" spans="1:100" s="402" customFormat="1" ht="25" customHeight="1">
      <c r="A181" s="755"/>
      <c r="B181" s="472"/>
      <c r="C181" s="463"/>
      <c r="D181" s="460"/>
      <c r="E181" s="460"/>
      <c r="F181" s="460"/>
      <c r="G181" s="463"/>
      <c r="H181" s="463"/>
      <c r="I181" s="454"/>
      <c r="J181" s="451"/>
      <c r="K181" s="466"/>
      <c r="L181" s="313">
        <f>IF(NOT(ISERROR(MATCH(K181,_xlfn.ANCHORARRAY(F190),0))),J192&amp;"Por favor no seleccionar los criterios de impacto",K181)</f>
        <v>0</v>
      </c>
      <c r="M181" s="454"/>
      <c r="N181" s="451"/>
      <c r="O181" s="454"/>
      <c r="P181" s="181"/>
      <c r="Q181" s="94"/>
      <c r="R181" s="137" t="str">
        <f t="shared" si="104"/>
        <v/>
      </c>
      <c r="S181" s="97"/>
      <c r="T181" s="97"/>
      <c r="U181" s="186" t="str">
        <f t="shared" si="105"/>
        <v/>
      </c>
      <c r="V181" s="97"/>
      <c r="W181" s="97"/>
      <c r="X181" s="97"/>
      <c r="Y181" s="138" t="str">
        <f>IFERROR(IF(AND(R180="Probabilidad",R181="Probabilidad"),(AA180-(+AA180*U181)),IF(R181="Probabilidad",(J180-(+J180*U181)),IF(R181="Impacto",AA180,""))),"")</f>
        <v/>
      </c>
      <c r="Z181" s="111" t="str">
        <f t="shared" si="106"/>
        <v/>
      </c>
      <c r="AA181" s="186" t="str">
        <f t="shared" si="107"/>
        <v/>
      </c>
      <c r="AB181" s="111" t="str">
        <f t="shared" si="108"/>
        <v/>
      </c>
      <c r="AC181" s="186" t="str">
        <f>IFERROR(IF(AND(R180="Impacto",R181="Impacto"),(AC180-(+AC180*U181)),IF(AND(R180="Probabilidad",R181="Impacto"),(AC179-(+AC179*U181)),IF(R181="Probabilidad",AC180,""))),"")</f>
        <v/>
      </c>
      <c r="AD181" s="111" t="str">
        <f t="shared" si="109"/>
        <v/>
      </c>
      <c r="AE181" s="457"/>
      <c r="AF181" s="150"/>
      <c r="AG181" s="151"/>
      <c r="AH181" s="234"/>
      <c r="AI181" s="234"/>
      <c r="AJ181" s="234"/>
      <c r="AK181" s="234"/>
      <c r="AL181" s="234"/>
      <c r="AM181" s="234"/>
      <c r="AN181" s="150"/>
      <c r="AO181" s="150"/>
      <c r="AP181" s="151"/>
      <c r="AQ181" s="150"/>
      <c r="AR181" s="151"/>
      <c r="AS181" s="234"/>
      <c r="AT181" s="234"/>
      <c r="AU181" s="234"/>
      <c r="AV181" s="234"/>
      <c r="AW181" s="234"/>
      <c r="AX181" s="234"/>
      <c r="AY181" s="150"/>
      <c r="AZ181" s="150"/>
      <c r="BA181" s="151"/>
      <c r="BB181" s="150"/>
      <c r="BC181" s="151"/>
      <c r="BD181" s="234"/>
      <c r="BE181" s="234"/>
      <c r="BF181" s="234"/>
      <c r="BG181" s="234"/>
      <c r="BH181" s="234"/>
      <c r="BI181" s="234"/>
      <c r="BJ181" s="150"/>
      <c r="BK181" s="150"/>
      <c r="BL181" s="151"/>
      <c r="BM181" s="181"/>
      <c r="BN181" s="226"/>
      <c r="BO181" s="142"/>
      <c r="BP181" s="181"/>
      <c r="BQ181" s="142"/>
      <c r="BR181" s="142"/>
      <c r="BS181" s="142"/>
      <c r="BT181" s="150"/>
      <c r="BU181" s="151"/>
      <c r="BV181" s="152"/>
      <c r="BW181" s="150"/>
      <c r="BX181" s="150"/>
      <c r="BY181" s="151"/>
      <c r="BZ181" s="151"/>
      <c r="CA181" s="151"/>
      <c r="CB181" s="151"/>
      <c r="CC181" s="150"/>
      <c r="CD181" s="151"/>
      <c r="CE181" s="152"/>
      <c r="CF181" s="150"/>
      <c r="CG181" s="150"/>
      <c r="CH181" s="151"/>
      <c r="CI181" s="151"/>
      <c r="CJ181" s="151"/>
      <c r="CK181" s="151"/>
      <c r="CL181" s="150"/>
      <c r="CM181" s="151"/>
      <c r="CN181" s="404"/>
      <c r="CO181" s="150"/>
      <c r="CP181" s="150"/>
      <c r="CQ181" s="151"/>
      <c r="CR181" s="151"/>
      <c r="CS181" s="151"/>
      <c r="CT181" s="151"/>
    </row>
    <row r="182" spans="1:100" s="402" customFormat="1" ht="25" customHeight="1" thickBot="1">
      <c r="A182" s="756"/>
      <c r="B182" s="473"/>
      <c r="C182" s="464"/>
      <c r="D182" s="460"/>
      <c r="E182" s="460"/>
      <c r="F182" s="460"/>
      <c r="G182" s="464"/>
      <c r="H182" s="464"/>
      <c r="I182" s="455"/>
      <c r="J182" s="452"/>
      <c r="K182" s="467"/>
      <c r="L182" s="314">
        <f>IF(NOT(ISERROR(MATCH(K182,_xlfn.ANCHORARRAY(F191),0))),J193&amp;"Por favor no seleccionar los criterios de impacto",K182)</f>
        <v>0</v>
      </c>
      <c r="M182" s="455"/>
      <c r="N182" s="452"/>
      <c r="O182" s="455"/>
      <c r="P182" s="182"/>
      <c r="Q182" s="95"/>
      <c r="R182" s="149" t="str">
        <f t="shared" si="104"/>
        <v/>
      </c>
      <c r="S182" s="144"/>
      <c r="T182" s="144"/>
      <c r="U182" s="184" t="str">
        <f t="shared" si="105"/>
        <v/>
      </c>
      <c r="V182" s="144"/>
      <c r="W182" s="144"/>
      <c r="X182" s="144"/>
      <c r="Y182" s="145" t="str">
        <f>IFERROR(IF(AND(R181="Probabilidad",R182="Probabilidad"),(AA181-(+AA181*U182)),IF(R182="Probabilidad",(J181-(+J181*U182)),IF(R182="Impacto",AA181,""))),"")</f>
        <v/>
      </c>
      <c r="Z182" s="112" t="str">
        <f t="shared" si="106"/>
        <v/>
      </c>
      <c r="AA182" s="184" t="str">
        <f t="shared" si="107"/>
        <v/>
      </c>
      <c r="AB182" s="112" t="str">
        <f t="shared" si="108"/>
        <v/>
      </c>
      <c r="AC182" s="184" t="str">
        <f>IFERROR(IF(AND(R181="Impacto",R182="Impacto"),(AC181-(+AC181*U182)),IF(AND(R181="Probabilidad",R182="Impacto"),(AC180-(+AC180*U182)),IF(R182="Probabilidad",AC181,""))),"")</f>
        <v/>
      </c>
      <c r="AD182" s="112" t="str">
        <f t="shared" si="109"/>
        <v/>
      </c>
      <c r="AE182" s="458"/>
      <c r="AF182" s="150"/>
      <c r="AG182" s="151"/>
      <c r="AH182" s="234"/>
      <c r="AI182" s="234"/>
      <c r="AJ182" s="234"/>
      <c r="AK182" s="234"/>
      <c r="AL182" s="234"/>
      <c r="AM182" s="234"/>
      <c r="AN182" s="150"/>
      <c r="AO182" s="150"/>
      <c r="AP182" s="151"/>
      <c r="AQ182" s="150"/>
      <c r="AR182" s="151"/>
      <c r="AS182" s="234"/>
      <c r="AT182" s="234"/>
      <c r="AU182" s="234"/>
      <c r="AV182" s="234"/>
      <c r="AW182" s="234"/>
      <c r="AX182" s="234"/>
      <c r="AY182" s="150"/>
      <c r="AZ182" s="150"/>
      <c r="BA182" s="151"/>
      <c r="BB182" s="150"/>
      <c r="BC182" s="151"/>
      <c r="BD182" s="234"/>
      <c r="BE182" s="234"/>
      <c r="BF182" s="234"/>
      <c r="BG182" s="234"/>
      <c r="BH182" s="234"/>
      <c r="BI182" s="234"/>
      <c r="BJ182" s="150"/>
      <c r="BK182" s="150"/>
      <c r="BL182" s="151"/>
      <c r="BM182" s="181"/>
      <c r="BN182" s="226"/>
      <c r="BO182" s="142"/>
      <c r="BP182" s="181"/>
      <c r="BQ182" s="142"/>
      <c r="BR182" s="142"/>
      <c r="BS182" s="142"/>
      <c r="BT182" s="150"/>
      <c r="BU182" s="151"/>
      <c r="BV182" s="152"/>
      <c r="BW182" s="150"/>
      <c r="BX182" s="150"/>
      <c r="BY182" s="151"/>
      <c r="BZ182" s="151"/>
      <c r="CA182" s="151"/>
      <c r="CB182" s="151"/>
      <c r="CC182" s="150"/>
      <c r="CD182" s="151"/>
      <c r="CE182" s="152"/>
      <c r="CF182" s="150"/>
      <c r="CG182" s="150"/>
      <c r="CH182" s="151"/>
      <c r="CI182" s="151"/>
      <c r="CJ182" s="151"/>
      <c r="CK182" s="151"/>
      <c r="CL182" s="150"/>
      <c r="CM182" s="151"/>
      <c r="CN182" s="404"/>
      <c r="CO182" s="150"/>
      <c r="CP182" s="150"/>
      <c r="CQ182" s="151"/>
      <c r="CR182" s="151"/>
      <c r="CS182" s="151"/>
      <c r="CT182" s="151"/>
    </row>
    <row r="183" spans="1:100" s="402" customFormat="1" ht="160" customHeight="1">
      <c r="A183" s="757"/>
      <c r="B183" s="496"/>
      <c r="C183" s="462"/>
      <c r="D183" s="477"/>
      <c r="E183" s="477"/>
      <c r="F183" s="491"/>
      <c r="G183" s="462"/>
      <c r="H183" s="462"/>
      <c r="I183" s="453" t="str">
        <f>IF(H183&lt;=0,"",IF(H183&lt;=2,"Muy Baja",IF(H183&lt;=24,"Baja",IF(H183&lt;=500,"Media",IF(H183&lt;=5000,"Alta","Muy Alta")))))</f>
        <v/>
      </c>
      <c r="J183" s="450" t="str">
        <f>IF(I183="","",IF(I183="Muy Baja",0.2,IF(I183="Baja",0.4,IF(I183="Media",0.6,IF(I183="Alta",0.8,IF(I183="Muy Alta",1,))))))</f>
        <v/>
      </c>
      <c r="K183" s="465"/>
      <c r="L183" s="312">
        <f>IF(NOT(ISERROR(MATCH(K183,'[3]Tabla Impacto'!$B$221:$B$223,0))),'[3]Tabla Impacto'!$F$223&amp;"Por favor no seleccionar los criterios de impacto(Afectación Económica o presupuestal y Pérdida Reputacional)",K183)</f>
        <v>0</v>
      </c>
      <c r="M183" s="453" t="str">
        <f>IF(OR(K183='Tabla Impacto'!$C$11,K183='Tabla Impacto'!$D$11),"Leve",IF(OR(K183='Tabla Impacto'!$C$12,K183='Tabla Impacto'!$D$12),"Menor",IF(OR(K183='Tabla Impacto'!$C$13,K183='Tabla Impacto'!$D$13),"Moderado",IF(OR(K183='Tabla Impacto'!$C$14,K183='Tabla Impacto'!$D$14),"Mayor",IF(OR(K183='Tabla Impacto'!$C$15,K183='Tabla Impacto'!$D$15),"Catastrófico","")))))</f>
        <v/>
      </c>
      <c r="N183" s="450" t="str">
        <f>IF(M183="","",IF(M183="Leve",0.2,IF(M183="Menor",0.4,IF(M183="Moderado",0.6,IF(M183="Mayor",0.8,IF(M183="Catastrófico",1,))))))</f>
        <v/>
      </c>
      <c r="O183" s="453" t="str">
        <f>IF(OR(AND(I183="Muy Baja",M183="Leve"),AND(I183="Muy Baja",M183="Menor"),AND(I183="Baja",M183="Leve")),"Bajo",IF(OR(AND(I183="Muy baja",M183="Moderado"),AND(I183="Baja",M183="Menor"),AND(I183="Baja",M183="Moderado"),AND(I183="Media",M183="Leve"),AND(I183="Media",M183="Menor"),AND(I183="Media",M183="Moderado"),AND(I183="Alta",M183="Leve"),AND(I183="Alta",M183="Menor")),"Moderado",IF(OR(AND(I183="Muy Baja",M183="Mayor"),AND(I183="Baja",M183="Mayor"),AND(I183="Media",M183="Mayor"),AND(I183="Alta",M183="Moderado"),AND(I183="Alta",M183="Mayor"),AND(I183="Muy Alta",M183="Leve"),AND(I183="Muy Alta",M183="Menor"),AND(I183="Muy Alta",M183="Moderado"),AND(I183="Muy Alta",M183="Mayor")),"Alto",IF(OR(AND(I183="Muy Baja",M183="Catastrófico"),AND(I183="Baja",M183="Catastrófico"),AND(I183="Media",M183="Catastrófico"),AND(I183="Alta",M183="Catastrófico"),AND(I183="Muy Alta",M183="Catastrófico")),"Extremo",""))))</f>
        <v/>
      </c>
      <c r="P183" s="294"/>
      <c r="Q183" s="275"/>
      <c r="R183" s="137" t="str">
        <f t="shared" si="104"/>
        <v/>
      </c>
      <c r="S183" s="97"/>
      <c r="T183" s="97"/>
      <c r="U183" s="186" t="str">
        <f t="shared" si="105"/>
        <v/>
      </c>
      <c r="V183" s="97"/>
      <c r="W183" s="97"/>
      <c r="X183" s="97"/>
      <c r="Y183" s="138" t="str">
        <f>IFERROR(IF(R183="Probabilidad",(J183-(+J183*U183)),IF(R183="Impacto",J183,"")),"")</f>
        <v/>
      </c>
      <c r="Z183" s="111" t="str">
        <f t="shared" si="106"/>
        <v/>
      </c>
      <c r="AA183" s="186" t="str">
        <f t="shared" si="107"/>
        <v/>
      </c>
      <c r="AB183" s="111" t="str">
        <f t="shared" si="108"/>
        <v/>
      </c>
      <c r="AC183" s="186" t="str">
        <f>IFERROR(IF(R183="Impacto",(N183-(+N183*U183)),IF(R183="Probabilidad",N183,"")),"")</f>
        <v/>
      </c>
      <c r="AD183" s="111" t="str">
        <f t="shared" si="109"/>
        <v/>
      </c>
      <c r="AE183" s="456"/>
      <c r="AF183" s="139"/>
      <c r="AG183" s="140"/>
      <c r="AH183" s="234"/>
      <c r="AI183" s="234"/>
      <c r="AJ183" s="234"/>
      <c r="AK183" s="234"/>
      <c r="AL183" s="234"/>
      <c r="AM183" s="234"/>
      <c r="AN183" s="139"/>
      <c r="AO183" s="139"/>
      <c r="AP183" s="140"/>
      <c r="AQ183" s="139"/>
      <c r="AR183" s="140"/>
      <c r="AS183" s="234"/>
      <c r="AT183" s="234"/>
      <c r="AU183" s="234"/>
      <c r="AV183" s="234"/>
      <c r="AW183" s="234"/>
      <c r="AX183" s="234"/>
      <c r="AY183" s="139"/>
      <c r="AZ183" s="139"/>
      <c r="BA183" s="140"/>
      <c r="BB183" s="139"/>
      <c r="BC183" s="140"/>
      <c r="BD183" s="234"/>
      <c r="BE183" s="234"/>
      <c r="BF183" s="234"/>
      <c r="BG183" s="234"/>
      <c r="BH183" s="234"/>
      <c r="BI183" s="234"/>
      <c r="BJ183" s="139"/>
      <c r="BK183" s="139"/>
      <c r="BL183" s="140"/>
      <c r="BM183" s="275"/>
      <c r="BN183" s="296"/>
      <c r="BO183" s="294"/>
      <c r="BP183" s="294"/>
      <c r="BQ183" s="297"/>
      <c r="BR183" s="297"/>
      <c r="BS183" s="298"/>
      <c r="BT183" s="139"/>
      <c r="BU183" s="140"/>
      <c r="BV183" s="141"/>
      <c r="BW183" s="139"/>
      <c r="BX183" s="139"/>
      <c r="BY183" s="140"/>
      <c r="BZ183" s="140"/>
      <c r="CA183" s="140"/>
      <c r="CB183" s="140"/>
      <c r="CC183" s="139"/>
      <c r="CD183" s="140"/>
      <c r="CE183" s="141"/>
      <c r="CF183" s="139"/>
      <c r="CG183" s="139"/>
      <c r="CH183" s="140"/>
      <c r="CI183" s="140"/>
      <c r="CJ183" s="140"/>
      <c r="CK183" s="140"/>
      <c r="CL183" s="139"/>
      <c r="CM183" s="140"/>
      <c r="CN183" s="403"/>
      <c r="CO183" s="139"/>
      <c r="CP183" s="139"/>
      <c r="CQ183" s="140"/>
      <c r="CR183" s="140"/>
      <c r="CS183" s="140"/>
      <c r="CT183" s="140"/>
      <c r="CU183" s="401"/>
      <c r="CV183" s="401"/>
    </row>
    <row r="184" spans="1:100" s="402" customFormat="1" ht="160" customHeight="1">
      <c r="A184" s="757"/>
      <c r="B184" s="496"/>
      <c r="C184" s="463"/>
      <c r="D184" s="478"/>
      <c r="E184" s="478"/>
      <c r="F184" s="460"/>
      <c r="G184" s="463"/>
      <c r="H184" s="463"/>
      <c r="I184" s="454"/>
      <c r="J184" s="451"/>
      <c r="K184" s="466"/>
      <c r="L184" s="313">
        <f>IF(NOT(ISERROR(MATCH(K184,_xlfn.ANCHORARRAY(F193),0))),J195&amp;"Por favor no seleccionar los criterios de impacto",K184)</f>
        <v>0</v>
      </c>
      <c r="M184" s="454"/>
      <c r="N184" s="451"/>
      <c r="O184" s="454"/>
      <c r="P184" s="294"/>
      <c r="Q184" s="275"/>
      <c r="R184" s="137" t="str">
        <f t="shared" si="104"/>
        <v/>
      </c>
      <c r="S184" s="97"/>
      <c r="T184" s="97"/>
      <c r="U184" s="186" t="str">
        <f t="shared" si="105"/>
        <v/>
      </c>
      <c r="V184" s="97"/>
      <c r="W184" s="97"/>
      <c r="X184" s="97"/>
      <c r="Y184" s="138" t="str">
        <f>IFERROR(IF(AND(R183="Probabilidad",R184="Probabilidad"),(AA183-(+AA183*U184)),IF(R184="Probabilidad",(J183-(+J183*U184)),IF(R184="Impacto",AA183,""))),"")</f>
        <v/>
      </c>
      <c r="Z184" s="111" t="str">
        <f t="shared" si="106"/>
        <v/>
      </c>
      <c r="AA184" s="186" t="str">
        <f t="shared" si="107"/>
        <v/>
      </c>
      <c r="AB184" s="111" t="str">
        <f t="shared" si="108"/>
        <v/>
      </c>
      <c r="AC184" s="186" t="str">
        <f>IFERROR(IF(AND(R183="Impacto",R184="Impacto"),(AC183-(+AC183*U184)),IF(R184="Impacto",($N$141-(+$N$141*U184)),IF(R184="Probabilidad",AC183,""))),"")</f>
        <v/>
      </c>
      <c r="AD184" s="111" t="str">
        <f t="shared" si="109"/>
        <v/>
      </c>
      <c r="AE184" s="457"/>
      <c r="AF184" s="150"/>
      <c r="AG184" s="151"/>
      <c r="AH184" s="234"/>
      <c r="AI184" s="234"/>
      <c r="AJ184" s="234"/>
      <c r="AK184" s="234"/>
      <c r="AL184" s="234"/>
      <c r="AM184" s="234"/>
      <c r="AN184" s="150"/>
      <c r="AO184" s="150"/>
      <c r="AP184" s="151"/>
      <c r="AQ184" s="150"/>
      <c r="AR184" s="151"/>
      <c r="AS184" s="234"/>
      <c r="AT184" s="234"/>
      <c r="AU184" s="234"/>
      <c r="AV184" s="234"/>
      <c r="AW184" s="234"/>
      <c r="AX184" s="234"/>
      <c r="AY184" s="150"/>
      <c r="AZ184" s="150"/>
      <c r="BA184" s="151"/>
      <c r="BB184" s="150"/>
      <c r="BC184" s="151"/>
      <c r="BD184" s="234"/>
      <c r="BE184" s="234"/>
      <c r="BF184" s="234"/>
      <c r="BG184" s="234"/>
      <c r="BH184" s="234"/>
      <c r="BI184" s="234"/>
      <c r="BJ184" s="150"/>
      <c r="BK184" s="150"/>
      <c r="BL184" s="151"/>
      <c r="BM184" s="181"/>
      <c r="BN184" s="226"/>
      <c r="BO184" s="142"/>
      <c r="BP184" s="181"/>
      <c r="BQ184" s="142"/>
      <c r="BR184" s="142"/>
      <c r="BS184" s="142"/>
      <c r="BT184" s="150"/>
      <c r="BU184" s="151"/>
      <c r="BV184" s="152"/>
      <c r="BW184" s="150"/>
      <c r="BX184" s="150"/>
      <c r="BY184" s="151"/>
      <c r="BZ184" s="151"/>
      <c r="CA184" s="151"/>
      <c r="CB184" s="151"/>
      <c r="CC184" s="150"/>
      <c r="CD184" s="151"/>
      <c r="CE184" s="152"/>
      <c r="CF184" s="150"/>
      <c r="CG184" s="150"/>
      <c r="CH184" s="151"/>
      <c r="CI184" s="151"/>
      <c r="CJ184" s="151"/>
      <c r="CK184" s="151"/>
      <c r="CL184" s="150"/>
      <c r="CM184" s="151"/>
      <c r="CN184" s="404"/>
      <c r="CO184" s="150"/>
      <c r="CP184" s="150"/>
      <c r="CQ184" s="151"/>
      <c r="CR184" s="151"/>
      <c r="CS184" s="151"/>
      <c r="CT184" s="151"/>
    </row>
    <row r="185" spans="1:100" s="402" customFormat="1" ht="160" customHeight="1">
      <c r="A185" s="757"/>
      <c r="B185" s="496"/>
      <c r="C185" s="463"/>
      <c r="D185" s="478"/>
      <c r="E185" s="478"/>
      <c r="F185" s="460"/>
      <c r="G185" s="463"/>
      <c r="H185" s="463"/>
      <c r="I185" s="454"/>
      <c r="J185" s="451"/>
      <c r="K185" s="466"/>
      <c r="L185" s="313">
        <f>IF(NOT(ISERROR(MATCH(K185,_xlfn.ANCHORARRAY(F194),0))),J196&amp;"Por favor no seleccionar los criterios de impacto",K185)</f>
        <v>0</v>
      </c>
      <c r="M185" s="454"/>
      <c r="N185" s="451"/>
      <c r="O185" s="454"/>
      <c r="P185" s="294"/>
      <c r="Q185" s="275"/>
      <c r="R185" s="137" t="str">
        <f t="shared" si="104"/>
        <v/>
      </c>
      <c r="S185" s="97"/>
      <c r="T185" s="97"/>
      <c r="U185" s="186" t="str">
        <f t="shared" si="105"/>
        <v/>
      </c>
      <c r="V185" s="97"/>
      <c r="W185" s="97"/>
      <c r="X185" s="97"/>
      <c r="Y185" s="138" t="str">
        <f>IFERROR(IF(AND(R184="Probabilidad",R185="Probabilidad"),(AA184-(+AA184*U185)),IF(R185="Probabilidad",(J184-(+J184*U185)),IF(R185="Impacto",AA184,""))),"")</f>
        <v/>
      </c>
      <c r="Z185" s="111" t="str">
        <f t="shared" si="106"/>
        <v/>
      </c>
      <c r="AA185" s="186" t="str">
        <f t="shared" si="107"/>
        <v/>
      </c>
      <c r="AB185" s="111" t="str">
        <f t="shared" si="108"/>
        <v/>
      </c>
      <c r="AC185" s="186" t="str">
        <f>IFERROR(IF(AND(R184="Impacto",R185="Impacto"),(AC184-(+AC184*U185)),IF(AND(R184="Probabilidad",R185="Impacto"),(AC183-(+AC183*U185)),IF(R185="Probabilidad",AC184,""))),"")</f>
        <v/>
      </c>
      <c r="AD185" s="111" t="str">
        <f t="shared" si="109"/>
        <v/>
      </c>
      <c r="AE185" s="457"/>
      <c r="AF185" s="150"/>
      <c r="AG185" s="151"/>
      <c r="AH185" s="234"/>
      <c r="AI185" s="234"/>
      <c r="AJ185" s="234"/>
      <c r="AK185" s="234"/>
      <c r="AL185" s="234"/>
      <c r="AM185" s="234"/>
      <c r="AN185" s="150"/>
      <c r="AO185" s="150"/>
      <c r="AP185" s="151"/>
      <c r="AQ185" s="150"/>
      <c r="AR185" s="151"/>
      <c r="AS185" s="234"/>
      <c r="AT185" s="234"/>
      <c r="AU185" s="234"/>
      <c r="AV185" s="234"/>
      <c r="AW185" s="234"/>
      <c r="AX185" s="234"/>
      <c r="AY185" s="150"/>
      <c r="AZ185" s="150"/>
      <c r="BA185" s="151"/>
      <c r="BB185" s="150"/>
      <c r="BC185" s="151"/>
      <c r="BD185" s="234"/>
      <c r="BE185" s="234"/>
      <c r="BF185" s="234"/>
      <c r="BG185" s="234"/>
      <c r="BH185" s="234"/>
      <c r="BI185" s="234"/>
      <c r="BJ185" s="150"/>
      <c r="BK185" s="150"/>
      <c r="BL185" s="151"/>
      <c r="BM185" s="181"/>
      <c r="BN185" s="226"/>
      <c r="BO185" s="142"/>
      <c r="BP185" s="181"/>
      <c r="BQ185" s="142"/>
      <c r="BR185" s="142"/>
      <c r="BS185" s="142"/>
      <c r="BT185" s="150"/>
      <c r="BU185" s="151"/>
      <c r="BV185" s="152"/>
      <c r="BW185" s="150"/>
      <c r="BX185" s="150"/>
      <c r="BY185" s="151"/>
      <c r="BZ185" s="151"/>
      <c r="CA185" s="151"/>
      <c r="CB185" s="151"/>
      <c r="CC185" s="150"/>
      <c r="CD185" s="151"/>
      <c r="CE185" s="152"/>
      <c r="CF185" s="150"/>
      <c r="CG185" s="150"/>
      <c r="CH185" s="151"/>
      <c r="CI185" s="151"/>
      <c r="CJ185" s="151"/>
      <c r="CK185" s="151"/>
      <c r="CL185" s="150"/>
      <c r="CM185" s="151"/>
      <c r="CN185" s="404"/>
      <c r="CO185" s="150"/>
      <c r="CP185" s="150"/>
      <c r="CQ185" s="151"/>
      <c r="CR185" s="151"/>
      <c r="CS185" s="151"/>
      <c r="CT185" s="151"/>
    </row>
    <row r="186" spans="1:100" s="402" customFormat="1" ht="160" customHeight="1">
      <c r="A186" s="757"/>
      <c r="B186" s="496"/>
      <c r="C186" s="463"/>
      <c r="D186" s="478"/>
      <c r="E186" s="478"/>
      <c r="F186" s="460"/>
      <c r="G186" s="463"/>
      <c r="H186" s="463"/>
      <c r="I186" s="454"/>
      <c r="J186" s="451"/>
      <c r="K186" s="466"/>
      <c r="L186" s="313">
        <f>IF(NOT(ISERROR(MATCH(K186,_xlfn.ANCHORARRAY(F195),0))),J197&amp;"Por favor no seleccionar los criterios de impacto",K186)</f>
        <v>0</v>
      </c>
      <c r="M186" s="454"/>
      <c r="N186" s="451"/>
      <c r="O186" s="454"/>
      <c r="P186" s="294"/>
      <c r="Q186" s="275"/>
      <c r="R186" s="137" t="str">
        <f t="shared" si="104"/>
        <v/>
      </c>
      <c r="S186" s="97"/>
      <c r="T186" s="97"/>
      <c r="U186" s="186" t="str">
        <f t="shared" si="105"/>
        <v/>
      </c>
      <c r="V186" s="97"/>
      <c r="W186" s="97"/>
      <c r="X186" s="97"/>
      <c r="Y186" s="138" t="str">
        <f>IFERROR(IF(AND(R185="Probabilidad",R186="Probabilidad"),(AA185-(+AA185*U186)),IF(R186="Probabilidad",(J185-(+J185*U186)),IF(R186="Impacto",AA185,""))),"")</f>
        <v/>
      </c>
      <c r="Z186" s="111" t="str">
        <f t="shared" si="106"/>
        <v/>
      </c>
      <c r="AA186" s="186" t="str">
        <f t="shared" si="107"/>
        <v/>
      </c>
      <c r="AB186" s="111" t="str">
        <f t="shared" si="108"/>
        <v/>
      </c>
      <c r="AC186" s="186" t="str">
        <f>IFERROR(IF(AND(R185="Impacto",R186="Impacto"),(AC185-(+AC185*U186)),IF(AND(R185="Probabilidad",R186="Impacto"),(AC184-(+AC184*U186)),IF(R186="Probabilidad",AC185,""))),"")</f>
        <v/>
      </c>
      <c r="AD186" s="111" t="str">
        <f t="shared" si="109"/>
        <v/>
      </c>
      <c r="AE186" s="457"/>
      <c r="AF186" s="150"/>
      <c r="AG186" s="151"/>
      <c r="AH186" s="234"/>
      <c r="AI186" s="234"/>
      <c r="AJ186" s="234"/>
      <c r="AK186" s="234"/>
      <c r="AL186" s="234"/>
      <c r="AM186" s="234"/>
      <c r="AN186" s="150"/>
      <c r="AO186" s="150"/>
      <c r="AP186" s="151"/>
      <c r="AQ186" s="150"/>
      <c r="AR186" s="151"/>
      <c r="AS186" s="234"/>
      <c r="AT186" s="234"/>
      <c r="AU186" s="234"/>
      <c r="AV186" s="234"/>
      <c r="AW186" s="234"/>
      <c r="AX186" s="234"/>
      <c r="AY186" s="150"/>
      <c r="AZ186" s="150"/>
      <c r="BA186" s="151"/>
      <c r="BB186" s="150"/>
      <c r="BC186" s="151"/>
      <c r="BD186" s="234"/>
      <c r="BE186" s="234"/>
      <c r="BF186" s="234"/>
      <c r="BG186" s="234"/>
      <c r="BH186" s="234"/>
      <c r="BI186" s="234"/>
      <c r="BJ186" s="150"/>
      <c r="BK186" s="150"/>
      <c r="BL186" s="151"/>
      <c r="BM186" s="181"/>
      <c r="BN186" s="226"/>
      <c r="BO186" s="142"/>
      <c r="BP186" s="181"/>
      <c r="BQ186" s="142"/>
      <c r="BR186" s="142"/>
      <c r="BS186" s="142"/>
      <c r="BT186" s="150"/>
      <c r="BU186" s="151"/>
      <c r="BV186" s="152"/>
      <c r="BW186" s="150"/>
      <c r="BX186" s="150"/>
      <c r="BY186" s="151"/>
      <c r="BZ186" s="151"/>
      <c r="CA186" s="151"/>
      <c r="CB186" s="151"/>
      <c r="CC186" s="150"/>
      <c r="CD186" s="151"/>
      <c r="CE186" s="152"/>
      <c r="CF186" s="150"/>
      <c r="CG186" s="150"/>
      <c r="CH186" s="151"/>
      <c r="CI186" s="151"/>
      <c r="CJ186" s="151"/>
      <c r="CK186" s="151"/>
      <c r="CL186" s="150"/>
      <c r="CM186" s="151"/>
      <c r="CN186" s="404"/>
      <c r="CO186" s="150"/>
      <c r="CP186" s="150"/>
      <c r="CQ186" s="151"/>
      <c r="CR186" s="151"/>
      <c r="CS186" s="151"/>
      <c r="CT186" s="151"/>
    </row>
    <row r="187" spans="1:100" s="402" customFormat="1" ht="27" customHeight="1">
      <c r="A187" s="757"/>
      <c r="B187" s="496"/>
      <c r="C187" s="463"/>
      <c r="D187" s="478"/>
      <c r="E187" s="478"/>
      <c r="F187" s="460"/>
      <c r="G187" s="463"/>
      <c r="H187" s="463"/>
      <c r="I187" s="454"/>
      <c r="J187" s="451"/>
      <c r="K187" s="466"/>
      <c r="L187" s="313">
        <f>IF(NOT(ISERROR(MATCH(K187,_xlfn.ANCHORARRAY(F196),0))),J198&amp;"Por favor no seleccionar los criterios de impacto",K187)</f>
        <v>0</v>
      </c>
      <c r="M187" s="454"/>
      <c r="N187" s="451"/>
      <c r="O187" s="454"/>
      <c r="P187" s="181"/>
      <c r="Q187" s="94"/>
      <c r="R187" s="137" t="str">
        <f t="shared" si="104"/>
        <v/>
      </c>
      <c r="S187" s="97"/>
      <c r="T187" s="97"/>
      <c r="U187" s="186" t="str">
        <f t="shared" si="105"/>
        <v/>
      </c>
      <c r="V187" s="97"/>
      <c r="W187" s="97"/>
      <c r="X187" s="97"/>
      <c r="Y187" s="138" t="str">
        <f>IFERROR(IF(AND(R186="Probabilidad",R187="Probabilidad"),(AA186-(+AA186*U187)),IF(R187="Probabilidad",(J186-(+J186*U187)),IF(R187="Impacto",AA186,""))),"")</f>
        <v/>
      </c>
      <c r="Z187" s="111" t="str">
        <f t="shared" si="106"/>
        <v/>
      </c>
      <c r="AA187" s="186" t="str">
        <f t="shared" si="107"/>
        <v/>
      </c>
      <c r="AB187" s="111" t="str">
        <f t="shared" si="108"/>
        <v/>
      </c>
      <c r="AC187" s="186" t="str">
        <f>IFERROR(IF(AND(R186="Impacto",R187="Impacto"),(AC186-(+AC186*U187)),IF(AND(R186="Probabilidad",R187="Impacto"),(AC185-(+AC185*U187)),IF(R187="Probabilidad",AC186,""))),"")</f>
        <v/>
      </c>
      <c r="AD187" s="111" t="str">
        <f t="shared" si="109"/>
        <v/>
      </c>
      <c r="AE187" s="457"/>
      <c r="AF187" s="150"/>
      <c r="AG187" s="151"/>
      <c r="AH187" s="234"/>
      <c r="AI187" s="234"/>
      <c r="AJ187" s="234"/>
      <c r="AK187" s="234"/>
      <c r="AL187" s="234"/>
      <c r="AM187" s="234"/>
      <c r="AN187" s="150"/>
      <c r="AO187" s="150"/>
      <c r="AP187" s="151"/>
      <c r="AQ187" s="150"/>
      <c r="AR187" s="151"/>
      <c r="AS187" s="234"/>
      <c r="AT187" s="234"/>
      <c r="AU187" s="234"/>
      <c r="AV187" s="234"/>
      <c r="AW187" s="234"/>
      <c r="AX187" s="234"/>
      <c r="AY187" s="150"/>
      <c r="AZ187" s="150"/>
      <c r="BA187" s="151"/>
      <c r="BB187" s="150"/>
      <c r="BC187" s="151"/>
      <c r="BD187" s="234"/>
      <c r="BE187" s="234"/>
      <c r="BF187" s="234"/>
      <c r="BG187" s="234"/>
      <c r="BH187" s="234"/>
      <c r="BI187" s="234"/>
      <c r="BJ187" s="150"/>
      <c r="BK187" s="150"/>
      <c r="BL187" s="151"/>
      <c r="BM187" s="181"/>
      <c r="BN187" s="226"/>
      <c r="BO187" s="142"/>
      <c r="BP187" s="181"/>
      <c r="BQ187" s="142"/>
      <c r="BR187" s="142"/>
      <c r="BS187" s="142"/>
      <c r="BT187" s="150"/>
      <c r="BU187" s="151"/>
      <c r="BV187" s="152"/>
      <c r="BW187" s="150"/>
      <c r="BX187" s="150"/>
      <c r="BY187" s="151"/>
      <c r="BZ187" s="151"/>
      <c r="CA187" s="151"/>
      <c r="CB187" s="151"/>
      <c r="CC187" s="150"/>
      <c r="CD187" s="151"/>
      <c r="CE187" s="152"/>
      <c r="CF187" s="150"/>
      <c r="CG187" s="150"/>
      <c r="CH187" s="151"/>
      <c r="CI187" s="151"/>
      <c r="CJ187" s="151"/>
      <c r="CK187" s="151"/>
      <c r="CL187" s="150"/>
      <c r="CM187" s="151"/>
      <c r="CN187" s="404"/>
      <c r="CO187" s="150"/>
      <c r="CP187" s="150"/>
      <c r="CQ187" s="151"/>
      <c r="CR187" s="151"/>
      <c r="CS187" s="151"/>
      <c r="CT187" s="151"/>
    </row>
    <row r="188" spans="1:100" s="402" customFormat="1" ht="27" customHeight="1" thickBot="1">
      <c r="A188" s="757"/>
      <c r="B188" s="496"/>
      <c r="C188" s="464"/>
      <c r="D188" s="479"/>
      <c r="E188" s="479"/>
      <c r="F188" s="460"/>
      <c r="G188" s="464"/>
      <c r="H188" s="464"/>
      <c r="I188" s="455"/>
      <c r="J188" s="452"/>
      <c r="K188" s="467"/>
      <c r="L188" s="314">
        <f>IF(NOT(ISERROR(MATCH(K188,_xlfn.ANCHORARRAY(F197),0))),J199&amp;"Por favor no seleccionar los criterios de impacto",K188)</f>
        <v>0</v>
      </c>
      <c r="M188" s="455"/>
      <c r="N188" s="452"/>
      <c r="O188" s="455"/>
      <c r="P188" s="182"/>
      <c r="Q188" s="95"/>
      <c r="R188" s="149" t="str">
        <f t="shared" si="104"/>
        <v/>
      </c>
      <c r="S188" s="144"/>
      <c r="T188" s="144"/>
      <c r="U188" s="184" t="str">
        <f t="shared" si="105"/>
        <v/>
      </c>
      <c r="V188" s="144"/>
      <c r="W188" s="144"/>
      <c r="X188" s="144"/>
      <c r="Y188" s="145" t="str">
        <f>IFERROR(IF(AND(R187="Probabilidad",R188="Probabilidad"),(AA187-(+AA187*U188)),IF(R188="Probabilidad",(J187-(+J187*U188)),IF(R188="Impacto",AA187,""))),"")</f>
        <v/>
      </c>
      <c r="Z188" s="112" t="str">
        <f t="shared" si="106"/>
        <v/>
      </c>
      <c r="AA188" s="184" t="str">
        <f t="shared" si="107"/>
        <v/>
      </c>
      <c r="AB188" s="112" t="str">
        <f t="shared" si="108"/>
        <v/>
      </c>
      <c r="AC188" s="184" t="str">
        <f>IFERROR(IF(AND(R187="Impacto",R188="Impacto"),(AC187-(+AC187*U188)),IF(AND(R187="Probabilidad",R188="Impacto"),(AC186-(+AC186*U188)),IF(R188="Probabilidad",AC187,""))),"")</f>
        <v/>
      </c>
      <c r="AD188" s="112" t="str">
        <f t="shared" si="109"/>
        <v/>
      </c>
      <c r="AE188" s="458"/>
      <c r="AF188" s="150"/>
      <c r="AG188" s="151"/>
      <c r="AH188" s="234"/>
      <c r="AI188" s="234"/>
      <c r="AJ188" s="234"/>
      <c r="AK188" s="234"/>
      <c r="AL188" s="234"/>
      <c r="AM188" s="234"/>
      <c r="AN188" s="150"/>
      <c r="AO188" s="150"/>
      <c r="AP188" s="151"/>
      <c r="AQ188" s="150"/>
      <c r="AR188" s="151"/>
      <c r="AS188" s="234"/>
      <c r="AT188" s="234"/>
      <c r="AU188" s="234"/>
      <c r="AV188" s="234"/>
      <c r="AW188" s="234"/>
      <c r="AX188" s="234"/>
      <c r="AY188" s="150"/>
      <c r="AZ188" s="150"/>
      <c r="BA188" s="151"/>
      <c r="BB188" s="150"/>
      <c r="BC188" s="151"/>
      <c r="BD188" s="234"/>
      <c r="BE188" s="234"/>
      <c r="BF188" s="234"/>
      <c r="BG188" s="234"/>
      <c r="BH188" s="234"/>
      <c r="BI188" s="234"/>
      <c r="BJ188" s="150"/>
      <c r="BK188" s="150"/>
      <c r="BL188" s="151"/>
      <c r="BM188" s="181"/>
      <c r="BN188" s="226"/>
      <c r="BO188" s="142"/>
      <c r="BP188" s="181"/>
      <c r="BQ188" s="142"/>
      <c r="BR188" s="142"/>
      <c r="BS188" s="142"/>
      <c r="BT188" s="150"/>
      <c r="BU188" s="151"/>
      <c r="BV188" s="152"/>
      <c r="BW188" s="150"/>
      <c r="BX188" s="150"/>
      <c r="BY188" s="151"/>
      <c r="BZ188" s="151"/>
      <c r="CA188" s="151"/>
      <c r="CB188" s="151"/>
      <c r="CC188" s="150"/>
      <c r="CD188" s="151"/>
      <c r="CE188" s="152"/>
      <c r="CF188" s="150"/>
      <c r="CG188" s="150"/>
      <c r="CH188" s="151"/>
      <c r="CI188" s="151"/>
      <c r="CJ188" s="151"/>
      <c r="CK188" s="151"/>
      <c r="CL188" s="150"/>
      <c r="CM188" s="151"/>
      <c r="CN188" s="404"/>
      <c r="CO188" s="150"/>
      <c r="CP188" s="150"/>
      <c r="CQ188" s="151"/>
      <c r="CR188" s="151"/>
      <c r="CS188" s="151"/>
      <c r="CT188" s="151"/>
    </row>
    <row r="189" spans="1:100" s="402" customFormat="1" ht="160" customHeight="1">
      <c r="A189" s="757"/>
      <c r="B189" s="496"/>
      <c r="C189" s="462"/>
      <c r="D189" s="477"/>
      <c r="E189" s="477"/>
      <c r="F189" s="491"/>
      <c r="G189" s="462"/>
      <c r="H189" s="462"/>
      <c r="I189" s="453" t="str">
        <f>IF(H189&lt;=0,"",IF(H189&lt;=2,"Muy Baja",IF(H189&lt;=24,"Baja",IF(H189&lt;=500,"Media",IF(H189&lt;=5000,"Alta","Muy Alta")))))</f>
        <v/>
      </c>
      <c r="J189" s="450" t="str">
        <f>IF(I189="","",IF(I189="Muy Baja",0.2,IF(I189="Baja",0.4,IF(I189="Media",0.6,IF(I189="Alta",0.8,IF(I189="Muy Alta",1,))))))</f>
        <v/>
      </c>
      <c r="K189" s="465"/>
      <c r="L189" s="312">
        <f>IF(NOT(ISERROR(MATCH(K189,'[3]Tabla Impacto'!$B$221:$B$223,0))),'[3]Tabla Impacto'!$F$223&amp;"Por favor no seleccionar los criterios de impacto(Afectación Económica o presupuestal y Pérdida Reputacional)",K189)</f>
        <v>0</v>
      </c>
      <c r="M189" s="453" t="str">
        <f>IF(OR(K189='Tabla Impacto'!$C$11,K189='Tabla Impacto'!$D$11),"Leve",IF(OR(K189='Tabla Impacto'!$C$12,K189='Tabla Impacto'!$D$12),"Menor",IF(OR(K189='Tabla Impacto'!$C$13,K189='Tabla Impacto'!$D$13),"Moderado",IF(OR(K189='Tabla Impacto'!$C$14,K189='Tabla Impacto'!$D$14),"Mayor",IF(OR(K189='Tabla Impacto'!$C$15,K189='Tabla Impacto'!$D$15),"Catastrófico","")))))</f>
        <v/>
      </c>
      <c r="N189" s="450" t="str">
        <f>IF(M189="","",IF(M189="Leve",0.2,IF(M189="Menor",0.4,IF(M189="Moderado",0.6,IF(M189="Mayor",0.8,IF(M189="Catastrófico",1,))))))</f>
        <v/>
      </c>
      <c r="O189" s="453" t="str">
        <f>IF(OR(AND(I189="Muy Baja",M189="Leve"),AND(I189="Muy Baja",M189="Menor"),AND(I189="Baja",M189="Leve")),"Bajo",IF(OR(AND(I189="Muy baja",M189="Moderado"),AND(I189="Baja",M189="Menor"),AND(I189="Baja",M189="Moderado"),AND(I189="Media",M189="Leve"),AND(I189="Media",M189="Menor"),AND(I189="Media",M189="Moderado"),AND(I189="Alta",M189="Leve"),AND(I189="Alta",M189="Menor")),"Moderado",IF(OR(AND(I189="Muy Baja",M189="Mayor"),AND(I189="Baja",M189="Mayor"),AND(I189="Media",M189="Mayor"),AND(I189="Alta",M189="Moderado"),AND(I189="Alta",M189="Mayor"),AND(I189="Muy Alta",M189="Leve"),AND(I189="Muy Alta",M189="Menor"),AND(I189="Muy Alta",M189="Moderado"),AND(I189="Muy Alta",M189="Mayor")),"Alto",IF(OR(AND(I189="Muy Baja",M189="Catastrófico"),AND(I189="Baja",M189="Catastrófico"),AND(I189="Media",M189="Catastrófico"),AND(I189="Alta",M189="Catastrófico"),AND(I189="Muy Alta",M189="Catastrófico")),"Extremo",""))))</f>
        <v/>
      </c>
      <c r="P189" s="294"/>
      <c r="Q189" s="275"/>
      <c r="R189" s="137" t="str">
        <f t="shared" si="104"/>
        <v/>
      </c>
      <c r="S189" s="97"/>
      <c r="T189" s="97"/>
      <c r="U189" s="186" t="str">
        <f t="shared" si="105"/>
        <v/>
      </c>
      <c r="V189" s="97"/>
      <c r="W189" s="97"/>
      <c r="X189" s="97"/>
      <c r="Y189" s="138" t="str">
        <f>IFERROR(IF(R189="Probabilidad",(J189-(+J189*U189)),IF(R189="Impacto",J189,"")),"")</f>
        <v/>
      </c>
      <c r="Z189" s="111" t="str">
        <f t="shared" si="106"/>
        <v/>
      </c>
      <c r="AA189" s="186" t="str">
        <f t="shared" si="107"/>
        <v/>
      </c>
      <c r="AB189" s="111" t="str">
        <f t="shared" si="108"/>
        <v/>
      </c>
      <c r="AC189" s="186" t="str">
        <f>IFERROR(IF(R189="Impacto",(N189-(+N189*U189)),IF(R189="Probabilidad",N189,"")),"")</f>
        <v/>
      </c>
      <c r="AD189" s="111" t="str">
        <f t="shared" si="109"/>
        <v/>
      </c>
      <c r="AE189" s="456"/>
      <c r="AF189" s="139"/>
      <c r="AG189" s="140"/>
      <c r="AH189" s="234"/>
      <c r="AI189" s="234"/>
      <c r="AJ189" s="234"/>
      <c r="AK189" s="234"/>
      <c r="AL189" s="234"/>
      <c r="AM189" s="234"/>
      <c r="AN189" s="139"/>
      <c r="AO189" s="139"/>
      <c r="AP189" s="140"/>
      <c r="AQ189" s="139"/>
      <c r="AR189" s="140"/>
      <c r="AS189" s="234"/>
      <c r="AT189" s="234"/>
      <c r="AU189" s="234"/>
      <c r="AV189" s="234"/>
      <c r="AW189" s="234"/>
      <c r="AX189" s="234"/>
      <c r="AY189" s="139"/>
      <c r="AZ189" s="139"/>
      <c r="BA189" s="140"/>
      <c r="BB189" s="139"/>
      <c r="BC189" s="140"/>
      <c r="BD189" s="234"/>
      <c r="BE189" s="234"/>
      <c r="BF189" s="234"/>
      <c r="BG189" s="234"/>
      <c r="BH189" s="234"/>
      <c r="BI189" s="234"/>
      <c r="BJ189" s="139"/>
      <c r="BK189" s="139"/>
      <c r="BL189" s="140"/>
      <c r="BM189" s="307"/>
      <c r="BN189" s="296"/>
      <c r="BO189" s="275"/>
      <c r="BP189" s="294"/>
      <c r="BQ189" s="297"/>
      <c r="BR189" s="297"/>
      <c r="BS189" s="298"/>
      <c r="BT189" s="139"/>
      <c r="BU189" s="140"/>
      <c r="BV189" s="141"/>
      <c r="BW189" s="139"/>
      <c r="BX189" s="139"/>
      <c r="BY189" s="140"/>
      <c r="BZ189" s="140"/>
      <c r="CA189" s="140"/>
      <c r="CB189" s="140"/>
      <c r="CC189" s="139"/>
      <c r="CD189" s="140"/>
      <c r="CE189" s="141"/>
      <c r="CF189" s="139"/>
      <c r="CG189" s="139"/>
      <c r="CH189" s="140"/>
      <c r="CI189" s="140"/>
      <c r="CJ189" s="140"/>
      <c r="CK189" s="140"/>
      <c r="CL189" s="139"/>
      <c r="CM189" s="140"/>
      <c r="CN189" s="403"/>
      <c r="CO189" s="139"/>
      <c r="CP189" s="139"/>
      <c r="CQ189" s="140"/>
      <c r="CR189" s="140"/>
      <c r="CS189" s="140"/>
      <c r="CT189" s="140"/>
      <c r="CU189" s="401"/>
      <c r="CV189" s="401"/>
    </row>
    <row r="190" spans="1:100" s="402" customFormat="1" ht="160" customHeight="1">
      <c r="A190" s="757"/>
      <c r="B190" s="496"/>
      <c r="C190" s="463"/>
      <c r="D190" s="478"/>
      <c r="E190" s="478"/>
      <c r="F190" s="460"/>
      <c r="G190" s="463"/>
      <c r="H190" s="463"/>
      <c r="I190" s="454"/>
      <c r="J190" s="451"/>
      <c r="K190" s="466"/>
      <c r="L190" s="313">
        <f>IF(NOT(ISERROR(MATCH(K190,_xlfn.ANCHORARRAY(F199),0))),J201&amp;"Por favor no seleccionar los criterios de impacto",K190)</f>
        <v>0</v>
      </c>
      <c r="M190" s="454"/>
      <c r="N190" s="451"/>
      <c r="O190" s="454"/>
      <c r="P190" s="294"/>
      <c r="Q190" s="275"/>
      <c r="R190" s="137" t="str">
        <f t="shared" si="104"/>
        <v/>
      </c>
      <c r="S190" s="97"/>
      <c r="T190" s="97"/>
      <c r="U190" s="186" t="str">
        <f t="shared" si="105"/>
        <v/>
      </c>
      <c r="V190" s="97"/>
      <c r="W190" s="97"/>
      <c r="X190" s="97"/>
      <c r="Y190" s="138" t="str">
        <f>IFERROR(IF(AND(R189="Probabilidad",R190="Probabilidad"),(AA189-(+AA189*U190)),IF(R190="Probabilidad",(J189-(+J189*U190)),IF(R190="Impacto",AA189,""))),"")</f>
        <v/>
      </c>
      <c r="Z190" s="111" t="str">
        <f t="shared" si="106"/>
        <v/>
      </c>
      <c r="AA190" s="186" t="str">
        <f t="shared" si="107"/>
        <v/>
      </c>
      <c r="AB190" s="111" t="str">
        <f t="shared" si="108"/>
        <v/>
      </c>
      <c r="AC190" s="186" t="str">
        <f>IFERROR(IF(AND(R189="Impacto",R190="Impacto"),(AC189-(+AC189*U190)),IF(R190="Impacto",($N$141-(+$N$141*U190)),IF(R190="Probabilidad",AC189,""))),"")</f>
        <v/>
      </c>
      <c r="AD190" s="111" t="str">
        <f t="shared" si="109"/>
        <v/>
      </c>
      <c r="AE190" s="457"/>
      <c r="AF190" s="150"/>
      <c r="AG190" s="151"/>
      <c r="AH190" s="234"/>
      <c r="AI190" s="234"/>
      <c r="AJ190" s="234"/>
      <c r="AK190" s="234"/>
      <c r="AL190" s="234"/>
      <c r="AM190" s="234"/>
      <c r="AN190" s="150"/>
      <c r="AO190" s="150"/>
      <c r="AP190" s="151"/>
      <c r="AQ190" s="150"/>
      <c r="AR190" s="151"/>
      <c r="AS190" s="234"/>
      <c r="AT190" s="234"/>
      <c r="AU190" s="234"/>
      <c r="AV190" s="234"/>
      <c r="AW190" s="234"/>
      <c r="AX190" s="234"/>
      <c r="AY190" s="150"/>
      <c r="AZ190" s="150"/>
      <c r="BA190" s="151"/>
      <c r="BB190" s="150"/>
      <c r="BC190" s="151"/>
      <c r="BD190" s="234"/>
      <c r="BE190" s="234"/>
      <c r="BF190" s="234"/>
      <c r="BG190" s="234"/>
      <c r="BH190" s="234"/>
      <c r="BI190" s="234"/>
      <c r="BJ190" s="150"/>
      <c r="BK190" s="150"/>
      <c r="BL190" s="151"/>
      <c r="BM190" s="181"/>
      <c r="BN190" s="226"/>
      <c r="BO190" s="142"/>
      <c r="BP190" s="181"/>
      <c r="BQ190" s="142"/>
      <c r="BR190" s="142"/>
      <c r="BS190" s="142"/>
      <c r="BT190" s="150"/>
      <c r="BU190" s="151"/>
      <c r="BV190" s="152"/>
      <c r="BW190" s="150"/>
      <c r="BX190" s="150"/>
      <c r="BY190" s="151"/>
      <c r="BZ190" s="151"/>
      <c r="CA190" s="151"/>
      <c r="CB190" s="151"/>
      <c r="CC190" s="150"/>
      <c r="CD190" s="151"/>
      <c r="CE190" s="152"/>
      <c r="CF190" s="150"/>
      <c r="CG190" s="150"/>
      <c r="CH190" s="151"/>
      <c r="CI190" s="151"/>
      <c r="CJ190" s="151"/>
      <c r="CK190" s="151"/>
      <c r="CL190" s="150"/>
      <c r="CM190" s="151"/>
      <c r="CN190" s="404"/>
      <c r="CO190" s="150"/>
      <c r="CP190" s="150"/>
      <c r="CQ190" s="151"/>
      <c r="CR190" s="151"/>
      <c r="CS190" s="151"/>
      <c r="CT190" s="151"/>
    </row>
    <row r="191" spans="1:100" s="402" customFormat="1" ht="160" customHeight="1">
      <c r="A191" s="757"/>
      <c r="B191" s="496"/>
      <c r="C191" s="463"/>
      <c r="D191" s="478"/>
      <c r="E191" s="478"/>
      <c r="F191" s="460"/>
      <c r="G191" s="463"/>
      <c r="H191" s="463"/>
      <c r="I191" s="454"/>
      <c r="J191" s="451"/>
      <c r="K191" s="466"/>
      <c r="L191" s="313">
        <f>IF(NOT(ISERROR(MATCH(K191,_xlfn.ANCHORARRAY(F200),0))),J202&amp;"Por favor no seleccionar los criterios de impacto",K191)</f>
        <v>0</v>
      </c>
      <c r="M191" s="454"/>
      <c r="N191" s="451"/>
      <c r="O191" s="454"/>
      <c r="P191" s="294"/>
      <c r="Q191" s="275"/>
      <c r="R191" s="137" t="str">
        <f t="shared" si="104"/>
        <v/>
      </c>
      <c r="S191" s="97"/>
      <c r="T191" s="97"/>
      <c r="U191" s="186" t="str">
        <f t="shared" si="105"/>
        <v/>
      </c>
      <c r="V191" s="97"/>
      <c r="W191" s="97"/>
      <c r="X191" s="97"/>
      <c r="Y191" s="138" t="str">
        <f>IFERROR(IF(AND(R190="Probabilidad",R191="Probabilidad"),(AA190-(+AA190*U191)),IF(R191="Probabilidad",(J190-(+J190*U191)),IF(R191="Impacto",AA190,""))),"")</f>
        <v/>
      </c>
      <c r="Z191" s="111" t="str">
        <f t="shared" si="106"/>
        <v/>
      </c>
      <c r="AA191" s="186" t="str">
        <f t="shared" si="107"/>
        <v/>
      </c>
      <c r="AB191" s="111" t="str">
        <f t="shared" si="108"/>
        <v/>
      </c>
      <c r="AC191" s="186" t="str">
        <f>IFERROR(IF(AND(R190="Impacto",R191="Impacto"),(AC190-(+AC190*U191)),IF(AND(R190="Probabilidad",R191="Impacto"),(AC189-(+AC189*U191)),IF(R191="Probabilidad",AC190,""))),"")</f>
        <v/>
      </c>
      <c r="AD191" s="111" t="str">
        <f t="shared" si="109"/>
        <v/>
      </c>
      <c r="AE191" s="457"/>
      <c r="AF191" s="150"/>
      <c r="AG191" s="151"/>
      <c r="AH191" s="234"/>
      <c r="AI191" s="234"/>
      <c r="AJ191" s="234"/>
      <c r="AK191" s="234"/>
      <c r="AL191" s="234"/>
      <c r="AM191" s="234"/>
      <c r="AN191" s="150"/>
      <c r="AO191" s="150"/>
      <c r="AP191" s="151"/>
      <c r="AQ191" s="150"/>
      <c r="AR191" s="151"/>
      <c r="AS191" s="234"/>
      <c r="AT191" s="234"/>
      <c r="AU191" s="234"/>
      <c r="AV191" s="234"/>
      <c r="AW191" s="234"/>
      <c r="AX191" s="234"/>
      <c r="AY191" s="150"/>
      <c r="AZ191" s="150"/>
      <c r="BA191" s="151"/>
      <c r="BB191" s="150"/>
      <c r="BC191" s="151"/>
      <c r="BD191" s="234"/>
      <c r="BE191" s="234"/>
      <c r="BF191" s="234"/>
      <c r="BG191" s="234"/>
      <c r="BH191" s="234"/>
      <c r="BI191" s="234"/>
      <c r="BJ191" s="150"/>
      <c r="BK191" s="150"/>
      <c r="BL191" s="151"/>
      <c r="BM191" s="181"/>
      <c r="BN191" s="226"/>
      <c r="BO191" s="142"/>
      <c r="BP191" s="181"/>
      <c r="BQ191" s="142"/>
      <c r="BR191" s="142"/>
      <c r="BS191" s="142"/>
      <c r="BT191" s="150"/>
      <c r="BU191" s="151"/>
      <c r="BV191" s="152"/>
      <c r="BW191" s="150"/>
      <c r="BX191" s="150"/>
      <c r="BY191" s="151"/>
      <c r="BZ191" s="151"/>
      <c r="CA191" s="151"/>
      <c r="CB191" s="151"/>
      <c r="CC191" s="150"/>
      <c r="CD191" s="151"/>
      <c r="CE191" s="152"/>
      <c r="CF191" s="150"/>
      <c r="CG191" s="150"/>
      <c r="CH191" s="151"/>
      <c r="CI191" s="151"/>
      <c r="CJ191" s="151"/>
      <c r="CK191" s="151"/>
      <c r="CL191" s="150"/>
      <c r="CM191" s="151"/>
      <c r="CN191" s="404"/>
      <c r="CO191" s="150"/>
      <c r="CP191" s="150"/>
      <c r="CQ191" s="151"/>
      <c r="CR191" s="151"/>
      <c r="CS191" s="151"/>
      <c r="CT191" s="151"/>
    </row>
    <row r="192" spans="1:100" s="402" customFormat="1" ht="160" customHeight="1">
      <c r="A192" s="757"/>
      <c r="B192" s="496"/>
      <c r="C192" s="463"/>
      <c r="D192" s="478"/>
      <c r="E192" s="478"/>
      <c r="F192" s="460"/>
      <c r="G192" s="463"/>
      <c r="H192" s="463"/>
      <c r="I192" s="454"/>
      <c r="J192" s="451"/>
      <c r="K192" s="466"/>
      <c r="L192" s="313">
        <f>IF(NOT(ISERROR(MATCH(K192,_xlfn.ANCHORARRAY(F201),0))),J203&amp;"Por favor no seleccionar los criterios de impacto",K192)</f>
        <v>0</v>
      </c>
      <c r="M192" s="454"/>
      <c r="N192" s="451"/>
      <c r="O192" s="454"/>
      <c r="P192" s="294"/>
      <c r="Q192" s="275"/>
      <c r="R192" s="137" t="str">
        <f t="shared" si="104"/>
        <v/>
      </c>
      <c r="S192" s="97"/>
      <c r="T192" s="97"/>
      <c r="U192" s="186" t="str">
        <f t="shared" si="105"/>
        <v/>
      </c>
      <c r="V192" s="97"/>
      <c r="W192" s="97"/>
      <c r="X192" s="97"/>
      <c r="Y192" s="138" t="str">
        <f>IFERROR(IF(AND(R191="Probabilidad",R192="Probabilidad"),(AA191-(+AA191*U192)),IF(R192="Probabilidad",(J191-(+J191*U192)),IF(R192="Impacto",AA191,""))),"")</f>
        <v/>
      </c>
      <c r="Z192" s="111" t="str">
        <f t="shared" si="106"/>
        <v/>
      </c>
      <c r="AA192" s="186" t="str">
        <f t="shared" si="107"/>
        <v/>
      </c>
      <c r="AB192" s="111" t="str">
        <f t="shared" si="108"/>
        <v/>
      </c>
      <c r="AC192" s="186" t="str">
        <f>IFERROR(IF(AND(R191="Impacto",R192="Impacto"),(AC191-(+AC191*U192)),IF(AND(R191="Probabilidad",R192="Impacto"),(AC190-(+AC190*U192)),IF(R192="Probabilidad",AC191,""))),"")</f>
        <v/>
      </c>
      <c r="AD192" s="111" t="str">
        <f t="shared" si="109"/>
        <v/>
      </c>
      <c r="AE192" s="457"/>
      <c r="AF192" s="150"/>
      <c r="AG192" s="151"/>
      <c r="AH192" s="234"/>
      <c r="AI192" s="234"/>
      <c r="AJ192" s="234"/>
      <c r="AK192" s="234"/>
      <c r="AL192" s="234"/>
      <c r="AM192" s="234"/>
      <c r="AN192" s="150"/>
      <c r="AO192" s="150"/>
      <c r="AP192" s="151"/>
      <c r="AQ192" s="150"/>
      <c r="AR192" s="151"/>
      <c r="AS192" s="234"/>
      <c r="AT192" s="234"/>
      <c r="AU192" s="234"/>
      <c r="AV192" s="234"/>
      <c r="AW192" s="234"/>
      <c r="AX192" s="234"/>
      <c r="AY192" s="150"/>
      <c r="AZ192" s="150"/>
      <c r="BA192" s="151"/>
      <c r="BB192" s="150"/>
      <c r="BC192" s="151"/>
      <c r="BD192" s="234"/>
      <c r="BE192" s="234"/>
      <c r="BF192" s="234"/>
      <c r="BG192" s="234"/>
      <c r="BH192" s="234"/>
      <c r="BI192" s="234"/>
      <c r="BJ192" s="150"/>
      <c r="BK192" s="150"/>
      <c r="BL192" s="151"/>
      <c r="BM192" s="181"/>
      <c r="BN192" s="226"/>
      <c r="BO192" s="142"/>
      <c r="BP192" s="181"/>
      <c r="BQ192" s="142"/>
      <c r="BR192" s="142"/>
      <c r="BS192" s="142"/>
      <c r="BT192" s="150"/>
      <c r="BU192" s="151"/>
      <c r="BV192" s="152"/>
      <c r="BW192" s="150"/>
      <c r="BX192" s="150"/>
      <c r="BY192" s="151"/>
      <c r="BZ192" s="151"/>
      <c r="CA192" s="151"/>
      <c r="CB192" s="151"/>
      <c r="CC192" s="150"/>
      <c r="CD192" s="151"/>
      <c r="CE192" s="152"/>
      <c r="CF192" s="150"/>
      <c r="CG192" s="150"/>
      <c r="CH192" s="151"/>
      <c r="CI192" s="151"/>
      <c r="CJ192" s="151"/>
      <c r="CK192" s="151"/>
      <c r="CL192" s="150"/>
      <c r="CM192" s="151"/>
      <c r="CN192" s="404"/>
      <c r="CO192" s="150"/>
      <c r="CP192" s="150"/>
      <c r="CQ192" s="151"/>
      <c r="CR192" s="151"/>
      <c r="CS192" s="151"/>
      <c r="CT192" s="151"/>
    </row>
    <row r="193" spans="1:100" s="402" customFormat="1" ht="27" customHeight="1">
      <c r="A193" s="757"/>
      <c r="B193" s="496"/>
      <c r="C193" s="463"/>
      <c r="D193" s="478"/>
      <c r="E193" s="478"/>
      <c r="F193" s="460"/>
      <c r="G193" s="463"/>
      <c r="H193" s="463"/>
      <c r="I193" s="454"/>
      <c r="J193" s="451"/>
      <c r="K193" s="466"/>
      <c r="L193" s="313">
        <f>IF(NOT(ISERROR(MATCH(K193,_xlfn.ANCHORARRAY(F202),0))),J204&amp;"Por favor no seleccionar los criterios de impacto",K193)</f>
        <v>0</v>
      </c>
      <c r="M193" s="454"/>
      <c r="N193" s="451"/>
      <c r="O193" s="454"/>
      <c r="P193" s="181"/>
      <c r="Q193" s="94"/>
      <c r="R193" s="137" t="str">
        <f t="shared" si="104"/>
        <v/>
      </c>
      <c r="S193" s="97"/>
      <c r="T193" s="97"/>
      <c r="U193" s="186" t="str">
        <f t="shared" si="105"/>
        <v/>
      </c>
      <c r="V193" s="97"/>
      <c r="W193" s="97"/>
      <c r="X193" s="97"/>
      <c r="Y193" s="138" t="str">
        <f>IFERROR(IF(AND(R192="Probabilidad",R193="Probabilidad"),(AA192-(+AA192*U193)),IF(R193="Probabilidad",(J192-(+J192*U193)),IF(R193="Impacto",AA192,""))),"")</f>
        <v/>
      </c>
      <c r="Z193" s="111" t="str">
        <f t="shared" si="106"/>
        <v/>
      </c>
      <c r="AA193" s="186" t="str">
        <f t="shared" si="107"/>
        <v/>
      </c>
      <c r="AB193" s="111" t="str">
        <f t="shared" si="108"/>
        <v/>
      </c>
      <c r="AC193" s="186" t="str">
        <f>IFERROR(IF(AND(R192="Impacto",R193="Impacto"),(AC192-(+AC192*U193)),IF(AND(R192="Probabilidad",R193="Impacto"),(AC191-(+AC191*U193)),IF(R193="Probabilidad",AC192,""))),"")</f>
        <v/>
      </c>
      <c r="AD193" s="111" t="str">
        <f t="shared" si="109"/>
        <v/>
      </c>
      <c r="AE193" s="457"/>
      <c r="AF193" s="150"/>
      <c r="AG193" s="151"/>
      <c r="AH193" s="234"/>
      <c r="AI193" s="234"/>
      <c r="AJ193" s="234"/>
      <c r="AK193" s="234"/>
      <c r="AL193" s="234"/>
      <c r="AM193" s="234"/>
      <c r="AN193" s="150"/>
      <c r="AO193" s="150"/>
      <c r="AP193" s="151"/>
      <c r="AQ193" s="150"/>
      <c r="AR193" s="151"/>
      <c r="AS193" s="234"/>
      <c r="AT193" s="234"/>
      <c r="AU193" s="234"/>
      <c r="AV193" s="234"/>
      <c r="AW193" s="234"/>
      <c r="AX193" s="234"/>
      <c r="AY193" s="150"/>
      <c r="AZ193" s="150"/>
      <c r="BA193" s="151"/>
      <c r="BB193" s="150"/>
      <c r="BC193" s="151"/>
      <c r="BD193" s="234"/>
      <c r="BE193" s="234"/>
      <c r="BF193" s="234"/>
      <c r="BG193" s="234"/>
      <c r="BH193" s="234"/>
      <c r="BI193" s="234"/>
      <c r="BJ193" s="150"/>
      <c r="BK193" s="150"/>
      <c r="BL193" s="151"/>
      <c r="BM193" s="181"/>
      <c r="BN193" s="226"/>
      <c r="BO193" s="142"/>
      <c r="BP193" s="181"/>
      <c r="BQ193" s="142"/>
      <c r="BR193" s="142"/>
      <c r="BS193" s="142"/>
      <c r="BT193" s="150"/>
      <c r="BU193" s="151"/>
      <c r="BV193" s="152"/>
      <c r="BW193" s="150"/>
      <c r="BX193" s="150"/>
      <c r="BY193" s="151"/>
      <c r="BZ193" s="151"/>
      <c r="CA193" s="151"/>
      <c r="CB193" s="151"/>
      <c r="CC193" s="150"/>
      <c r="CD193" s="151"/>
      <c r="CE193" s="152"/>
      <c r="CF193" s="150"/>
      <c r="CG193" s="150"/>
      <c r="CH193" s="151"/>
      <c r="CI193" s="151"/>
      <c r="CJ193" s="151"/>
      <c r="CK193" s="151"/>
      <c r="CL193" s="150"/>
      <c r="CM193" s="151"/>
      <c r="CN193" s="404"/>
      <c r="CO193" s="150"/>
      <c r="CP193" s="150"/>
      <c r="CQ193" s="151"/>
      <c r="CR193" s="151"/>
      <c r="CS193" s="151"/>
      <c r="CT193" s="151"/>
    </row>
    <row r="194" spans="1:100" s="402" customFormat="1" ht="27" customHeight="1" thickBot="1">
      <c r="A194" s="757"/>
      <c r="B194" s="496"/>
      <c r="C194" s="464"/>
      <c r="D194" s="479"/>
      <c r="E194" s="479"/>
      <c r="F194" s="460"/>
      <c r="G194" s="464"/>
      <c r="H194" s="464"/>
      <c r="I194" s="455"/>
      <c r="J194" s="452"/>
      <c r="K194" s="467"/>
      <c r="L194" s="314">
        <f>IF(NOT(ISERROR(MATCH(K194,_xlfn.ANCHORARRAY(F203),0))),J205&amp;"Por favor no seleccionar los criterios de impacto",K194)</f>
        <v>0</v>
      </c>
      <c r="M194" s="455"/>
      <c r="N194" s="452"/>
      <c r="O194" s="455"/>
      <c r="P194" s="182"/>
      <c r="Q194" s="95"/>
      <c r="R194" s="149" t="str">
        <f t="shared" si="104"/>
        <v/>
      </c>
      <c r="S194" s="144"/>
      <c r="T194" s="144"/>
      <c r="U194" s="184" t="str">
        <f t="shared" si="105"/>
        <v/>
      </c>
      <c r="V194" s="144"/>
      <c r="W194" s="144"/>
      <c r="X194" s="144"/>
      <c r="Y194" s="145" t="str">
        <f>IFERROR(IF(AND(R193="Probabilidad",R194="Probabilidad"),(AA193-(+AA193*U194)),IF(R194="Probabilidad",(J193-(+J193*U194)),IF(R194="Impacto",AA193,""))),"")</f>
        <v/>
      </c>
      <c r="Z194" s="112" t="str">
        <f t="shared" si="106"/>
        <v/>
      </c>
      <c r="AA194" s="184" t="str">
        <f t="shared" si="107"/>
        <v/>
      </c>
      <c r="AB194" s="112" t="str">
        <f t="shared" si="108"/>
        <v/>
      </c>
      <c r="AC194" s="184" t="str">
        <f>IFERROR(IF(AND(R193="Impacto",R194="Impacto"),(AC193-(+AC193*U194)),IF(AND(R193="Probabilidad",R194="Impacto"),(AC192-(+AC192*U194)),IF(R194="Probabilidad",AC193,""))),"")</f>
        <v/>
      </c>
      <c r="AD194" s="112" t="str">
        <f t="shared" si="109"/>
        <v/>
      </c>
      <c r="AE194" s="458"/>
      <c r="AF194" s="150"/>
      <c r="AG194" s="151"/>
      <c r="AH194" s="234"/>
      <c r="AI194" s="234"/>
      <c r="AJ194" s="234"/>
      <c r="AK194" s="234"/>
      <c r="AL194" s="234"/>
      <c r="AM194" s="234"/>
      <c r="AN194" s="150"/>
      <c r="AO194" s="150"/>
      <c r="AP194" s="151"/>
      <c r="AQ194" s="150"/>
      <c r="AR194" s="151"/>
      <c r="AS194" s="234"/>
      <c r="AT194" s="234"/>
      <c r="AU194" s="234"/>
      <c r="AV194" s="234"/>
      <c r="AW194" s="234"/>
      <c r="AX194" s="234"/>
      <c r="AY194" s="150"/>
      <c r="AZ194" s="150"/>
      <c r="BA194" s="151"/>
      <c r="BB194" s="150"/>
      <c r="BC194" s="151"/>
      <c r="BD194" s="234"/>
      <c r="BE194" s="234"/>
      <c r="BF194" s="234"/>
      <c r="BG194" s="234"/>
      <c r="BH194" s="234"/>
      <c r="BI194" s="234"/>
      <c r="BJ194" s="150"/>
      <c r="BK194" s="150"/>
      <c r="BL194" s="151"/>
      <c r="BM194" s="181"/>
      <c r="BN194" s="226"/>
      <c r="BO194" s="142"/>
      <c r="BP194" s="181"/>
      <c r="BQ194" s="142"/>
      <c r="BR194" s="142"/>
      <c r="BS194" s="142"/>
      <c r="BT194" s="150"/>
      <c r="BU194" s="151"/>
      <c r="BV194" s="152"/>
      <c r="BW194" s="150"/>
      <c r="BX194" s="150"/>
      <c r="BY194" s="151"/>
      <c r="BZ194" s="151"/>
      <c r="CA194" s="151"/>
      <c r="CB194" s="151"/>
      <c r="CC194" s="150"/>
      <c r="CD194" s="151"/>
      <c r="CE194" s="152"/>
      <c r="CF194" s="150"/>
      <c r="CG194" s="150"/>
      <c r="CH194" s="151"/>
      <c r="CI194" s="151"/>
      <c r="CJ194" s="151"/>
      <c r="CK194" s="151"/>
      <c r="CL194" s="150"/>
      <c r="CM194" s="151"/>
      <c r="CN194" s="404"/>
      <c r="CO194" s="150"/>
      <c r="CP194" s="150"/>
      <c r="CQ194" s="151"/>
      <c r="CR194" s="151"/>
      <c r="CS194" s="151"/>
      <c r="CT194" s="151"/>
    </row>
    <row r="195" spans="1:100" s="402" customFormat="1" ht="160" customHeight="1">
      <c r="A195" s="757"/>
      <c r="B195" s="496"/>
      <c r="C195" s="462"/>
      <c r="D195" s="459"/>
      <c r="E195" s="459"/>
      <c r="F195" s="495"/>
      <c r="G195" s="462"/>
      <c r="H195" s="462"/>
      <c r="I195" s="453" t="str">
        <f>IF(H195&lt;=0,"",IF(H195&lt;=2,"Muy Baja",IF(H195&lt;=24,"Baja",IF(H195&lt;=500,"Media",IF(H195&lt;=5000,"Alta","Muy Alta")))))</f>
        <v/>
      </c>
      <c r="J195" s="450" t="str">
        <f>IF(I195="","",IF(I195="Muy Baja",0.2,IF(I195="Baja",0.4,IF(I195="Media",0.6,IF(I195="Alta",0.8,IF(I195="Muy Alta",1,))))))</f>
        <v/>
      </c>
      <c r="K195" s="465"/>
      <c r="L195" s="312">
        <f>IF(NOT(ISERROR(MATCH(K195,'[3]Tabla Impacto'!$B$221:$B$223,0))),'[3]Tabla Impacto'!$F$223&amp;"Por favor no seleccionar los criterios de impacto(Afectación Económica o presupuestal y Pérdida Reputacional)",K195)</f>
        <v>0</v>
      </c>
      <c r="M195" s="453" t="str">
        <f>IF(OR(K195='Tabla Impacto'!$C$11,K195='Tabla Impacto'!$D$11),"Leve",IF(OR(K195='Tabla Impacto'!$C$12,K195='Tabla Impacto'!$D$12),"Menor",IF(OR(K195='Tabla Impacto'!$C$13,K195='Tabla Impacto'!$D$13),"Moderado",IF(OR(K195='Tabla Impacto'!$C$14,K195='Tabla Impacto'!$D$14),"Mayor",IF(OR(K195='Tabla Impacto'!$C$15,K195='Tabla Impacto'!$D$15),"Catastrófico","")))))</f>
        <v/>
      </c>
      <c r="N195" s="450" t="str">
        <f>IF(M195="","",IF(M195="Leve",0.2,IF(M195="Menor",0.4,IF(M195="Moderado",0.6,IF(M195="Mayor",0.8,IF(M195="Catastrófico",1,))))))</f>
        <v/>
      </c>
      <c r="O195" s="453" t="str">
        <f>IF(OR(AND(I195="Muy Baja",M195="Leve"),AND(I195="Muy Baja",M195="Menor"),AND(I195="Baja",M195="Leve")),"Bajo",IF(OR(AND(I195="Muy baja",M195="Moderado"),AND(I195="Baja",M195="Menor"),AND(I195="Baja",M195="Moderado"),AND(I195="Media",M195="Leve"),AND(I195="Media",M195="Menor"),AND(I195="Media",M195="Moderado"),AND(I195="Alta",M195="Leve"),AND(I195="Alta",M195="Menor")),"Moderado",IF(OR(AND(I195="Muy Baja",M195="Mayor"),AND(I195="Baja",M195="Mayor"),AND(I195="Media",M195="Mayor"),AND(I195="Alta",M195="Moderado"),AND(I195="Alta",M195="Mayor"),AND(I195="Muy Alta",M195="Leve"),AND(I195="Muy Alta",M195="Menor"),AND(I195="Muy Alta",M195="Moderado"),AND(I195="Muy Alta",M195="Mayor")),"Alto",IF(OR(AND(I195="Muy Baja",M195="Catastrófico"),AND(I195="Baja",M195="Catastrófico"),AND(I195="Media",M195="Catastrófico"),AND(I195="Alta",M195="Catastrófico"),AND(I195="Muy Alta",M195="Catastrófico")),"Extremo",""))))</f>
        <v/>
      </c>
      <c r="P195" s="294"/>
      <c r="Q195" s="275"/>
      <c r="R195" s="137" t="str">
        <f t="shared" si="104"/>
        <v/>
      </c>
      <c r="S195" s="97"/>
      <c r="T195" s="97"/>
      <c r="U195" s="186" t="str">
        <f t="shared" si="105"/>
        <v/>
      </c>
      <c r="V195" s="97"/>
      <c r="W195" s="97"/>
      <c r="X195" s="97"/>
      <c r="Y195" s="138" t="str">
        <f>IFERROR(IF(R195="Probabilidad",(J195-(+J195*U195)),IF(R195="Impacto",J195,"")),"")</f>
        <v/>
      </c>
      <c r="Z195" s="111" t="str">
        <f t="shared" si="106"/>
        <v/>
      </c>
      <c r="AA195" s="186" t="str">
        <f t="shared" si="107"/>
        <v/>
      </c>
      <c r="AB195" s="111" t="str">
        <f t="shared" si="108"/>
        <v/>
      </c>
      <c r="AC195" s="186" t="str">
        <f>IFERROR(IF(R195="Impacto",(N195-(+N195*U195)),IF(R195="Probabilidad",N195,"")),"")</f>
        <v/>
      </c>
      <c r="AD195" s="111" t="str">
        <f t="shared" si="109"/>
        <v/>
      </c>
      <c r="AE195" s="456"/>
      <c r="AF195" s="139"/>
      <c r="AG195" s="140"/>
      <c r="AH195" s="234"/>
      <c r="AI195" s="234"/>
      <c r="AJ195" s="234"/>
      <c r="AK195" s="234"/>
      <c r="AL195" s="234"/>
      <c r="AM195" s="234"/>
      <c r="AN195" s="139"/>
      <c r="AO195" s="139"/>
      <c r="AP195" s="140"/>
      <c r="AQ195" s="139"/>
      <c r="AR195" s="140"/>
      <c r="AS195" s="234"/>
      <c r="AT195" s="234"/>
      <c r="AU195" s="234"/>
      <c r="AV195" s="234"/>
      <c r="AW195" s="234"/>
      <c r="AX195" s="234"/>
      <c r="AY195" s="139"/>
      <c r="AZ195" s="139"/>
      <c r="BA195" s="140"/>
      <c r="BB195" s="139"/>
      <c r="BC195" s="140"/>
      <c r="BD195" s="234"/>
      <c r="BE195" s="234"/>
      <c r="BF195" s="234"/>
      <c r="BG195" s="234"/>
      <c r="BH195" s="234"/>
      <c r="BI195" s="234"/>
      <c r="BJ195" s="139"/>
      <c r="BK195" s="139"/>
      <c r="BL195" s="140"/>
      <c r="BM195" s="275"/>
      <c r="BN195" s="296"/>
      <c r="BO195" s="294"/>
      <c r="BP195" s="294"/>
      <c r="BQ195" s="297"/>
      <c r="BR195" s="297"/>
      <c r="BS195" s="298"/>
      <c r="BT195" s="139"/>
      <c r="BU195" s="140"/>
      <c r="BV195" s="141"/>
      <c r="BW195" s="139"/>
      <c r="BX195" s="139"/>
      <c r="BY195" s="140"/>
      <c r="BZ195" s="140"/>
      <c r="CA195" s="140"/>
      <c r="CB195" s="140"/>
      <c r="CC195" s="139"/>
      <c r="CD195" s="140"/>
      <c r="CE195" s="141"/>
      <c r="CF195" s="139"/>
      <c r="CG195" s="139"/>
      <c r="CH195" s="140"/>
      <c r="CI195" s="140"/>
      <c r="CJ195" s="140"/>
      <c r="CK195" s="140"/>
      <c r="CL195" s="139"/>
      <c r="CM195" s="140"/>
      <c r="CN195" s="403"/>
      <c r="CO195" s="139"/>
      <c r="CP195" s="139"/>
      <c r="CQ195" s="140"/>
      <c r="CR195" s="140"/>
      <c r="CS195" s="140"/>
      <c r="CT195" s="140"/>
      <c r="CU195" s="401"/>
      <c r="CV195" s="401"/>
    </row>
    <row r="196" spans="1:100" s="402" customFormat="1" ht="160" customHeight="1">
      <c r="A196" s="757"/>
      <c r="B196" s="496"/>
      <c r="C196" s="463"/>
      <c r="D196" s="478"/>
      <c r="E196" s="478"/>
      <c r="F196" s="495"/>
      <c r="G196" s="463"/>
      <c r="H196" s="463"/>
      <c r="I196" s="454"/>
      <c r="J196" s="451"/>
      <c r="K196" s="466"/>
      <c r="L196" s="313">
        <f>IF(NOT(ISERROR(MATCH(K196,_xlfn.ANCHORARRAY(F205),0))),J207&amp;"Por favor no seleccionar los criterios de impacto",K196)</f>
        <v>0</v>
      </c>
      <c r="M196" s="454"/>
      <c r="N196" s="451"/>
      <c r="O196" s="454"/>
      <c r="P196" s="294"/>
      <c r="Q196" s="275"/>
      <c r="R196" s="137" t="str">
        <f t="shared" si="104"/>
        <v/>
      </c>
      <c r="S196" s="97"/>
      <c r="T196" s="97"/>
      <c r="U196" s="186" t="str">
        <f t="shared" si="105"/>
        <v/>
      </c>
      <c r="V196" s="97"/>
      <c r="W196" s="97"/>
      <c r="X196" s="97"/>
      <c r="Y196" s="138" t="str">
        <f>IFERROR(IF(AND(R195="Probabilidad",R196="Probabilidad"),(AA195-(+AA195*U196)),IF(R196="Probabilidad",(J195-(+J195*U196)),IF(R196="Impacto",AA195,""))),"")</f>
        <v/>
      </c>
      <c r="Z196" s="111" t="str">
        <f t="shared" si="106"/>
        <v/>
      </c>
      <c r="AA196" s="186" t="str">
        <f t="shared" si="107"/>
        <v/>
      </c>
      <c r="AB196" s="111" t="str">
        <f t="shared" si="108"/>
        <v/>
      </c>
      <c r="AC196" s="186" t="str">
        <f>IFERROR(IF(AND(R195="Impacto",R196="Impacto"),(AC195-(+AC195*U196)),IF(R196="Impacto",($N$141-(+$N$141*U196)),IF(R196="Probabilidad",AC195,""))),"")</f>
        <v/>
      </c>
      <c r="AD196" s="111" t="str">
        <f t="shared" si="109"/>
        <v/>
      </c>
      <c r="AE196" s="457"/>
      <c r="AF196" s="150"/>
      <c r="AG196" s="151"/>
      <c r="AH196" s="234"/>
      <c r="AI196" s="234"/>
      <c r="AJ196" s="234"/>
      <c r="AK196" s="234"/>
      <c r="AL196" s="234"/>
      <c r="AM196" s="234"/>
      <c r="AN196" s="150"/>
      <c r="AO196" s="150"/>
      <c r="AP196" s="151"/>
      <c r="AQ196" s="150"/>
      <c r="AR196" s="151"/>
      <c r="AS196" s="234"/>
      <c r="AT196" s="234"/>
      <c r="AU196" s="234"/>
      <c r="AV196" s="234"/>
      <c r="AW196" s="234"/>
      <c r="AX196" s="234"/>
      <c r="AY196" s="150"/>
      <c r="AZ196" s="150"/>
      <c r="BA196" s="151"/>
      <c r="BB196" s="150"/>
      <c r="BC196" s="151"/>
      <c r="BD196" s="234"/>
      <c r="BE196" s="234"/>
      <c r="BF196" s="234"/>
      <c r="BG196" s="234"/>
      <c r="BH196" s="234"/>
      <c r="BI196" s="234"/>
      <c r="BJ196" s="150"/>
      <c r="BK196" s="150"/>
      <c r="BL196" s="151"/>
      <c r="BM196" s="275"/>
      <c r="BN196" s="296"/>
      <c r="BO196" s="294"/>
      <c r="BP196" s="294"/>
      <c r="BQ196" s="297"/>
      <c r="BR196" s="297"/>
      <c r="BS196" s="294"/>
      <c r="BT196" s="150"/>
      <c r="BU196" s="151"/>
      <c r="BV196" s="152"/>
      <c r="BW196" s="150"/>
      <c r="BX196" s="150"/>
      <c r="BY196" s="151"/>
      <c r="BZ196" s="151"/>
      <c r="CA196" s="151"/>
      <c r="CB196" s="151"/>
      <c r="CC196" s="150"/>
      <c r="CD196" s="151"/>
      <c r="CE196" s="152"/>
      <c r="CF196" s="150"/>
      <c r="CG196" s="150"/>
      <c r="CH196" s="151"/>
      <c r="CI196" s="151"/>
      <c r="CJ196" s="151"/>
      <c r="CK196" s="151"/>
      <c r="CL196" s="150"/>
      <c r="CM196" s="151"/>
      <c r="CN196" s="404"/>
      <c r="CO196" s="150"/>
      <c r="CP196" s="150"/>
      <c r="CQ196" s="151"/>
      <c r="CR196" s="151"/>
      <c r="CS196" s="151"/>
      <c r="CT196" s="151"/>
    </row>
    <row r="197" spans="1:100" s="402" customFormat="1" ht="32" customHeight="1">
      <c r="A197" s="757"/>
      <c r="B197" s="496"/>
      <c r="C197" s="463"/>
      <c r="D197" s="478"/>
      <c r="E197" s="478"/>
      <c r="F197" s="495"/>
      <c r="G197" s="463"/>
      <c r="H197" s="463"/>
      <c r="I197" s="454"/>
      <c r="J197" s="451"/>
      <c r="K197" s="466"/>
      <c r="L197" s="313">
        <f>IF(NOT(ISERROR(MATCH(K197,_xlfn.ANCHORARRAY(F206),0))),J208&amp;"Por favor no seleccionar los criterios de impacto",K197)</f>
        <v>0</v>
      </c>
      <c r="M197" s="454"/>
      <c r="N197" s="451"/>
      <c r="O197" s="454"/>
      <c r="P197" s="181"/>
      <c r="Q197" s="94"/>
      <c r="R197" s="137" t="str">
        <f t="shared" si="104"/>
        <v/>
      </c>
      <c r="S197" s="97"/>
      <c r="T197" s="97"/>
      <c r="U197" s="186" t="str">
        <f t="shared" si="105"/>
        <v/>
      </c>
      <c r="V197" s="97"/>
      <c r="W197" s="97"/>
      <c r="X197" s="97"/>
      <c r="Y197" s="138" t="str">
        <f>IFERROR(IF(AND(R196="Probabilidad",R197="Probabilidad"),(AA196-(+AA196*U197)),IF(R197="Probabilidad",(J196-(+J196*U197)),IF(R197="Impacto",AA196,""))),"")</f>
        <v/>
      </c>
      <c r="Z197" s="111" t="str">
        <f t="shared" si="106"/>
        <v/>
      </c>
      <c r="AA197" s="186" t="str">
        <f t="shared" si="107"/>
        <v/>
      </c>
      <c r="AB197" s="111" t="str">
        <f t="shared" si="108"/>
        <v/>
      </c>
      <c r="AC197" s="186" t="str">
        <f>IFERROR(IF(AND(R196="Impacto",R197="Impacto"),(AC196-(+AC196*U197)),IF(AND(R196="Probabilidad",R197="Impacto"),(AC195-(+AC195*U197)),IF(R197="Probabilidad",AC196,""))),"")</f>
        <v/>
      </c>
      <c r="AD197" s="111" t="str">
        <f t="shared" si="109"/>
        <v/>
      </c>
      <c r="AE197" s="457"/>
      <c r="AF197" s="150"/>
      <c r="AG197" s="151"/>
      <c r="AH197" s="234"/>
      <c r="AI197" s="234"/>
      <c r="AJ197" s="234"/>
      <c r="AK197" s="234"/>
      <c r="AL197" s="234"/>
      <c r="AM197" s="234"/>
      <c r="AN197" s="150"/>
      <c r="AO197" s="150"/>
      <c r="AP197" s="151"/>
      <c r="AQ197" s="150"/>
      <c r="AR197" s="151"/>
      <c r="AS197" s="234"/>
      <c r="AT197" s="234"/>
      <c r="AU197" s="234"/>
      <c r="AV197" s="234"/>
      <c r="AW197" s="234"/>
      <c r="AX197" s="234"/>
      <c r="AY197" s="150"/>
      <c r="AZ197" s="150"/>
      <c r="BA197" s="151"/>
      <c r="BB197" s="150"/>
      <c r="BC197" s="151"/>
      <c r="BD197" s="234"/>
      <c r="BE197" s="234"/>
      <c r="BF197" s="234"/>
      <c r="BG197" s="234"/>
      <c r="BH197" s="234"/>
      <c r="BI197" s="234"/>
      <c r="BJ197" s="150"/>
      <c r="BK197" s="150"/>
      <c r="BL197" s="151"/>
      <c r="BM197" s="181"/>
      <c r="BN197" s="226"/>
      <c r="BO197" s="142"/>
      <c r="BP197" s="181"/>
      <c r="BQ197" s="142"/>
      <c r="BR197" s="142"/>
      <c r="BS197" s="142"/>
      <c r="BT197" s="150"/>
      <c r="BU197" s="151"/>
      <c r="BV197" s="152"/>
      <c r="BW197" s="150"/>
      <c r="BX197" s="150"/>
      <c r="BY197" s="151"/>
      <c r="BZ197" s="151"/>
      <c r="CA197" s="151"/>
      <c r="CB197" s="151"/>
      <c r="CC197" s="150"/>
      <c r="CD197" s="151"/>
      <c r="CE197" s="152"/>
      <c r="CF197" s="150"/>
      <c r="CG197" s="150"/>
      <c r="CH197" s="151"/>
      <c r="CI197" s="151"/>
      <c r="CJ197" s="151"/>
      <c r="CK197" s="151"/>
      <c r="CL197" s="150"/>
      <c r="CM197" s="151"/>
      <c r="CN197" s="404"/>
      <c r="CO197" s="150"/>
      <c r="CP197" s="150"/>
      <c r="CQ197" s="151"/>
      <c r="CR197" s="151"/>
      <c r="CS197" s="151"/>
      <c r="CT197" s="151"/>
    </row>
    <row r="198" spans="1:100" s="402" customFormat="1" ht="25" customHeight="1">
      <c r="A198" s="757"/>
      <c r="B198" s="496"/>
      <c r="C198" s="463"/>
      <c r="D198" s="478"/>
      <c r="E198" s="478"/>
      <c r="F198" s="495"/>
      <c r="G198" s="463"/>
      <c r="H198" s="463"/>
      <c r="I198" s="454"/>
      <c r="J198" s="451"/>
      <c r="K198" s="466"/>
      <c r="L198" s="313">
        <f>IF(NOT(ISERROR(MATCH(K198,_xlfn.ANCHORARRAY(F207),0))),J209&amp;"Por favor no seleccionar los criterios de impacto",K198)</f>
        <v>0</v>
      </c>
      <c r="M198" s="454"/>
      <c r="N198" s="451"/>
      <c r="O198" s="454"/>
      <c r="P198" s="181"/>
      <c r="Q198" s="94"/>
      <c r="R198" s="137" t="str">
        <f t="shared" si="104"/>
        <v/>
      </c>
      <c r="S198" s="97"/>
      <c r="T198" s="97"/>
      <c r="U198" s="186" t="str">
        <f t="shared" si="105"/>
        <v/>
      </c>
      <c r="V198" s="97"/>
      <c r="W198" s="97"/>
      <c r="X198" s="97"/>
      <c r="Y198" s="138" t="str">
        <f>IFERROR(IF(AND(R197="Probabilidad",R198="Probabilidad"),(AA197-(+AA197*U198)),IF(R198="Probabilidad",(J197-(+J197*U198)),IF(R198="Impacto",AA197,""))),"")</f>
        <v/>
      </c>
      <c r="Z198" s="111" t="str">
        <f t="shared" si="106"/>
        <v/>
      </c>
      <c r="AA198" s="186" t="str">
        <f t="shared" si="107"/>
        <v/>
      </c>
      <c r="AB198" s="111" t="str">
        <f t="shared" si="108"/>
        <v/>
      </c>
      <c r="AC198" s="186" t="str">
        <f>IFERROR(IF(AND(R197="Impacto",R198="Impacto"),(AC197-(+AC197*U198)),IF(AND(R197="Probabilidad",R198="Impacto"),(AC196-(+AC196*U198)),IF(R198="Probabilidad",AC197,""))),"")</f>
        <v/>
      </c>
      <c r="AD198" s="111" t="str">
        <f t="shared" si="109"/>
        <v/>
      </c>
      <c r="AE198" s="457"/>
      <c r="AF198" s="150"/>
      <c r="AG198" s="151"/>
      <c r="AH198" s="234"/>
      <c r="AI198" s="234"/>
      <c r="AJ198" s="234"/>
      <c r="AK198" s="234"/>
      <c r="AL198" s="234"/>
      <c r="AM198" s="234"/>
      <c r="AN198" s="150"/>
      <c r="AO198" s="150"/>
      <c r="AP198" s="151"/>
      <c r="AQ198" s="150"/>
      <c r="AR198" s="151"/>
      <c r="AS198" s="234"/>
      <c r="AT198" s="234"/>
      <c r="AU198" s="234"/>
      <c r="AV198" s="234"/>
      <c r="AW198" s="234"/>
      <c r="AX198" s="234"/>
      <c r="AY198" s="150"/>
      <c r="AZ198" s="150"/>
      <c r="BA198" s="151"/>
      <c r="BB198" s="150"/>
      <c r="BC198" s="151"/>
      <c r="BD198" s="234"/>
      <c r="BE198" s="234"/>
      <c r="BF198" s="234"/>
      <c r="BG198" s="234"/>
      <c r="BH198" s="234"/>
      <c r="BI198" s="234"/>
      <c r="BJ198" s="150"/>
      <c r="BK198" s="150"/>
      <c r="BL198" s="151"/>
      <c r="BM198" s="181"/>
      <c r="BN198" s="226"/>
      <c r="BO198" s="142"/>
      <c r="BP198" s="181"/>
      <c r="BQ198" s="142"/>
      <c r="BR198" s="142"/>
      <c r="BS198" s="142"/>
      <c r="BT198" s="150"/>
      <c r="BU198" s="151"/>
      <c r="BV198" s="152"/>
      <c r="BW198" s="150"/>
      <c r="BX198" s="150"/>
      <c r="BY198" s="151"/>
      <c r="BZ198" s="151"/>
      <c r="CA198" s="151"/>
      <c r="CB198" s="151"/>
      <c r="CC198" s="150"/>
      <c r="CD198" s="151"/>
      <c r="CE198" s="152"/>
      <c r="CF198" s="150"/>
      <c r="CG198" s="150"/>
      <c r="CH198" s="151"/>
      <c r="CI198" s="151"/>
      <c r="CJ198" s="151"/>
      <c r="CK198" s="151"/>
      <c r="CL198" s="150"/>
      <c r="CM198" s="151"/>
      <c r="CN198" s="404"/>
      <c r="CO198" s="150"/>
      <c r="CP198" s="150"/>
      <c r="CQ198" s="151"/>
      <c r="CR198" s="151"/>
      <c r="CS198" s="151"/>
      <c r="CT198" s="151"/>
    </row>
    <row r="199" spans="1:100" s="402" customFormat="1" ht="25" customHeight="1">
      <c r="A199" s="757"/>
      <c r="B199" s="496"/>
      <c r="C199" s="463"/>
      <c r="D199" s="478"/>
      <c r="E199" s="478"/>
      <c r="F199" s="495"/>
      <c r="G199" s="463"/>
      <c r="H199" s="463"/>
      <c r="I199" s="454"/>
      <c r="J199" s="451"/>
      <c r="K199" s="466"/>
      <c r="L199" s="313">
        <f>IF(NOT(ISERROR(MATCH(K199,_xlfn.ANCHORARRAY(F208),0))),J210&amp;"Por favor no seleccionar los criterios de impacto",K199)</f>
        <v>0</v>
      </c>
      <c r="M199" s="454"/>
      <c r="N199" s="451"/>
      <c r="O199" s="454"/>
      <c r="P199" s="181"/>
      <c r="Q199" s="94"/>
      <c r="R199" s="137" t="str">
        <f t="shared" si="104"/>
        <v/>
      </c>
      <c r="S199" s="97"/>
      <c r="T199" s="97"/>
      <c r="U199" s="186" t="str">
        <f t="shared" si="105"/>
        <v/>
      </c>
      <c r="V199" s="97"/>
      <c r="W199" s="97"/>
      <c r="X199" s="97"/>
      <c r="Y199" s="138" t="str">
        <f>IFERROR(IF(AND(R198="Probabilidad",R199="Probabilidad"),(AA198-(+AA198*U199)),IF(R199="Probabilidad",(J198-(+J198*U199)),IF(R199="Impacto",AA198,""))),"")</f>
        <v/>
      </c>
      <c r="Z199" s="111" t="str">
        <f t="shared" si="106"/>
        <v/>
      </c>
      <c r="AA199" s="186" t="str">
        <f t="shared" si="107"/>
        <v/>
      </c>
      <c r="AB199" s="111" t="str">
        <f t="shared" si="108"/>
        <v/>
      </c>
      <c r="AC199" s="186" t="str">
        <f>IFERROR(IF(AND(R198="Impacto",R199="Impacto"),(AC198-(+AC198*U199)),IF(AND(R198="Probabilidad",R199="Impacto"),(AC197-(+AC197*U199)),IF(R199="Probabilidad",AC198,""))),"")</f>
        <v/>
      </c>
      <c r="AD199" s="111" t="str">
        <f t="shared" si="109"/>
        <v/>
      </c>
      <c r="AE199" s="457"/>
      <c r="AF199" s="150"/>
      <c r="AG199" s="151"/>
      <c r="AH199" s="234"/>
      <c r="AI199" s="234"/>
      <c r="AJ199" s="234"/>
      <c r="AK199" s="234"/>
      <c r="AL199" s="234"/>
      <c r="AM199" s="234"/>
      <c r="AN199" s="150"/>
      <c r="AO199" s="150"/>
      <c r="AP199" s="151"/>
      <c r="AQ199" s="150"/>
      <c r="AR199" s="151"/>
      <c r="AS199" s="234"/>
      <c r="AT199" s="234"/>
      <c r="AU199" s="234"/>
      <c r="AV199" s="234"/>
      <c r="AW199" s="234"/>
      <c r="AX199" s="234"/>
      <c r="AY199" s="150"/>
      <c r="AZ199" s="150"/>
      <c r="BA199" s="151"/>
      <c r="BB199" s="150"/>
      <c r="BC199" s="151"/>
      <c r="BD199" s="234"/>
      <c r="BE199" s="234"/>
      <c r="BF199" s="234"/>
      <c r="BG199" s="234"/>
      <c r="BH199" s="234"/>
      <c r="BI199" s="234"/>
      <c r="BJ199" s="150"/>
      <c r="BK199" s="150"/>
      <c r="BL199" s="151"/>
      <c r="BM199" s="181"/>
      <c r="BN199" s="226"/>
      <c r="BO199" s="142"/>
      <c r="BP199" s="181"/>
      <c r="BQ199" s="142"/>
      <c r="BR199" s="142"/>
      <c r="BS199" s="142"/>
      <c r="BT199" s="150"/>
      <c r="BU199" s="151"/>
      <c r="BV199" s="152"/>
      <c r="BW199" s="150"/>
      <c r="BX199" s="150"/>
      <c r="BY199" s="151"/>
      <c r="BZ199" s="151"/>
      <c r="CA199" s="151"/>
      <c r="CB199" s="151"/>
      <c r="CC199" s="150"/>
      <c r="CD199" s="151"/>
      <c r="CE199" s="152"/>
      <c r="CF199" s="150"/>
      <c r="CG199" s="150"/>
      <c r="CH199" s="151"/>
      <c r="CI199" s="151"/>
      <c r="CJ199" s="151"/>
      <c r="CK199" s="151"/>
      <c r="CL199" s="150"/>
      <c r="CM199" s="151"/>
      <c r="CN199" s="404"/>
      <c r="CO199" s="150"/>
      <c r="CP199" s="150"/>
      <c r="CQ199" s="151"/>
      <c r="CR199" s="151"/>
      <c r="CS199" s="151"/>
      <c r="CT199" s="151"/>
    </row>
    <row r="200" spans="1:100" s="402" customFormat="1" ht="25" customHeight="1" thickBot="1">
      <c r="A200" s="757"/>
      <c r="B200" s="496"/>
      <c r="C200" s="464"/>
      <c r="D200" s="479"/>
      <c r="E200" s="479"/>
      <c r="F200" s="495"/>
      <c r="G200" s="464"/>
      <c r="H200" s="464"/>
      <c r="I200" s="455"/>
      <c r="J200" s="452"/>
      <c r="K200" s="467"/>
      <c r="L200" s="314">
        <f>IF(NOT(ISERROR(MATCH(K200,_xlfn.ANCHORARRAY(F209),0))),J211&amp;"Por favor no seleccionar los criterios de impacto",K200)</f>
        <v>0</v>
      </c>
      <c r="M200" s="455"/>
      <c r="N200" s="452"/>
      <c r="O200" s="455"/>
      <c r="P200" s="182"/>
      <c r="Q200" s="95"/>
      <c r="R200" s="149" t="str">
        <f t="shared" si="104"/>
        <v/>
      </c>
      <c r="S200" s="144"/>
      <c r="T200" s="144"/>
      <c r="U200" s="184" t="str">
        <f t="shared" si="105"/>
        <v/>
      </c>
      <c r="V200" s="144"/>
      <c r="W200" s="144"/>
      <c r="X200" s="144"/>
      <c r="Y200" s="145" t="str">
        <f>IFERROR(IF(AND(R199="Probabilidad",R200="Probabilidad"),(AA199-(+AA199*U200)),IF(R200="Probabilidad",(J199-(+J199*U200)),IF(R200="Impacto",AA199,""))),"")</f>
        <v/>
      </c>
      <c r="Z200" s="112" t="str">
        <f t="shared" si="106"/>
        <v/>
      </c>
      <c r="AA200" s="184" t="str">
        <f t="shared" si="107"/>
        <v/>
      </c>
      <c r="AB200" s="112" t="str">
        <f t="shared" si="108"/>
        <v/>
      </c>
      <c r="AC200" s="184" t="str">
        <f>IFERROR(IF(AND(R199="Impacto",R200="Impacto"),(AC199-(+AC199*U200)),IF(AND(R199="Probabilidad",R200="Impacto"),(AC198-(+AC198*U200)),IF(R200="Probabilidad",AC199,""))),"")</f>
        <v/>
      </c>
      <c r="AD200" s="112" t="str">
        <f t="shared" si="109"/>
        <v/>
      </c>
      <c r="AE200" s="458"/>
      <c r="AF200" s="150"/>
      <c r="AG200" s="151"/>
      <c r="AH200" s="234"/>
      <c r="AI200" s="234"/>
      <c r="AJ200" s="234"/>
      <c r="AK200" s="234"/>
      <c r="AL200" s="234"/>
      <c r="AM200" s="234"/>
      <c r="AN200" s="150"/>
      <c r="AO200" s="150"/>
      <c r="AP200" s="151"/>
      <c r="AQ200" s="150"/>
      <c r="AR200" s="151"/>
      <c r="AS200" s="234"/>
      <c r="AT200" s="234"/>
      <c r="AU200" s="234"/>
      <c r="AV200" s="234"/>
      <c r="AW200" s="234"/>
      <c r="AX200" s="234"/>
      <c r="AY200" s="150"/>
      <c r="AZ200" s="150"/>
      <c r="BA200" s="151"/>
      <c r="BB200" s="150"/>
      <c r="BC200" s="151"/>
      <c r="BD200" s="234"/>
      <c r="BE200" s="234"/>
      <c r="BF200" s="234"/>
      <c r="BG200" s="234"/>
      <c r="BH200" s="234"/>
      <c r="BI200" s="234"/>
      <c r="BJ200" s="150"/>
      <c r="BK200" s="150"/>
      <c r="BL200" s="151"/>
      <c r="BM200" s="181"/>
      <c r="BN200" s="226"/>
      <c r="BO200" s="142"/>
      <c r="BP200" s="181"/>
      <c r="BQ200" s="142"/>
      <c r="BR200" s="142"/>
      <c r="BS200" s="142"/>
      <c r="BT200" s="150"/>
      <c r="BU200" s="151"/>
      <c r="BV200" s="152"/>
      <c r="BW200" s="150"/>
      <c r="BX200" s="150"/>
      <c r="BY200" s="151"/>
      <c r="BZ200" s="151"/>
      <c r="CA200" s="151"/>
      <c r="CB200" s="151"/>
      <c r="CC200" s="150"/>
      <c r="CD200" s="151"/>
      <c r="CE200" s="152"/>
      <c r="CF200" s="150"/>
      <c r="CG200" s="150"/>
      <c r="CH200" s="151"/>
      <c r="CI200" s="151"/>
      <c r="CJ200" s="151"/>
      <c r="CK200" s="151"/>
      <c r="CL200" s="150"/>
      <c r="CM200" s="151"/>
      <c r="CN200" s="404"/>
      <c r="CO200" s="150"/>
      <c r="CP200" s="150"/>
      <c r="CQ200" s="151"/>
      <c r="CR200" s="151"/>
      <c r="CS200" s="151"/>
      <c r="CT200" s="151"/>
    </row>
    <row r="201" spans="1:100" s="402" customFormat="1" ht="160" customHeight="1">
      <c r="A201" s="468"/>
      <c r="B201" s="471"/>
      <c r="C201" s="462"/>
      <c r="D201" s="492"/>
      <c r="E201" s="459"/>
      <c r="F201" s="491"/>
      <c r="G201" s="462"/>
      <c r="H201" s="462"/>
      <c r="I201" s="453" t="str">
        <f>IF(H201&lt;=0,"",IF(H201&lt;=2,"Muy Baja",IF(H201&lt;=24,"Baja",IF(H201&lt;=500,"Media",IF(H201&lt;=5000,"Alta","Muy Alta")))))</f>
        <v/>
      </c>
      <c r="J201" s="450" t="str">
        <f>IF(I201="","",IF(I201="Muy Baja",0.2,IF(I201="Baja",0.4,IF(I201="Media",0.6,IF(I201="Alta",0.8,IF(I201="Muy Alta",1,))))))</f>
        <v/>
      </c>
      <c r="K201" s="465"/>
      <c r="L201" s="312">
        <f>IF(NOT(ISERROR(MATCH(K201,'[3]Tabla Impacto'!$B$221:$B$223,0))),'[3]Tabla Impacto'!$F$223&amp;"Por favor no seleccionar los criterios de impacto(Afectación Económica o presupuestal y Pérdida Reputacional)",K201)</f>
        <v>0</v>
      </c>
      <c r="M201" s="453" t="str">
        <f>IF(OR(K201='Tabla Impacto'!$C$11,K201='Tabla Impacto'!$D$11),"Leve",IF(OR(K201='Tabla Impacto'!$C$12,K201='Tabla Impacto'!$D$12),"Menor",IF(OR(K201='Tabla Impacto'!$C$13,K201='Tabla Impacto'!$D$13),"Moderado",IF(OR(K201='Tabla Impacto'!$C$14,K201='Tabla Impacto'!$D$14),"Mayor",IF(OR(K201='Tabla Impacto'!$C$15,K201='Tabla Impacto'!$D$15),"Catastrófico","")))))</f>
        <v/>
      </c>
      <c r="N201" s="450" t="str">
        <f>IF(M201="","",IF(M201="Leve",0.2,IF(M201="Menor",0.4,IF(M201="Moderado",0.6,IF(M201="Mayor",0.8,IF(M201="Catastrófico",1,))))))</f>
        <v/>
      </c>
      <c r="O201" s="453" t="str">
        <f>IF(OR(AND(I201="Muy Baja",M201="Leve"),AND(I201="Muy Baja",M201="Menor"),AND(I201="Baja",M201="Leve")),"Bajo",IF(OR(AND(I201="Muy baja",M201="Moderado"),AND(I201="Baja",M201="Menor"),AND(I201="Baja",M201="Moderado"),AND(I201="Media",M201="Leve"),AND(I201="Media",M201="Menor"),AND(I201="Media",M201="Moderado"),AND(I201="Alta",M201="Leve"),AND(I201="Alta",M201="Menor")),"Moderado",IF(OR(AND(I201="Muy Baja",M201="Mayor"),AND(I201="Baja",M201="Mayor"),AND(I201="Media",M201="Mayor"),AND(I201="Alta",M201="Moderado"),AND(I201="Alta",M201="Mayor"),AND(I201="Muy Alta",M201="Leve"),AND(I201="Muy Alta",M201="Menor"),AND(I201="Muy Alta",M201="Moderado"),AND(I201="Muy Alta",M201="Mayor")),"Alto",IF(OR(AND(I201="Muy Baja",M201="Catastrófico"),AND(I201="Baja",M201="Catastrófico"),AND(I201="Media",M201="Catastrófico"),AND(I201="Alta",M201="Catastrófico"),AND(I201="Muy Alta",M201="Catastrófico")),"Extremo",""))))</f>
        <v/>
      </c>
      <c r="P201" s="294"/>
      <c r="Q201" s="275"/>
      <c r="R201" s="137" t="str">
        <f t="shared" si="104"/>
        <v/>
      </c>
      <c r="S201" s="97"/>
      <c r="T201" s="97"/>
      <c r="U201" s="186" t="str">
        <f t="shared" si="105"/>
        <v/>
      </c>
      <c r="V201" s="97"/>
      <c r="W201" s="97"/>
      <c r="X201" s="97"/>
      <c r="Y201" s="138" t="str">
        <f>IFERROR(IF(R201="Probabilidad",(J201-(+J201*U201)),IF(R201="Impacto",J201,"")),"")</f>
        <v/>
      </c>
      <c r="Z201" s="111" t="str">
        <f t="shared" si="106"/>
        <v/>
      </c>
      <c r="AA201" s="186" t="str">
        <f t="shared" si="107"/>
        <v/>
      </c>
      <c r="AB201" s="111" t="str">
        <f t="shared" si="108"/>
        <v/>
      </c>
      <c r="AC201" s="186" t="str">
        <f>IFERROR(IF(R201="Impacto",(N201-(+N201*U201)),IF(R201="Probabilidad",N201,"")),"")</f>
        <v/>
      </c>
      <c r="AD201" s="111" t="str">
        <f t="shared" si="109"/>
        <v/>
      </c>
      <c r="AE201" s="456"/>
      <c r="AF201" s="139"/>
      <c r="AG201" s="140"/>
      <c r="AH201" s="234"/>
      <c r="AI201" s="234"/>
      <c r="AJ201" s="234"/>
      <c r="AK201" s="234"/>
      <c r="AL201" s="234"/>
      <c r="AM201" s="234"/>
      <c r="AN201" s="139"/>
      <c r="AO201" s="139"/>
      <c r="AP201" s="140"/>
      <c r="AQ201" s="139"/>
      <c r="AR201" s="140"/>
      <c r="AS201" s="234"/>
      <c r="AT201" s="234"/>
      <c r="AU201" s="234"/>
      <c r="AV201" s="234"/>
      <c r="AW201" s="234"/>
      <c r="AX201" s="234"/>
      <c r="AY201" s="139"/>
      <c r="AZ201" s="139"/>
      <c r="BA201" s="140"/>
      <c r="BB201" s="139"/>
      <c r="BC201" s="140"/>
      <c r="BD201" s="234"/>
      <c r="BE201" s="234"/>
      <c r="BF201" s="234"/>
      <c r="BG201" s="234"/>
      <c r="BH201" s="234"/>
      <c r="BI201" s="234"/>
      <c r="BJ201" s="139"/>
      <c r="BK201" s="139"/>
      <c r="BL201" s="140"/>
      <c r="BM201" s="275"/>
      <c r="BN201" s="305"/>
      <c r="BO201" s="294"/>
      <c r="BP201" s="294"/>
      <c r="BQ201" s="310"/>
      <c r="BR201" s="310"/>
      <c r="BS201" s="298"/>
      <c r="BT201" s="139"/>
      <c r="BU201" s="140"/>
      <c r="BV201" s="141"/>
      <c r="BW201" s="139"/>
      <c r="BX201" s="139"/>
      <c r="BY201" s="140"/>
      <c r="BZ201" s="140"/>
      <c r="CA201" s="140"/>
      <c r="CB201" s="140"/>
      <c r="CC201" s="139"/>
      <c r="CD201" s="140"/>
      <c r="CE201" s="141"/>
      <c r="CF201" s="139"/>
      <c r="CG201" s="139"/>
      <c r="CH201" s="140"/>
      <c r="CI201" s="140"/>
      <c r="CJ201" s="140"/>
      <c r="CK201" s="140"/>
      <c r="CL201" s="139"/>
      <c r="CM201" s="140"/>
      <c r="CN201" s="403"/>
      <c r="CO201" s="139"/>
      <c r="CP201" s="139"/>
      <c r="CQ201" s="140"/>
      <c r="CR201" s="140"/>
      <c r="CS201" s="140"/>
      <c r="CT201" s="140"/>
      <c r="CU201" s="401"/>
      <c r="CV201" s="401"/>
    </row>
    <row r="202" spans="1:100" s="402" customFormat="1" ht="160" customHeight="1">
      <c r="A202" s="469"/>
      <c r="B202" s="472"/>
      <c r="C202" s="463"/>
      <c r="D202" s="493"/>
      <c r="E202" s="478"/>
      <c r="F202" s="460"/>
      <c r="G202" s="463"/>
      <c r="H202" s="463"/>
      <c r="I202" s="454"/>
      <c r="J202" s="451"/>
      <c r="K202" s="466"/>
      <c r="L202" s="313">
        <f>IF(NOT(ISERROR(MATCH(K202,_xlfn.ANCHORARRAY(F211),0))),J213&amp;"Por favor no seleccionar los criterios de impacto",K202)</f>
        <v>0</v>
      </c>
      <c r="M202" s="454"/>
      <c r="N202" s="451"/>
      <c r="O202" s="454"/>
      <c r="P202" s="294"/>
      <c r="Q202" s="275"/>
      <c r="R202" s="137" t="str">
        <f t="shared" si="104"/>
        <v/>
      </c>
      <c r="S202" s="97"/>
      <c r="T202" s="97"/>
      <c r="U202" s="186" t="str">
        <f t="shared" si="105"/>
        <v/>
      </c>
      <c r="V202" s="97"/>
      <c r="W202" s="97"/>
      <c r="X202" s="97"/>
      <c r="Y202" s="138" t="str">
        <f>IFERROR(IF(AND(R201="Probabilidad",R202="Probabilidad"),(AA201-(+AA201*U202)),IF(R202="Probabilidad",(J201-(+J201*U202)),IF(R202="Impacto",AA201,""))),"")</f>
        <v/>
      </c>
      <c r="Z202" s="111" t="str">
        <f t="shared" si="106"/>
        <v/>
      </c>
      <c r="AA202" s="186" t="str">
        <f t="shared" si="107"/>
        <v/>
      </c>
      <c r="AB202" s="111" t="str">
        <f t="shared" si="108"/>
        <v/>
      </c>
      <c r="AC202" s="186" t="str">
        <f>IFERROR(IF(AND(R201="Impacto",R202="Impacto"),(AC201-(+AC201*U202)),IF(R202="Impacto",($N$141-(+$N$141*U202)),IF(R202="Probabilidad",AC201,""))),"")</f>
        <v/>
      </c>
      <c r="AD202" s="111" t="str">
        <f t="shared" si="109"/>
        <v/>
      </c>
      <c r="AE202" s="457"/>
      <c r="AF202" s="150"/>
      <c r="AG202" s="151"/>
      <c r="AH202" s="234"/>
      <c r="AI202" s="234"/>
      <c r="AJ202" s="234"/>
      <c r="AK202" s="234"/>
      <c r="AL202" s="234"/>
      <c r="AM202" s="234"/>
      <c r="AN202" s="150"/>
      <c r="AO202" s="150"/>
      <c r="AP202" s="151"/>
      <c r="AQ202" s="150"/>
      <c r="AR202" s="151"/>
      <c r="AS202" s="234"/>
      <c r="AT202" s="234"/>
      <c r="AU202" s="234"/>
      <c r="AV202" s="234"/>
      <c r="AW202" s="234"/>
      <c r="AX202" s="234"/>
      <c r="AY202" s="150"/>
      <c r="AZ202" s="150"/>
      <c r="BA202" s="151"/>
      <c r="BB202" s="150"/>
      <c r="BC202" s="151"/>
      <c r="BD202" s="234"/>
      <c r="BE202" s="234"/>
      <c r="BF202" s="234"/>
      <c r="BG202" s="234"/>
      <c r="BH202" s="234"/>
      <c r="BI202" s="234"/>
      <c r="BJ202" s="150"/>
      <c r="BK202" s="150"/>
      <c r="BL202" s="151"/>
      <c r="BM202" s="275"/>
      <c r="BN202" s="330"/>
      <c r="BO202" s="331"/>
      <c r="BP202" s="331"/>
      <c r="BQ202" s="310"/>
      <c r="BR202" s="310"/>
      <c r="BS202" s="305"/>
      <c r="BT202" s="150"/>
      <c r="BU202" s="151"/>
      <c r="BV202" s="152"/>
      <c r="BW202" s="150"/>
      <c r="BX202" s="150"/>
      <c r="BY202" s="151"/>
      <c r="BZ202" s="151"/>
      <c r="CA202" s="151"/>
      <c r="CB202" s="151"/>
      <c r="CC202" s="150"/>
      <c r="CD202" s="151"/>
      <c r="CE202" s="152"/>
      <c r="CF202" s="150"/>
      <c r="CG202" s="150"/>
      <c r="CH202" s="151"/>
      <c r="CI202" s="151"/>
      <c r="CJ202" s="151"/>
      <c r="CK202" s="151"/>
      <c r="CL202" s="150"/>
      <c r="CM202" s="151"/>
      <c r="CN202" s="404"/>
      <c r="CO202" s="150"/>
      <c r="CP202" s="150"/>
      <c r="CQ202" s="151"/>
      <c r="CR202" s="151"/>
      <c r="CS202" s="151"/>
      <c r="CT202" s="151"/>
    </row>
    <row r="203" spans="1:100" s="402" customFormat="1" ht="160" customHeight="1">
      <c r="A203" s="469"/>
      <c r="B203" s="472"/>
      <c r="C203" s="463"/>
      <c r="D203" s="493"/>
      <c r="E203" s="478"/>
      <c r="F203" s="460"/>
      <c r="G203" s="463"/>
      <c r="H203" s="463"/>
      <c r="I203" s="454"/>
      <c r="J203" s="451"/>
      <c r="K203" s="466"/>
      <c r="L203" s="313">
        <f>IF(NOT(ISERROR(MATCH(K203,_xlfn.ANCHORARRAY(F212),0))),J214&amp;"Por favor no seleccionar los criterios de impacto",K203)</f>
        <v>0</v>
      </c>
      <c r="M203" s="454"/>
      <c r="N203" s="451"/>
      <c r="O203" s="454"/>
      <c r="P203" s="294"/>
      <c r="Q203" s="275"/>
      <c r="R203" s="137" t="str">
        <f t="shared" si="104"/>
        <v/>
      </c>
      <c r="S203" s="97"/>
      <c r="T203" s="97"/>
      <c r="U203" s="186" t="str">
        <f t="shared" si="105"/>
        <v/>
      </c>
      <c r="V203" s="97"/>
      <c r="W203" s="97"/>
      <c r="X203" s="97"/>
      <c r="Y203" s="138" t="str">
        <f>IFERROR(IF(AND(R202="Probabilidad",R203="Probabilidad"),(AA202-(+AA202*U203)),IF(R203="Probabilidad",(J202-(+J202*U203)),IF(R203="Impacto",AA202,""))),"")</f>
        <v/>
      </c>
      <c r="Z203" s="111" t="str">
        <f t="shared" si="106"/>
        <v/>
      </c>
      <c r="AA203" s="186" t="str">
        <f t="shared" si="107"/>
        <v/>
      </c>
      <c r="AB203" s="111" t="str">
        <f t="shared" si="108"/>
        <v/>
      </c>
      <c r="AC203" s="186" t="str">
        <f>IFERROR(IF(AND(R202="Impacto",R203="Impacto"),(AC202-(+AC202*U203)),IF(AND(R202="Probabilidad",R203="Impacto"),(AC201-(+AC201*U203)),IF(R203="Probabilidad",AC202,""))),"")</f>
        <v/>
      </c>
      <c r="AD203" s="111" t="str">
        <f t="shared" si="109"/>
        <v/>
      </c>
      <c r="AE203" s="457"/>
      <c r="AF203" s="150"/>
      <c r="AG203" s="151"/>
      <c r="AH203" s="234"/>
      <c r="AI203" s="234"/>
      <c r="AJ203" s="234"/>
      <c r="AK203" s="234"/>
      <c r="AL203" s="234"/>
      <c r="AM203" s="234"/>
      <c r="AN203" s="150"/>
      <c r="AO203" s="150"/>
      <c r="AP203" s="151"/>
      <c r="AQ203" s="150"/>
      <c r="AR203" s="151"/>
      <c r="AS203" s="234"/>
      <c r="AT203" s="234"/>
      <c r="AU203" s="234"/>
      <c r="AV203" s="234"/>
      <c r="AW203" s="234"/>
      <c r="AX203" s="234"/>
      <c r="AY203" s="150"/>
      <c r="AZ203" s="150"/>
      <c r="BA203" s="151"/>
      <c r="BB203" s="150"/>
      <c r="BC203" s="151"/>
      <c r="BD203" s="234"/>
      <c r="BE203" s="234"/>
      <c r="BF203" s="234"/>
      <c r="BG203" s="234"/>
      <c r="BH203" s="234"/>
      <c r="BI203" s="234"/>
      <c r="BJ203" s="150"/>
      <c r="BK203" s="150"/>
      <c r="BL203" s="151"/>
      <c r="BM203" s="181"/>
      <c r="BN203" s="226"/>
      <c r="BO203" s="142"/>
      <c r="BP203" s="181"/>
      <c r="BQ203" s="142"/>
      <c r="BR203" s="142"/>
      <c r="BS203" s="142"/>
      <c r="BT203" s="150"/>
      <c r="BU203" s="151"/>
      <c r="BV203" s="152"/>
      <c r="BW203" s="150"/>
      <c r="BX203" s="150"/>
      <c r="BY203" s="151"/>
      <c r="BZ203" s="151"/>
      <c r="CA203" s="151"/>
      <c r="CB203" s="151"/>
      <c r="CC203" s="150"/>
      <c r="CD203" s="151"/>
      <c r="CE203" s="152"/>
      <c r="CF203" s="150"/>
      <c r="CG203" s="150"/>
      <c r="CH203" s="151"/>
      <c r="CI203" s="151"/>
      <c r="CJ203" s="151"/>
      <c r="CK203" s="151"/>
      <c r="CL203" s="150"/>
      <c r="CM203" s="151"/>
      <c r="CN203" s="404"/>
      <c r="CO203" s="150"/>
      <c r="CP203" s="150"/>
      <c r="CQ203" s="151"/>
      <c r="CR203" s="151"/>
      <c r="CS203" s="151"/>
      <c r="CT203" s="151"/>
    </row>
    <row r="204" spans="1:100" s="402" customFormat="1" ht="30" customHeight="1">
      <c r="A204" s="469"/>
      <c r="B204" s="472"/>
      <c r="C204" s="463"/>
      <c r="D204" s="493"/>
      <c r="E204" s="478"/>
      <c r="F204" s="460"/>
      <c r="G204" s="463"/>
      <c r="H204" s="463"/>
      <c r="I204" s="454"/>
      <c r="J204" s="451"/>
      <c r="K204" s="466"/>
      <c r="L204" s="313">
        <f>IF(NOT(ISERROR(MATCH(K204,_xlfn.ANCHORARRAY(F213),0))),J215&amp;"Por favor no seleccionar los criterios de impacto",K204)</f>
        <v>0</v>
      </c>
      <c r="M204" s="454"/>
      <c r="N204" s="451"/>
      <c r="O204" s="454"/>
      <c r="P204" s="181"/>
      <c r="Q204" s="94"/>
      <c r="R204" s="137" t="str">
        <f t="shared" si="104"/>
        <v/>
      </c>
      <c r="S204" s="97"/>
      <c r="T204" s="97"/>
      <c r="U204" s="186" t="str">
        <f t="shared" si="105"/>
        <v/>
      </c>
      <c r="V204" s="97"/>
      <c r="W204" s="97"/>
      <c r="X204" s="97"/>
      <c r="Y204" s="138" t="str">
        <f>IFERROR(IF(AND(R203="Probabilidad",R204="Probabilidad"),(AA203-(+AA203*U204)),IF(R204="Probabilidad",(J203-(+J203*U204)),IF(R204="Impacto",AA203,""))),"")</f>
        <v/>
      </c>
      <c r="Z204" s="111" t="str">
        <f t="shared" si="106"/>
        <v/>
      </c>
      <c r="AA204" s="186" t="str">
        <f t="shared" si="107"/>
        <v/>
      </c>
      <c r="AB204" s="111" t="str">
        <f t="shared" si="108"/>
        <v/>
      </c>
      <c r="AC204" s="186" t="str">
        <f>IFERROR(IF(AND(R203="Impacto",R204="Impacto"),(AC203-(+AC203*U204)),IF(AND(R203="Probabilidad",R204="Impacto"),(AC202-(+AC202*U204)),IF(R204="Probabilidad",AC203,""))),"")</f>
        <v/>
      </c>
      <c r="AD204" s="111" t="str">
        <f t="shared" si="109"/>
        <v/>
      </c>
      <c r="AE204" s="457"/>
      <c r="AF204" s="150"/>
      <c r="AG204" s="151"/>
      <c r="AH204" s="234"/>
      <c r="AI204" s="234"/>
      <c r="AJ204" s="234"/>
      <c r="AK204" s="234"/>
      <c r="AL204" s="234"/>
      <c r="AM204" s="234"/>
      <c r="AN204" s="150"/>
      <c r="AO204" s="150"/>
      <c r="AP204" s="151"/>
      <c r="AQ204" s="150"/>
      <c r="AR204" s="151"/>
      <c r="AS204" s="234"/>
      <c r="AT204" s="234"/>
      <c r="AU204" s="234"/>
      <c r="AV204" s="234"/>
      <c r="AW204" s="234"/>
      <c r="AX204" s="234"/>
      <c r="AY204" s="150"/>
      <c r="AZ204" s="150"/>
      <c r="BA204" s="151"/>
      <c r="BB204" s="150"/>
      <c r="BC204" s="151"/>
      <c r="BD204" s="234"/>
      <c r="BE204" s="234"/>
      <c r="BF204" s="234"/>
      <c r="BG204" s="234"/>
      <c r="BH204" s="234"/>
      <c r="BI204" s="234"/>
      <c r="BJ204" s="150"/>
      <c r="BK204" s="150"/>
      <c r="BL204" s="151"/>
      <c r="BM204" s="181"/>
      <c r="BN204" s="226"/>
      <c r="BO204" s="142"/>
      <c r="BP204" s="181"/>
      <c r="BQ204" s="142"/>
      <c r="BR204" s="142"/>
      <c r="BS204" s="142"/>
      <c r="BT204" s="150"/>
      <c r="BU204" s="151"/>
      <c r="BV204" s="152"/>
      <c r="BW204" s="150"/>
      <c r="BX204" s="150"/>
      <c r="BY204" s="151"/>
      <c r="BZ204" s="151"/>
      <c r="CA204" s="151"/>
      <c r="CB204" s="151"/>
      <c r="CC204" s="150"/>
      <c r="CD204" s="151"/>
      <c r="CE204" s="152"/>
      <c r="CF204" s="150"/>
      <c r="CG204" s="150"/>
      <c r="CH204" s="151"/>
      <c r="CI204" s="151"/>
      <c r="CJ204" s="151"/>
      <c r="CK204" s="151"/>
      <c r="CL204" s="150"/>
      <c r="CM204" s="151"/>
      <c r="CN204" s="404"/>
      <c r="CO204" s="150"/>
      <c r="CP204" s="150"/>
      <c r="CQ204" s="151"/>
      <c r="CR204" s="151"/>
      <c r="CS204" s="151"/>
      <c r="CT204" s="151"/>
    </row>
    <row r="205" spans="1:100" s="402" customFormat="1" ht="30" customHeight="1">
      <c r="A205" s="469"/>
      <c r="B205" s="472"/>
      <c r="C205" s="463"/>
      <c r="D205" s="493"/>
      <c r="E205" s="478"/>
      <c r="F205" s="460"/>
      <c r="G205" s="463"/>
      <c r="H205" s="463"/>
      <c r="I205" s="454"/>
      <c r="J205" s="451"/>
      <c r="K205" s="466"/>
      <c r="L205" s="313">
        <f>IF(NOT(ISERROR(MATCH(K205,_xlfn.ANCHORARRAY(F214),0))),J216&amp;"Por favor no seleccionar los criterios de impacto",K205)</f>
        <v>0</v>
      </c>
      <c r="M205" s="454"/>
      <c r="N205" s="451"/>
      <c r="O205" s="454"/>
      <c r="P205" s="181"/>
      <c r="Q205" s="94"/>
      <c r="R205" s="137" t="str">
        <f t="shared" si="104"/>
        <v/>
      </c>
      <c r="S205" s="97"/>
      <c r="T205" s="97"/>
      <c r="U205" s="186" t="str">
        <f t="shared" si="105"/>
        <v/>
      </c>
      <c r="V205" s="97"/>
      <c r="W205" s="97"/>
      <c r="X205" s="97"/>
      <c r="Y205" s="138" t="str">
        <f>IFERROR(IF(AND(R204="Probabilidad",R205="Probabilidad"),(AA204-(+AA204*U205)),IF(R205="Probabilidad",(J204-(+J204*U205)),IF(R205="Impacto",AA204,""))),"")</f>
        <v/>
      </c>
      <c r="Z205" s="111" t="str">
        <f t="shared" si="106"/>
        <v/>
      </c>
      <c r="AA205" s="186" t="str">
        <f t="shared" si="107"/>
        <v/>
      </c>
      <c r="AB205" s="111" t="str">
        <f t="shared" si="108"/>
        <v/>
      </c>
      <c r="AC205" s="186" t="str">
        <f>IFERROR(IF(AND(R204="Impacto",R205="Impacto"),(AC204-(+AC204*U205)),IF(AND(R204="Probabilidad",R205="Impacto"),(AC203-(+AC203*U205)),IF(R205="Probabilidad",AC204,""))),"")</f>
        <v/>
      </c>
      <c r="AD205" s="111" t="str">
        <f t="shared" si="109"/>
        <v/>
      </c>
      <c r="AE205" s="457"/>
      <c r="AF205" s="150"/>
      <c r="AG205" s="151"/>
      <c r="AH205" s="234"/>
      <c r="AI205" s="234"/>
      <c r="AJ205" s="234"/>
      <c r="AK205" s="234"/>
      <c r="AL205" s="234"/>
      <c r="AM205" s="234"/>
      <c r="AN205" s="150"/>
      <c r="AO205" s="150"/>
      <c r="AP205" s="151"/>
      <c r="AQ205" s="150"/>
      <c r="AR205" s="151"/>
      <c r="AS205" s="234"/>
      <c r="AT205" s="234"/>
      <c r="AU205" s="234"/>
      <c r="AV205" s="234"/>
      <c r="AW205" s="234"/>
      <c r="AX205" s="234"/>
      <c r="AY205" s="150"/>
      <c r="AZ205" s="150"/>
      <c r="BA205" s="151"/>
      <c r="BB205" s="150"/>
      <c r="BC205" s="151"/>
      <c r="BD205" s="234"/>
      <c r="BE205" s="234"/>
      <c r="BF205" s="234"/>
      <c r="BG205" s="234"/>
      <c r="BH205" s="234"/>
      <c r="BI205" s="234"/>
      <c r="BJ205" s="150"/>
      <c r="BK205" s="150"/>
      <c r="BL205" s="151"/>
      <c r="BM205" s="181"/>
      <c r="BN205" s="226"/>
      <c r="BO205" s="142"/>
      <c r="BP205" s="181"/>
      <c r="BQ205" s="142"/>
      <c r="BR205" s="142"/>
      <c r="BS205" s="142"/>
      <c r="BT205" s="150"/>
      <c r="BU205" s="151"/>
      <c r="BV205" s="152"/>
      <c r="BW205" s="150"/>
      <c r="BX205" s="150"/>
      <c r="BY205" s="151"/>
      <c r="BZ205" s="151"/>
      <c r="CA205" s="151"/>
      <c r="CB205" s="151"/>
      <c r="CC205" s="150"/>
      <c r="CD205" s="151"/>
      <c r="CE205" s="152"/>
      <c r="CF205" s="150"/>
      <c r="CG205" s="150"/>
      <c r="CH205" s="151"/>
      <c r="CI205" s="151"/>
      <c r="CJ205" s="151"/>
      <c r="CK205" s="151"/>
      <c r="CL205" s="150"/>
      <c r="CM205" s="151"/>
      <c r="CN205" s="404"/>
      <c r="CO205" s="150"/>
      <c r="CP205" s="150"/>
      <c r="CQ205" s="151"/>
      <c r="CR205" s="151"/>
      <c r="CS205" s="151"/>
      <c r="CT205" s="151"/>
    </row>
    <row r="206" spans="1:100" s="402" customFormat="1" ht="30" customHeight="1" thickBot="1">
      <c r="A206" s="470"/>
      <c r="B206" s="473"/>
      <c r="C206" s="464"/>
      <c r="D206" s="494"/>
      <c r="E206" s="479"/>
      <c r="F206" s="460"/>
      <c r="G206" s="464"/>
      <c r="H206" s="464"/>
      <c r="I206" s="455"/>
      <c r="J206" s="452"/>
      <c r="K206" s="467"/>
      <c r="L206" s="314">
        <f>IF(NOT(ISERROR(MATCH(K206,_xlfn.ANCHORARRAY(F215),0))),J217&amp;"Por favor no seleccionar los criterios de impacto",K206)</f>
        <v>0</v>
      </c>
      <c r="M206" s="455"/>
      <c r="N206" s="452"/>
      <c r="O206" s="455"/>
      <c r="P206" s="182"/>
      <c r="Q206" s="95"/>
      <c r="R206" s="149" t="str">
        <f t="shared" si="104"/>
        <v/>
      </c>
      <c r="S206" s="144"/>
      <c r="T206" s="144"/>
      <c r="U206" s="184" t="str">
        <f t="shared" si="105"/>
        <v/>
      </c>
      <c r="V206" s="144"/>
      <c r="W206" s="144"/>
      <c r="X206" s="144"/>
      <c r="Y206" s="145" t="str">
        <f>IFERROR(IF(AND(R205="Probabilidad",R206="Probabilidad"),(AA205-(+AA205*U206)),IF(R206="Probabilidad",(J205-(+J205*U206)),IF(R206="Impacto",AA205,""))),"")</f>
        <v/>
      </c>
      <c r="Z206" s="112" t="str">
        <f t="shared" si="106"/>
        <v/>
      </c>
      <c r="AA206" s="184" t="str">
        <f t="shared" si="107"/>
        <v/>
      </c>
      <c r="AB206" s="112" t="str">
        <f t="shared" si="108"/>
        <v/>
      </c>
      <c r="AC206" s="184" t="str">
        <f>IFERROR(IF(AND(R205="Impacto",R206="Impacto"),(AC205-(+AC205*U206)),IF(AND(R205="Probabilidad",R206="Impacto"),(AC204-(+AC204*U206)),IF(R206="Probabilidad",AC205,""))),"")</f>
        <v/>
      </c>
      <c r="AD206" s="112" t="str">
        <f t="shared" si="109"/>
        <v/>
      </c>
      <c r="AE206" s="458"/>
      <c r="AF206" s="150"/>
      <c r="AG206" s="151"/>
      <c r="AH206" s="234"/>
      <c r="AI206" s="234"/>
      <c r="AJ206" s="234"/>
      <c r="AK206" s="234"/>
      <c r="AL206" s="234"/>
      <c r="AM206" s="234"/>
      <c r="AN206" s="150"/>
      <c r="AO206" s="150"/>
      <c r="AP206" s="151"/>
      <c r="AQ206" s="150"/>
      <c r="AR206" s="151"/>
      <c r="AS206" s="234"/>
      <c r="AT206" s="234"/>
      <c r="AU206" s="234"/>
      <c r="AV206" s="234"/>
      <c r="AW206" s="234"/>
      <c r="AX206" s="234"/>
      <c r="AY206" s="150"/>
      <c r="AZ206" s="150"/>
      <c r="BA206" s="151"/>
      <c r="BB206" s="150"/>
      <c r="BC206" s="151"/>
      <c r="BD206" s="234"/>
      <c r="BE206" s="234"/>
      <c r="BF206" s="234"/>
      <c r="BG206" s="234"/>
      <c r="BH206" s="234"/>
      <c r="BI206" s="234"/>
      <c r="BJ206" s="150"/>
      <c r="BK206" s="150"/>
      <c r="BL206" s="151"/>
      <c r="BM206" s="181"/>
      <c r="BN206" s="226"/>
      <c r="BO206" s="142"/>
      <c r="BP206" s="181"/>
      <c r="BQ206" s="142"/>
      <c r="BR206" s="142"/>
      <c r="BS206" s="142"/>
      <c r="BT206" s="150"/>
      <c r="BU206" s="151"/>
      <c r="BV206" s="152"/>
      <c r="BW206" s="150"/>
      <c r="BX206" s="150"/>
      <c r="BY206" s="151"/>
      <c r="BZ206" s="151"/>
      <c r="CA206" s="151"/>
      <c r="CB206" s="151"/>
      <c r="CC206" s="150"/>
      <c r="CD206" s="151"/>
      <c r="CE206" s="152"/>
      <c r="CF206" s="150"/>
      <c r="CG206" s="150"/>
      <c r="CH206" s="151"/>
      <c r="CI206" s="151"/>
      <c r="CJ206" s="151"/>
      <c r="CK206" s="151"/>
      <c r="CL206" s="150"/>
      <c r="CM206" s="151"/>
      <c r="CN206" s="404"/>
      <c r="CO206" s="150"/>
      <c r="CP206" s="150"/>
      <c r="CQ206" s="151"/>
      <c r="CR206" s="151"/>
      <c r="CS206" s="151"/>
      <c r="CT206" s="151"/>
    </row>
    <row r="207" spans="1:100" s="402" customFormat="1" ht="160" customHeight="1">
      <c r="A207" s="468"/>
      <c r="B207" s="471"/>
      <c r="C207" s="462"/>
      <c r="D207" s="477"/>
      <c r="E207" s="477"/>
      <c r="F207" s="491"/>
      <c r="G207" s="462"/>
      <c r="H207" s="462"/>
      <c r="I207" s="453" t="str">
        <f>IF(H207&lt;=0,"",IF(H207&lt;=2,"Muy Baja",IF(H207&lt;=24,"Baja",IF(H207&lt;=500,"Media",IF(H207&lt;=5000,"Alta","Muy Alta")))))</f>
        <v/>
      </c>
      <c r="J207" s="450" t="str">
        <f>IF(I207="","",IF(I207="Muy Baja",0.2,IF(I207="Baja",0.4,IF(I207="Media",0.6,IF(I207="Alta",0.8,IF(I207="Muy Alta",1,))))))</f>
        <v/>
      </c>
      <c r="K207" s="465"/>
      <c r="L207" s="312">
        <f>IF(NOT(ISERROR(MATCH(K207,'[3]Tabla Impacto'!$B$221:$B$223,0))),'[3]Tabla Impacto'!$F$223&amp;"Por favor no seleccionar los criterios de impacto(Afectación Económica o presupuestal y Pérdida Reputacional)",K207)</f>
        <v>0</v>
      </c>
      <c r="M207" s="453" t="str">
        <f>IF(OR(K207='Tabla Impacto'!$C$11,K207='Tabla Impacto'!$D$11),"Leve",IF(OR(K207='Tabla Impacto'!$C$12,K207='Tabla Impacto'!$D$12),"Menor",IF(OR(K207='Tabla Impacto'!$C$13,K207='Tabla Impacto'!$D$13),"Moderado",IF(OR(K207='Tabla Impacto'!$C$14,K207='Tabla Impacto'!$D$14),"Mayor",IF(OR(K207='Tabla Impacto'!$C$15,K207='Tabla Impacto'!$D$15),"Catastrófico","")))))</f>
        <v/>
      </c>
      <c r="N207" s="450" t="str">
        <f>IF(M207="","",IF(M207="Leve",0.2,IF(M207="Menor",0.4,IF(M207="Moderado",0.6,IF(M207="Mayor",0.8,IF(M207="Catastrófico",1,))))))</f>
        <v/>
      </c>
      <c r="O207" s="453" t="str">
        <f>IF(OR(AND(I207="Muy Baja",M207="Leve"),AND(I207="Muy Baja",M207="Menor"),AND(I207="Baja",M207="Leve")),"Bajo",IF(OR(AND(I207="Muy baja",M207="Moderado"),AND(I207="Baja",M207="Menor"),AND(I207="Baja",M207="Moderado"),AND(I207="Media",M207="Leve"),AND(I207="Media",M207="Menor"),AND(I207="Media",M207="Moderado"),AND(I207="Alta",M207="Leve"),AND(I207="Alta",M207="Menor")),"Moderado",IF(OR(AND(I207="Muy Baja",M207="Mayor"),AND(I207="Baja",M207="Mayor"),AND(I207="Media",M207="Mayor"),AND(I207="Alta",M207="Moderado"),AND(I207="Alta",M207="Mayor"),AND(I207="Muy Alta",M207="Leve"),AND(I207="Muy Alta",M207="Menor"),AND(I207="Muy Alta",M207="Moderado"),AND(I207="Muy Alta",M207="Mayor")),"Alto",IF(OR(AND(I207="Muy Baja",M207="Catastrófico"),AND(I207="Baja",M207="Catastrófico"),AND(I207="Media",M207="Catastrófico"),AND(I207="Alta",M207="Catastrófico"),AND(I207="Muy Alta",M207="Catastrófico")),"Extremo",""))))</f>
        <v/>
      </c>
      <c r="P207" s="294"/>
      <c r="Q207" s="275"/>
      <c r="R207" s="137" t="str">
        <f t="shared" si="104"/>
        <v/>
      </c>
      <c r="S207" s="97"/>
      <c r="T207" s="97"/>
      <c r="U207" s="186" t="str">
        <f t="shared" si="105"/>
        <v/>
      </c>
      <c r="V207" s="97"/>
      <c r="W207" s="97"/>
      <c r="X207" s="97"/>
      <c r="Y207" s="138" t="str">
        <f>IFERROR(IF(R207="Probabilidad",(J207-(+J207*U207)),IF(R207="Impacto",J207,"")),"")</f>
        <v/>
      </c>
      <c r="Z207" s="111" t="str">
        <f t="shared" si="106"/>
        <v/>
      </c>
      <c r="AA207" s="186" t="str">
        <f t="shared" si="107"/>
        <v/>
      </c>
      <c r="AB207" s="111" t="str">
        <f t="shared" si="108"/>
        <v/>
      </c>
      <c r="AC207" s="186" t="str">
        <f>IFERROR(IF(R207="Impacto",(N207-(+N207*U207)),IF(R207="Probabilidad",N207,"")),"")</f>
        <v/>
      </c>
      <c r="AD207" s="111" t="str">
        <f t="shared" si="109"/>
        <v/>
      </c>
      <c r="AE207" s="456"/>
      <c r="AF207" s="139"/>
      <c r="AG207" s="140"/>
      <c r="AH207" s="234"/>
      <c r="AI207" s="234"/>
      <c r="AJ207" s="234"/>
      <c r="AK207" s="234"/>
      <c r="AL207" s="234"/>
      <c r="AM207" s="234"/>
      <c r="AN207" s="139"/>
      <c r="AO207" s="139"/>
      <c r="AP207" s="140"/>
      <c r="AQ207" s="139"/>
      <c r="AR207" s="140"/>
      <c r="AS207" s="234"/>
      <c r="AT207" s="234"/>
      <c r="AU207" s="234"/>
      <c r="AV207" s="234"/>
      <c r="AW207" s="234"/>
      <c r="AX207" s="234"/>
      <c r="AY207" s="139"/>
      <c r="AZ207" s="139"/>
      <c r="BA207" s="140"/>
      <c r="BB207" s="139"/>
      <c r="BC207" s="140"/>
      <c r="BD207" s="234"/>
      <c r="BE207" s="234"/>
      <c r="BF207" s="234"/>
      <c r="BG207" s="234"/>
      <c r="BH207" s="234"/>
      <c r="BI207" s="234"/>
      <c r="BJ207" s="139"/>
      <c r="BK207" s="139"/>
      <c r="BL207" s="140"/>
      <c r="BM207" s="275"/>
      <c r="BN207" s="296"/>
      <c r="BO207" s="294"/>
      <c r="BP207" s="294"/>
      <c r="BQ207" s="297"/>
      <c r="BR207" s="297"/>
      <c r="BS207" s="332"/>
      <c r="BT207" s="139"/>
      <c r="BU207" s="140"/>
      <c r="BV207" s="141"/>
      <c r="BW207" s="139"/>
      <c r="BX207" s="139"/>
      <c r="BY207" s="140"/>
      <c r="BZ207" s="140"/>
      <c r="CA207" s="140"/>
      <c r="CB207" s="140"/>
      <c r="CC207" s="139"/>
      <c r="CD207" s="140"/>
      <c r="CE207" s="141"/>
      <c r="CF207" s="139"/>
      <c r="CG207" s="139"/>
      <c r="CH207" s="140"/>
      <c r="CI207" s="140"/>
      <c r="CJ207" s="140"/>
      <c r="CK207" s="140"/>
      <c r="CL207" s="139"/>
      <c r="CM207" s="140"/>
      <c r="CN207" s="403"/>
      <c r="CO207" s="139"/>
      <c r="CP207" s="139"/>
      <c r="CQ207" s="140"/>
      <c r="CR207" s="140"/>
      <c r="CS207" s="140"/>
      <c r="CT207" s="140"/>
      <c r="CU207" s="401"/>
      <c r="CV207" s="401"/>
    </row>
    <row r="208" spans="1:100" s="402" customFormat="1" ht="160" customHeight="1">
      <c r="A208" s="469"/>
      <c r="B208" s="472"/>
      <c r="C208" s="463"/>
      <c r="D208" s="478"/>
      <c r="E208" s="478"/>
      <c r="F208" s="460"/>
      <c r="G208" s="463"/>
      <c r="H208" s="463"/>
      <c r="I208" s="454"/>
      <c r="J208" s="451"/>
      <c r="K208" s="466"/>
      <c r="L208" s="313">
        <f>IF(NOT(ISERROR(MATCH(K208,_xlfn.ANCHORARRAY(F217),0))),J219&amp;"Por favor no seleccionar los criterios de impacto",K208)</f>
        <v>0</v>
      </c>
      <c r="M208" s="454"/>
      <c r="N208" s="451"/>
      <c r="O208" s="454"/>
      <c r="P208" s="294"/>
      <c r="Q208" s="275"/>
      <c r="R208" s="137" t="str">
        <f t="shared" si="104"/>
        <v/>
      </c>
      <c r="S208" s="97"/>
      <c r="T208" s="97"/>
      <c r="U208" s="186" t="str">
        <f t="shared" si="105"/>
        <v/>
      </c>
      <c r="V208" s="97"/>
      <c r="W208" s="97"/>
      <c r="X208" s="97"/>
      <c r="Y208" s="138" t="str">
        <f>IFERROR(IF(AND(R207="Probabilidad",R208="Probabilidad"),(AA207-(+AA207*U208)),IF(R208="Probabilidad",(J207-(+J207*U208)),IF(R208="Impacto",AA207,""))),"")</f>
        <v/>
      </c>
      <c r="Z208" s="111" t="str">
        <f t="shared" si="106"/>
        <v/>
      </c>
      <c r="AA208" s="186" t="str">
        <f t="shared" si="107"/>
        <v/>
      </c>
      <c r="AB208" s="111" t="str">
        <f t="shared" si="108"/>
        <v/>
      </c>
      <c r="AC208" s="186" t="str">
        <f>IFERROR(IF(AND(R207="Impacto",R208="Impacto"),(AC207-(+AC207*U208)),IF(R208="Impacto",($N$141-(+$N$141*U208)),IF(R208="Probabilidad",AC207,""))),"")</f>
        <v/>
      </c>
      <c r="AD208" s="111" t="str">
        <f t="shared" si="109"/>
        <v/>
      </c>
      <c r="AE208" s="457"/>
      <c r="AF208" s="150"/>
      <c r="AG208" s="151"/>
      <c r="AH208" s="234"/>
      <c r="AI208" s="234"/>
      <c r="AJ208" s="234"/>
      <c r="AK208" s="234"/>
      <c r="AL208" s="234"/>
      <c r="AM208" s="234"/>
      <c r="AN208" s="150"/>
      <c r="AO208" s="150"/>
      <c r="AP208" s="151"/>
      <c r="AQ208" s="150"/>
      <c r="AR208" s="151"/>
      <c r="AS208" s="234"/>
      <c r="AT208" s="234"/>
      <c r="AU208" s="234"/>
      <c r="AV208" s="234"/>
      <c r="AW208" s="234"/>
      <c r="AX208" s="234"/>
      <c r="AY208" s="150"/>
      <c r="AZ208" s="150"/>
      <c r="BA208" s="151"/>
      <c r="BB208" s="150"/>
      <c r="BC208" s="151"/>
      <c r="BD208" s="234"/>
      <c r="BE208" s="234"/>
      <c r="BF208" s="234"/>
      <c r="BG208" s="234"/>
      <c r="BH208" s="234"/>
      <c r="BI208" s="234"/>
      <c r="BJ208" s="150"/>
      <c r="BK208" s="150"/>
      <c r="BL208" s="151"/>
      <c r="BM208" s="275"/>
      <c r="BN208" s="296"/>
      <c r="BO208" s="294"/>
      <c r="BP208" s="294"/>
      <c r="BQ208" s="310"/>
      <c r="BR208" s="310"/>
      <c r="BS208" s="304"/>
      <c r="BT208" s="150"/>
      <c r="BU208" s="151"/>
      <c r="BV208" s="152"/>
      <c r="BW208" s="150"/>
      <c r="BX208" s="150"/>
      <c r="BY208" s="151"/>
      <c r="BZ208" s="151"/>
      <c r="CA208" s="151"/>
      <c r="CB208" s="151"/>
      <c r="CC208" s="150"/>
      <c r="CD208" s="151"/>
      <c r="CE208" s="152"/>
      <c r="CF208" s="150"/>
      <c r="CG208" s="150"/>
      <c r="CH208" s="151"/>
      <c r="CI208" s="151"/>
      <c r="CJ208" s="151"/>
      <c r="CK208" s="151"/>
      <c r="CL208" s="150"/>
      <c r="CM208" s="151"/>
      <c r="CN208" s="404"/>
      <c r="CO208" s="150"/>
      <c r="CP208" s="150"/>
      <c r="CQ208" s="151"/>
      <c r="CR208" s="151"/>
      <c r="CS208" s="151"/>
      <c r="CT208" s="151"/>
    </row>
    <row r="209" spans="1:100" s="402" customFormat="1" ht="160" customHeight="1">
      <c r="A209" s="469"/>
      <c r="B209" s="472"/>
      <c r="C209" s="463"/>
      <c r="D209" s="478"/>
      <c r="E209" s="478"/>
      <c r="F209" s="460"/>
      <c r="G209" s="463"/>
      <c r="H209" s="463"/>
      <c r="I209" s="454"/>
      <c r="J209" s="451"/>
      <c r="K209" s="466"/>
      <c r="L209" s="313">
        <f>IF(NOT(ISERROR(MATCH(K209,_xlfn.ANCHORARRAY(F218),0))),J220&amp;"Por favor no seleccionar los criterios de impacto",K209)</f>
        <v>0</v>
      </c>
      <c r="M209" s="454"/>
      <c r="N209" s="451"/>
      <c r="O209" s="454"/>
      <c r="P209" s="181"/>
      <c r="Q209" s="94"/>
      <c r="R209" s="137" t="str">
        <f t="shared" si="104"/>
        <v/>
      </c>
      <c r="S209" s="97"/>
      <c r="T209" s="97"/>
      <c r="U209" s="186" t="str">
        <f t="shared" si="105"/>
        <v/>
      </c>
      <c r="V209" s="97"/>
      <c r="W209" s="97"/>
      <c r="X209" s="97"/>
      <c r="Y209" s="138" t="str">
        <f>IFERROR(IF(AND(R208="Probabilidad",R209="Probabilidad"),(AA208-(+AA208*U209)),IF(R209="Probabilidad",(J208-(+J208*U209)),IF(R209="Impacto",AA208,""))),"")</f>
        <v/>
      </c>
      <c r="Z209" s="111" t="str">
        <f t="shared" si="106"/>
        <v/>
      </c>
      <c r="AA209" s="186" t="str">
        <f t="shared" si="107"/>
        <v/>
      </c>
      <c r="AB209" s="111" t="str">
        <f t="shared" si="108"/>
        <v/>
      </c>
      <c r="AC209" s="186" t="str">
        <f>IFERROR(IF(AND(R208="Impacto",R209="Impacto"),(AC208-(+AC208*U209)),IF(AND(R208="Probabilidad",R209="Impacto"),(AC207-(+AC207*U209)),IF(R209="Probabilidad",AC208,""))),"")</f>
        <v/>
      </c>
      <c r="AD209" s="111" t="str">
        <f t="shared" si="109"/>
        <v/>
      </c>
      <c r="AE209" s="457"/>
      <c r="AF209" s="150"/>
      <c r="AG209" s="151"/>
      <c r="AH209" s="234"/>
      <c r="AI209" s="234"/>
      <c r="AJ209" s="234"/>
      <c r="AK209" s="234"/>
      <c r="AL209" s="234"/>
      <c r="AM209" s="234"/>
      <c r="AN209" s="150"/>
      <c r="AO209" s="150"/>
      <c r="AP209" s="151"/>
      <c r="AQ209" s="150"/>
      <c r="AR209" s="151"/>
      <c r="AS209" s="234"/>
      <c r="AT209" s="234"/>
      <c r="AU209" s="234"/>
      <c r="AV209" s="234"/>
      <c r="AW209" s="234"/>
      <c r="AX209" s="234"/>
      <c r="AY209" s="150"/>
      <c r="AZ209" s="150"/>
      <c r="BA209" s="151"/>
      <c r="BB209" s="150"/>
      <c r="BC209" s="151"/>
      <c r="BD209" s="234"/>
      <c r="BE209" s="234"/>
      <c r="BF209" s="234"/>
      <c r="BG209" s="234"/>
      <c r="BH209" s="234"/>
      <c r="BI209" s="234"/>
      <c r="BJ209" s="150"/>
      <c r="BK209" s="150"/>
      <c r="BL209" s="151"/>
      <c r="BM209" s="181"/>
      <c r="BN209" s="226"/>
      <c r="BO209" s="142"/>
      <c r="BP209" s="181"/>
      <c r="BQ209" s="142"/>
      <c r="BR209" s="142"/>
      <c r="BS209" s="142"/>
      <c r="BT209" s="150"/>
      <c r="BU209" s="151"/>
      <c r="BV209" s="152"/>
      <c r="BW209" s="150"/>
      <c r="BX209" s="150"/>
      <c r="BY209" s="151"/>
      <c r="BZ209" s="151"/>
      <c r="CA209" s="151"/>
      <c r="CB209" s="151"/>
      <c r="CC209" s="150"/>
      <c r="CD209" s="151"/>
      <c r="CE209" s="152"/>
      <c r="CF209" s="150"/>
      <c r="CG209" s="150"/>
      <c r="CH209" s="151"/>
      <c r="CI209" s="151"/>
      <c r="CJ209" s="151"/>
      <c r="CK209" s="151"/>
      <c r="CL209" s="150"/>
      <c r="CM209" s="151"/>
      <c r="CN209" s="404"/>
      <c r="CO209" s="150"/>
      <c r="CP209" s="150"/>
      <c r="CQ209" s="151"/>
      <c r="CR209" s="151"/>
      <c r="CS209" s="151"/>
      <c r="CT209" s="151"/>
    </row>
    <row r="210" spans="1:100" s="402" customFormat="1" ht="32" customHeight="1">
      <c r="A210" s="469"/>
      <c r="B210" s="472"/>
      <c r="C210" s="463"/>
      <c r="D210" s="478"/>
      <c r="E210" s="478"/>
      <c r="F210" s="460"/>
      <c r="G210" s="463"/>
      <c r="H210" s="463"/>
      <c r="I210" s="454"/>
      <c r="J210" s="451"/>
      <c r="K210" s="466"/>
      <c r="L210" s="313">
        <f>IF(NOT(ISERROR(MATCH(K210,_xlfn.ANCHORARRAY(F219),0))),J221&amp;"Por favor no seleccionar los criterios de impacto",K210)</f>
        <v>0</v>
      </c>
      <c r="M210" s="454"/>
      <c r="N210" s="451"/>
      <c r="O210" s="454"/>
      <c r="P210" s="181"/>
      <c r="Q210" s="94"/>
      <c r="R210" s="137" t="str">
        <f t="shared" si="104"/>
        <v/>
      </c>
      <c r="S210" s="97"/>
      <c r="T210" s="97"/>
      <c r="U210" s="186" t="str">
        <f t="shared" si="105"/>
        <v/>
      </c>
      <c r="V210" s="97"/>
      <c r="W210" s="97"/>
      <c r="X210" s="97"/>
      <c r="Y210" s="138" t="str">
        <f>IFERROR(IF(AND(R209="Probabilidad",R210="Probabilidad"),(AA209-(+AA209*U210)),IF(R210="Probabilidad",(J209-(+J209*U210)),IF(R210="Impacto",AA209,""))),"")</f>
        <v/>
      </c>
      <c r="Z210" s="111" t="str">
        <f t="shared" si="106"/>
        <v/>
      </c>
      <c r="AA210" s="186" t="str">
        <f t="shared" si="107"/>
        <v/>
      </c>
      <c r="AB210" s="111" t="str">
        <f t="shared" si="108"/>
        <v/>
      </c>
      <c r="AC210" s="186" t="str">
        <f>IFERROR(IF(AND(R209="Impacto",R210="Impacto"),(AC209-(+AC209*U210)),IF(AND(R209="Probabilidad",R210="Impacto"),(AC208-(+AC208*U210)),IF(R210="Probabilidad",AC209,""))),"")</f>
        <v/>
      </c>
      <c r="AD210" s="111" t="str">
        <f t="shared" si="109"/>
        <v/>
      </c>
      <c r="AE210" s="457"/>
      <c r="AF210" s="150"/>
      <c r="AG210" s="151"/>
      <c r="AH210" s="234"/>
      <c r="AI210" s="234"/>
      <c r="AJ210" s="234"/>
      <c r="AK210" s="234"/>
      <c r="AL210" s="234"/>
      <c r="AM210" s="234"/>
      <c r="AN210" s="150"/>
      <c r="AO210" s="150"/>
      <c r="AP210" s="151"/>
      <c r="AQ210" s="150"/>
      <c r="AR210" s="151"/>
      <c r="AS210" s="234"/>
      <c r="AT210" s="234"/>
      <c r="AU210" s="234"/>
      <c r="AV210" s="234"/>
      <c r="AW210" s="234"/>
      <c r="AX210" s="234"/>
      <c r="AY210" s="150"/>
      <c r="AZ210" s="150"/>
      <c r="BA210" s="151"/>
      <c r="BB210" s="150"/>
      <c r="BC210" s="151"/>
      <c r="BD210" s="234"/>
      <c r="BE210" s="234"/>
      <c r="BF210" s="234"/>
      <c r="BG210" s="234"/>
      <c r="BH210" s="234"/>
      <c r="BI210" s="234"/>
      <c r="BJ210" s="150"/>
      <c r="BK210" s="150"/>
      <c r="BL210" s="151"/>
      <c r="BM210" s="181"/>
      <c r="BN210" s="226"/>
      <c r="BO210" s="142"/>
      <c r="BP210" s="181"/>
      <c r="BQ210" s="142"/>
      <c r="BR210" s="142"/>
      <c r="BS210" s="142"/>
      <c r="BT210" s="150"/>
      <c r="BU210" s="151"/>
      <c r="BV210" s="152"/>
      <c r="BW210" s="150"/>
      <c r="BX210" s="150"/>
      <c r="BY210" s="151"/>
      <c r="BZ210" s="151"/>
      <c r="CA210" s="151"/>
      <c r="CB210" s="151"/>
      <c r="CC210" s="150"/>
      <c r="CD210" s="151"/>
      <c r="CE210" s="152"/>
      <c r="CF210" s="150"/>
      <c r="CG210" s="150"/>
      <c r="CH210" s="151"/>
      <c r="CI210" s="151"/>
      <c r="CJ210" s="151"/>
      <c r="CK210" s="151"/>
      <c r="CL210" s="150"/>
      <c r="CM210" s="151"/>
      <c r="CN210" s="404"/>
      <c r="CO210" s="150"/>
      <c r="CP210" s="150"/>
      <c r="CQ210" s="151"/>
      <c r="CR210" s="151"/>
      <c r="CS210" s="151"/>
      <c r="CT210" s="151"/>
    </row>
    <row r="211" spans="1:100" s="402" customFormat="1" ht="32" customHeight="1">
      <c r="A211" s="469"/>
      <c r="B211" s="472"/>
      <c r="C211" s="463"/>
      <c r="D211" s="478"/>
      <c r="E211" s="478"/>
      <c r="F211" s="460"/>
      <c r="G211" s="463"/>
      <c r="H211" s="463"/>
      <c r="I211" s="454"/>
      <c r="J211" s="451"/>
      <c r="K211" s="466"/>
      <c r="L211" s="313">
        <f>IF(NOT(ISERROR(MATCH(K211,_xlfn.ANCHORARRAY(F220),0))),J222&amp;"Por favor no seleccionar los criterios de impacto",K211)</f>
        <v>0</v>
      </c>
      <c r="M211" s="454"/>
      <c r="N211" s="451"/>
      <c r="O211" s="454"/>
      <c r="P211" s="181"/>
      <c r="Q211" s="94"/>
      <c r="R211" s="137" t="str">
        <f t="shared" si="104"/>
        <v/>
      </c>
      <c r="S211" s="97"/>
      <c r="T211" s="97"/>
      <c r="U211" s="186" t="str">
        <f t="shared" si="105"/>
        <v/>
      </c>
      <c r="V211" s="97"/>
      <c r="W211" s="97"/>
      <c r="X211" s="97"/>
      <c r="Y211" s="138" t="str">
        <f>IFERROR(IF(AND(R210="Probabilidad",R211="Probabilidad"),(AA210-(+AA210*U211)),IF(R211="Probabilidad",(J210-(+J210*U211)),IF(R211="Impacto",AA210,""))),"")</f>
        <v/>
      </c>
      <c r="Z211" s="111" t="str">
        <f t="shared" si="106"/>
        <v/>
      </c>
      <c r="AA211" s="186" t="str">
        <f t="shared" si="107"/>
        <v/>
      </c>
      <c r="AB211" s="111" t="str">
        <f t="shared" si="108"/>
        <v/>
      </c>
      <c r="AC211" s="186" t="str">
        <f>IFERROR(IF(AND(R210="Impacto",R211="Impacto"),(AC210-(+AC210*U211)),IF(AND(R210="Probabilidad",R211="Impacto"),(AC209-(+AC209*U211)),IF(R211="Probabilidad",AC210,""))),"")</f>
        <v/>
      </c>
      <c r="AD211" s="111" t="str">
        <f t="shared" si="109"/>
        <v/>
      </c>
      <c r="AE211" s="457"/>
      <c r="AF211" s="150"/>
      <c r="AG211" s="151"/>
      <c r="AH211" s="234"/>
      <c r="AI211" s="234"/>
      <c r="AJ211" s="234"/>
      <c r="AK211" s="234"/>
      <c r="AL211" s="234"/>
      <c r="AM211" s="234"/>
      <c r="AN211" s="150"/>
      <c r="AO211" s="150"/>
      <c r="AP211" s="151"/>
      <c r="AQ211" s="150"/>
      <c r="AR211" s="151"/>
      <c r="AS211" s="234"/>
      <c r="AT211" s="234"/>
      <c r="AU211" s="234"/>
      <c r="AV211" s="234"/>
      <c r="AW211" s="234"/>
      <c r="AX211" s="234"/>
      <c r="AY211" s="150"/>
      <c r="AZ211" s="150"/>
      <c r="BA211" s="151"/>
      <c r="BB211" s="150"/>
      <c r="BC211" s="151"/>
      <c r="BD211" s="234"/>
      <c r="BE211" s="234"/>
      <c r="BF211" s="234"/>
      <c r="BG211" s="234"/>
      <c r="BH211" s="234"/>
      <c r="BI211" s="234"/>
      <c r="BJ211" s="150"/>
      <c r="BK211" s="150"/>
      <c r="BL211" s="151"/>
      <c r="BM211" s="181"/>
      <c r="BN211" s="226"/>
      <c r="BO211" s="142"/>
      <c r="BP211" s="181"/>
      <c r="BQ211" s="142"/>
      <c r="BR211" s="142"/>
      <c r="BS211" s="142"/>
      <c r="BT211" s="150"/>
      <c r="BU211" s="151"/>
      <c r="BV211" s="152"/>
      <c r="BW211" s="150"/>
      <c r="BX211" s="150"/>
      <c r="BY211" s="151"/>
      <c r="BZ211" s="151"/>
      <c r="CA211" s="151"/>
      <c r="CB211" s="151"/>
      <c r="CC211" s="150"/>
      <c r="CD211" s="151"/>
      <c r="CE211" s="152"/>
      <c r="CF211" s="150"/>
      <c r="CG211" s="150"/>
      <c r="CH211" s="151"/>
      <c r="CI211" s="151"/>
      <c r="CJ211" s="151"/>
      <c r="CK211" s="151"/>
      <c r="CL211" s="150"/>
      <c r="CM211" s="151"/>
      <c r="CN211" s="404"/>
      <c r="CO211" s="150"/>
      <c r="CP211" s="150"/>
      <c r="CQ211" s="151"/>
      <c r="CR211" s="151"/>
      <c r="CS211" s="151"/>
      <c r="CT211" s="151"/>
    </row>
    <row r="212" spans="1:100" s="402" customFormat="1" ht="32" customHeight="1" thickBot="1">
      <c r="A212" s="470"/>
      <c r="B212" s="473"/>
      <c r="C212" s="464"/>
      <c r="D212" s="479"/>
      <c r="E212" s="479"/>
      <c r="F212" s="460"/>
      <c r="G212" s="464"/>
      <c r="H212" s="464"/>
      <c r="I212" s="455"/>
      <c r="J212" s="452"/>
      <c r="K212" s="467"/>
      <c r="L212" s="314">
        <f>IF(NOT(ISERROR(MATCH(K212,_xlfn.ANCHORARRAY(F221),0))),J223&amp;"Por favor no seleccionar los criterios de impacto",K212)</f>
        <v>0</v>
      </c>
      <c r="M212" s="455"/>
      <c r="N212" s="452"/>
      <c r="O212" s="455"/>
      <c r="P212" s="182"/>
      <c r="Q212" s="95"/>
      <c r="R212" s="149" t="str">
        <f t="shared" si="104"/>
        <v/>
      </c>
      <c r="S212" s="144"/>
      <c r="T212" s="144"/>
      <c r="U212" s="184" t="str">
        <f t="shared" si="105"/>
        <v/>
      </c>
      <c r="V212" s="144"/>
      <c r="W212" s="144"/>
      <c r="X212" s="144"/>
      <c r="Y212" s="145" t="str">
        <f>IFERROR(IF(AND(R211="Probabilidad",R212="Probabilidad"),(AA211-(+AA211*U212)),IF(R212="Probabilidad",(J211-(+J211*U212)),IF(R212="Impacto",AA211,""))),"")</f>
        <v/>
      </c>
      <c r="Z212" s="112" t="str">
        <f t="shared" si="106"/>
        <v/>
      </c>
      <c r="AA212" s="184" t="str">
        <f t="shared" si="107"/>
        <v/>
      </c>
      <c r="AB212" s="112" t="str">
        <f t="shared" si="108"/>
        <v/>
      </c>
      <c r="AC212" s="184" t="str">
        <f>IFERROR(IF(AND(R211="Impacto",R212="Impacto"),(AC211-(+AC211*U212)),IF(AND(R211="Probabilidad",R212="Impacto"),(AC210-(+AC210*U212)),IF(R212="Probabilidad",AC211,""))),"")</f>
        <v/>
      </c>
      <c r="AD212" s="112" t="str">
        <f t="shared" si="109"/>
        <v/>
      </c>
      <c r="AE212" s="458"/>
      <c r="AF212" s="150"/>
      <c r="AG212" s="151"/>
      <c r="AH212" s="234"/>
      <c r="AI212" s="234"/>
      <c r="AJ212" s="234"/>
      <c r="AK212" s="234"/>
      <c r="AL212" s="234"/>
      <c r="AM212" s="234"/>
      <c r="AN212" s="150"/>
      <c r="AO212" s="150"/>
      <c r="AP212" s="151"/>
      <c r="AQ212" s="150"/>
      <c r="AR212" s="151"/>
      <c r="AS212" s="234"/>
      <c r="AT212" s="234"/>
      <c r="AU212" s="234"/>
      <c r="AV212" s="234"/>
      <c r="AW212" s="234"/>
      <c r="AX212" s="234"/>
      <c r="AY212" s="150"/>
      <c r="AZ212" s="150"/>
      <c r="BA212" s="151"/>
      <c r="BB212" s="150"/>
      <c r="BC212" s="151"/>
      <c r="BD212" s="234"/>
      <c r="BE212" s="234"/>
      <c r="BF212" s="234"/>
      <c r="BG212" s="234"/>
      <c r="BH212" s="234"/>
      <c r="BI212" s="234"/>
      <c r="BJ212" s="150"/>
      <c r="BK212" s="150"/>
      <c r="BL212" s="151"/>
      <c r="BM212" s="181"/>
      <c r="BN212" s="226"/>
      <c r="BO212" s="142"/>
      <c r="BP212" s="181"/>
      <c r="BQ212" s="142"/>
      <c r="BR212" s="142"/>
      <c r="BS212" s="142"/>
      <c r="BT212" s="150"/>
      <c r="BU212" s="151"/>
      <c r="BV212" s="152"/>
      <c r="BW212" s="150"/>
      <c r="BX212" s="150"/>
      <c r="BY212" s="151"/>
      <c r="BZ212" s="151"/>
      <c r="CA212" s="151"/>
      <c r="CB212" s="151"/>
      <c r="CC212" s="150"/>
      <c r="CD212" s="151"/>
      <c r="CE212" s="152"/>
      <c r="CF212" s="150"/>
      <c r="CG212" s="150"/>
      <c r="CH212" s="151"/>
      <c r="CI212" s="151"/>
      <c r="CJ212" s="151"/>
      <c r="CK212" s="151"/>
      <c r="CL212" s="150"/>
      <c r="CM212" s="151"/>
      <c r="CN212" s="404"/>
      <c r="CO212" s="150"/>
      <c r="CP212" s="150"/>
      <c r="CQ212" s="151"/>
      <c r="CR212" s="151"/>
      <c r="CS212" s="151"/>
      <c r="CT212" s="151"/>
    </row>
    <row r="213" spans="1:100" s="402" customFormat="1" ht="160" customHeight="1">
      <c r="A213" s="468"/>
      <c r="B213" s="471"/>
      <c r="C213" s="462"/>
      <c r="D213" s="477"/>
      <c r="E213" s="477"/>
      <c r="F213" s="491"/>
      <c r="G213" s="462"/>
      <c r="H213" s="462"/>
      <c r="I213" s="453" t="str">
        <f>IF(H213&lt;=0,"",IF(H213&lt;=2,"Muy Baja",IF(H213&lt;=24,"Baja",IF(H213&lt;=500,"Media",IF(H213&lt;=5000,"Alta","Muy Alta")))))</f>
        <v/>
      </c>
      <c r="J213" s="450" t="str">
        <f>IF(I213="","",IF(I213="Muy Baja",0.2,IF(I213="Baja",0.4,IF(I213="Media",0.6,IF(I213="Alta",0.8,IF(I213="Muy Alta",1,))))))</f>
        <v/>
      </c>
      <c r="K213" s="465"/>
      <c r="L213" s="312">
        <f>IF(NOT(ISERROR(MATCH(K213,'[3]Tabla Impacto'!$B$221:$B$223,0))),'[3]Tabla Impacto'!$F$223&amp;"Por favor no seleccionar los criterios de impacto(Afectación Económica o presupuestal y Pérdida Reputacional)",K213)</f>
        <v>0</v>
      </c>
      <c r="M213" s="453" t="str">
        <f>IF(OR(K213='Tabla Impacto'!$C$11,K213='Tabla Impacto'!$D$11),"Leve",IF(OR(K213='Tabla Impacto'!$C$12,K213='Tabla Impacto'!$D$12),"Menor",IF(OR(K213='Tabla Impacto'!$C$13,K213='Tabla Impacto'!$D$13),"Moderado",IF(OR(K213='Tabla Impacto'!$C$14,K213='Tabla Impacto'!$D$14),"Mayor",IF(OR(K213='Tabla Impacto'!$C$15,K213='Tabla Impacto'!$D$15),"Catastrófico","")))))</f>
        <v/>
      </c>
      <c r="N213" s="450" t="str">
        <f>IF(M213="","",IF(M213="Leve",0.2,IF(M213="Menor",0.4,IF(M213="Moderado",0.6,IF(M213="Mayor",0.8,IF(M213="Catastrófico",1,))))))</f>
        <v/>
      </c>
      <c r="O213" s="453" t="str">
        <f>IF(OR(AND(I213="Muy Baja",M213="Leve"),AND(I213="Muy Baja",M213="Menor"),AND(I213="Baja",M213="Leve")),"Bajo",IF(OR(AND(I213="Muy baja",M213="Moderado"),AND(I213="Baja",M213="Menor"),AND(I213="Baja",M213="Moderado"),AND(I213="Media",M213="Leve"),AND(I213="Media",M213="Menor"),AND(I213="Media",M213="Moderado"),AND(I213="Alta",M213="Leve"),AND(I213="Alta",M213="Menor")),"Moderado",IF(OR(AND(I213="Muy Baja",M213="Mayor"),AND(I213="Baja",M213="Mayor"),AND(I213="Media",M213="Mayor"),AND(I213="Alta",M213="Moderado"),AND(I213="Alta",M213="Mayor"),AND(I213="Muy Alta",M213="Leve"),AND(I213="Muy Alta",M213="Menor"),AND(I213="Muy Alta",M213="Moderado"),AND(I213="Muy Alta",M213="Mayor")),"Alto",IF(OR(AND(I213="Muy Baja",M213="Catastrófico"),AND(I213="Baja",M213="Catastrófico"),AND(I213="Media",M213="Catastrófico"),AND(I213="Alta",M213="Catastrófico"),AND(I213="Muy Alta",M213="Catastrófico")),"Extremo",""))))</f>
        <v/>
      </c>
      <c r="P213" s="294"/>
      <c r="Q213" s="275"/>
      <c r="R213" s="137" t="str">
        <f t="shared" ref="R213:R284" si="110">IF(OR(S213="Preventivo",S213="Detectivo"),"Probabilidad",IF(S213="Correctivo","Impacto",""))</f>
        <v/>
      </c>
      <c r="S213" s="97"/>
      <c r="T213" s="97"/>
      <c r="U213" s="186" t="str">
        <f t="shared" ref="U213:U284" si="111">IF(AND(S213="Preventivo",T213="Automático"),"50%",IF(AND(S213="Preventivo",T213="Manual"),"40%",IF(AND(S213="Detectivo",T213="Automático"),"40%",IF(AND(S213="Detectivo",T213="Manual"),"30%",IF(AND(S213="Correctivo",T213="Automático"),"35%",IF(AND(S213="Correctivo",T213="Manual"),"25%",""))))))</f>
        <v/>
      </c>
      <c r="V213" s="97"/>
      <c r="W213" s="97"/>
      <c r="X213" s="97"/>
      <c r="Y213" s="138" t="str">
        <f>IFERROR(IF(R213="Probabilidad",(J213-(+J213*U213)),IF(R213="Impacto",J213,"")),"")</f>
        <v/>
      </c>
      <c r="Z213" s="111" t="str">
        <f t="shared" ref="Z213:Z284" si="112">IFERROR(IF(Y213="","",IF(Y213&lt;=0.2,"Muy Baja",IF(Y213&lt;=0.4,"Baja",IF(Y213&lt;=0.6,"Media",IF(Y213&lt;=0.8,"Alta","Muy Alta"))))),"")</f>
        <v/>
      </c>
      <c r="AA213" s="186" t="str">
        <f t="shared" ref="AA213:AA284" si="113">+Y213</f>
        <v/>
      </c>
      <c r="AB213" s="111" t="str">
        <f t="shared" ref="AB213:AB284" si="114">IFERROR(IF(AC213="","",IF(AC213&lt;=0.2,"Leve",IF(AC213&lt;=0.4,"Menor",IF(AC213&lt;=0.6,"Moderado",IF(AC213&lt;=0.8,"Mayor","Catastrófico"))))),"")</f>
        <v/>
      </c>
      <c r="AC213" s="186" t="str">
        <f>IFERROR(IF(R213="Impacto",(N213-(+N213*U213)),IF(R213="Probabilidad",N213,"")),"")</f>
        <v/>
      </c>
      <c r="AD213" s="111" t="str">
        <f t="shared" ref="AD213:AD284" si="115">IFERROR(IF(OR(AND(Z213="Muy Baja",AB213="Leve"),AND(Z213="Muy Baja",AB213="Menor"),AND(Z213="Baja",AB213="Leve")),"Bajo",IF(OR(AND(Z213="Muy baja",AB213="Moderado"),AND(Z213="Baja",AB213="Menor"),AND(Z213="Baja",AB213="Moderado"),AND(Z213="Media",AB213="Leve"),AND(Z213="Media",AB213="Menor"),AND(Z213="Media",AB213="Moderado"),AND(Z213="Alta",AB213="Leve"),AND(Z213="Alta",AB213="Menor")),"Moderado",IF(OR(AND(Z213="Muy Baja",AB213="Mayor"),AND(Z213="Baja",AB213="Mayor"),AND(Z213="Media",AB213="Mayor"),AND(Z213="Alta",AB213="Moderado"),AND(Z213="Alta",AB213="Mayor"),AND(Z213="Muy Alta",AB213="Leve"),AND(Z213="Muy Alta",AB213="Menor"),AND(Z213="Muy Alta",AB213="Moderado"),AND(Z213="Muy Alta",AB213="Mayor")),"Alto",IF(OR(AND(Z213="Muy Baja",AB213="Catastrófico"),AND(Z213="Baja",AB213="Catastrófico"),AND(Z213="Media",AB213="Catastrófico"),AND(Z213="Alta",AB213="Catastrófico"),AND(Z213="Muy Alta",AB213="Catastrófico")),"Extremo","")))),"")</f>
        <v/>
      </c>
      <c r="AE213" s="456"/>
      <c r="AF213" s="139"/>
      <c r="AG213" s="140"/>
      <c r="AH213" s="234"/>
      <c r="AI213" s="234"/>
      <c r="AJ213" s="234"/>
      <c r="AK213" s="234"/>
      <c r="AL213" s="234"/>
      <c r="AM213" s="234"/>
      <c r="AN213" s="139"/>
      <c r="AO213" s="139"/>
      <c r="AP213" s="140"/>
      <c r="AQ213" s="139"/>
      <c r="AR213" s="140"/>
      <c r="AS213" s="234"/>
      <c r="AT213" s="234"/>
      <c r="AU213" s="234"/>
      <c r="AV213" s="234"/>
      <c r="AW213" s="234"/>
      <c r="AX213" s="234"/>
      <c r="AY213" s="139"/>
      <c r="AZ213" s="139"/>
      <c r="BA213" s="140"/>
      <c r="BB213" s="139"/>
      <c r="BC213" s="140"/>
      <c r="BD213" s="234"/>
      <c r="BE213" s="234"/>
      <c r="BF213" s="234"/>
      <c r="BG213" s="234"/>
      <c r="BH213" s="234"/>
      <c r="BI213" s="234"/>
      <c r="BJ213" s="139"/>
      <c r="BK213" s="139"/>
      <c r="BL213" s="140"/>
      <c r="BM213" s="275"/>
      <c r="BN213" s="296"/>
      <c r="BO213" s="294"/>
      <c r="BP213" s="294"/>
      <c r="BQ213" s="333"/>
      <c r="BR213" s="333"/>
      <c r="BS213" s="296"/>
      <c r="BT213" s="139"/>
      <c r="BU213" s="140"/>
      <c r="BV213" s="141"/>
      <c r="BW213" s="139"/>
      <c r="BX213" s="139"/>
      <c r="BY213" s="140"/>
      <c r="BZ213" s="140"/>
      <c r="CA213" s="140"/>
      <c r="CB213" s="140"/>
      <c r="CC213" s="139"/>
      <c r="CD213" s="140"/>
      <c r="CE213" s="141"/>
      <c r="CF213" s="139"/>
      <c r="CG213" s="139"/>
      <c r="CH213" s="140"/>
      <c r="CI213" s="140"/>
      <c r="CJ213" s="140"/>
      <c r="CK213" s="140"/>
      <c r="CL213" s="139"/>
      <c r="CM213" s="140"/>
      <c r="CN213" s="403"/>
      <c r="CO213" s="139"/>
      <c r="CP213" s="139"/>
      <c r="CQ213" s="140"/>
      <c r="CR213" s="140"/>
      <c r="CS213" s="140"/>
      <c r="CT213" s="140"/>
      <c r="CU213" s="401"/>
      <c r="CV213" s="401"/>
    </row>
    <row r="214" spans="1:100" s="402" customFormat="1" ht="160" customHeight="1">
      <c r="A214" s="469"/>
      <c r="B214" s="472"/>
      <c r="C214" s="463"/>
      <c r="D214" s="478"/>
      <c r="E214" s="478"/>
      <c r="F214" s="460"/>
      <c r="G214" s="463"/>
      <c r="H214" s="463"/>
      <c r="I214" s="454"/>
      <c r="J214" s="451"/>
      <c r="K214" s="466"/>
      <c r="L214" s="313">
        <f>IF(NOT(ISERROR(MATCH(K214,_xlfn.ANCHORARRAY(F223),0))),J225&amp;"Por favor no seleccionar los criterios de impacto",K214)</f>
        <v>0</v>
      </c>
      <c r="M214" s="454"/>
      <c r="N214" s="451"/>
      <c r="O214" s="454"/>
      <c r="P214" s="294"/>
      <c r="Q214" s="275"/>
      <c r="R214" s="137" t="str">
        <f t="shared" si="110"/>
        <v/>
      </c>
      <c r="S214" s="97"/>
      <c r="T214" s="97"/>
      <c r="U214" s="186" t="str">
        <f t="shared" si="111"/>
        <v/>
      </c>
      <c r="V214" s="97"/>
      <c r="W214" s="97"/>
      <c r="X214" s="97"/>
      <c r="Y214" s="138" t="str">
        <f>IFERROR(IF(AND(R213="Probabilidad",R214="Probabilidad"),(AA213-(+AA213*U214)),IF(R214="Probabilidad",(J213-(+J213*U214)),IF(R214="Impacto",AA213,""))),"")</f>
        <v/>
      </c>
      <c r="Z214" s="111" t="str">
        <f t="shared" si="112"/>
        <v/>
      </c>
      <c r="AA214" s="186" t="str">
        <f t="shared" si="113"/>
        <v/>
      </c>
      <c r="AB214" s="111" t="str">
        <f t="shared" si="114"/>
        <v/>
      </c>
      <c r="AC214" s="186" t="str">
        <f>IFERROR(IF(AND(R213="Impacto",R214="Impacto"),(AC213-(+AC213*U214)),IF(R214="Impacto",($N$141-(+$N$141*U214)),IF(R214="Probabilidad",AC213,""))),"")</f>
        <v/>
      </c>
      <c r="AD214" s="111" t="str">
        <f t="shared" si="115"/>
        <v/>
      </c>
      <c r="AE214" s="457"/>
      <c r="AF214" s="150"/>
      <c r="AG214" s="151"/>
      <c r="AH214" s="234"/>
      <c r="AI214" s="234"/>
      <c r="AJ214" s="234"/>
      <c r="AK214" s="234"/>
      <c r="AL214" s="234"/>
      <c r="AM214" s="234"/>
      <c r="AN214" s="150"/>
      <c r="AO214" s="150"/>
      <c r="AP214" s="151"/>
      <c r="AQ214" s="150"/>
      <c r="AR214" s="151"/>
      <c r="AS214" s="234"/>
      <c r="AT214" s="234"/>
      <c r="AU214" s="234"/>
      <c r="AV214" s="234"/>
      <c r="AW214" s="234"/>
      <c r="AX214" s="234"/>
      <c r="AY214" s="150"/>
      <c r="AZ214" s="150"/>
      <c r="BA214" s="151"/>
      <c r="BB214" s="150"/>
      <c r="BC214" s="151"/>
      <c r="BD214" s="234"/>
      <c r="BE214" s="234"/>
      <c r="BF214" s="234"/>
      <c r="BG214" s="234"/>
      <c r="BH214" s="234"/>
      <c r="BI214" s="234"/>
      <c r="BJ214" s="150"/>
      <c r="BK214" s="150"/>
      <c r="BL214" s="151"/>
      <c r="BM214" s="181"/>
      <c r="BN214" s="226"/>
      <c r="BO214" s="142"/>
      <c r="BP214" s="181"/>
      <c r="BQ214" s="142"/>
      <c r="BR214" s="142"/>
      <c r="BS214" s="142"/>
      <c r="BT214" s="150"/>
      <c r="BU214" s="151"/>
      <c r="BV214" s="152"/>
      <c r="BW214" s="150"/>
      <c r="BX214" s="150"/>
      <c r="BY214" s="151"/>
      <c r="BZ214" s="151"/>
      <c r="CA214" s="151"/>
      <c r="CB214" s="151"/>
      <c r="CC214" s="150"/>
      <c r="CD214" s="151"/>
      <c r="CE214" s="152"/>
      <c r="CF214" s="150"/>
      <c r="CG214" s="150"/>
      <c r="CH214" s="151"/>
      <c r="CI214" s="151"/>
      <c r="CJ214" s="151"/>
      <c r="CK214" s="151"/>
      <c r="CL214" s="150"/>
      <c r="CM214" s="151"/>
      <c r="CN214" s="404"/>
      <c r="CO214" s="150"/>
      <c r="CP214" s="150"/>
      <c r="CQ214" s="151"/>
      <c r="CR214" s="151"/>
      <c r="CS214" s="151"/>
      <c r="CT214" s="151"/>
    </row>
    <row r="215" spans="1:100" s="402" customFormat="1" ht="160" customHeight="1">
      <c r="A215" s="469"/>
      <c r="B215" s="472"/>
      <c r="C215" s="463"/>
      <c r="D215" s="478"/>
      <c r="E215" s="478"/>
      <c r="F215" s="460"/>
      <c r="G215" s="463"/>
      <c r="H215" s="463"/>
      <c r="I215" s="454"/>
      <c r="J215" s="451"/>
      <c r="K215" s="466"/>
      <c r="L215" s="313">
        <f>IF(NOT(ISERROR(MATCH(K215,_xlfn.ANCHORARRAY(F224),0))),J226&amp;"Por favor no seleccionar los criterios de impacto",K215)</f>
        <v>0</v>
      </c>
      <c r="M215" s="454"/>
      <c r="N215" s="451"/>
      <c r="O215" s="454"/>
      <c r="P215" s="294"/>
      <c r="Q215" s="275"/>
      <c r="R215" s="137" t="str">
        <f t="shared" si="110"/>
        <v/>
      </c>
      <c r="S215" s="97"/>
      <c r="T215" s="97"/>
      <c r="U215" s="186" t="str">
        <f t="shared" si="111"/>
        <v/>
      </c>
      <c r="V215" s="97"/>
      <c r="W215" s="97"/>
      <c r="X215" s="97"/>
      <c r="Y215" s="138" t="str">
        <f>IFERROR(IF(AND(R214="Probabilidad",R215="Probabilidad"),(AA214-(+AA214*U215)),IF(R215="Probabilidad",(J214-(+J214*U215)),IF(R215="Impacto",AA214,""))),"")</f>
        <v/>
      </c>
      <c r="Z215" s="111" t="str">
        <f t="shared" si="112"/>
        <v/>
      </c>
      <c r="AA215" s="186" t="str">
        <f t="shared" si="113"/>
        <v/>
      </c>
      <c r="AB215" s="111" t="str">
        <f t="shared" si="114"/>
        <v/>
      </c>
      <c r="AC215" s="186" t="str">
        <f>IFERROR(IF(AND(R214="Impacto",R215="Impacto"),(AC214-(+AC214*U215)),IF(AND(R214="Probabilidad",R215="Impacto"),(AC213-(+AC213*U215)),IF(R215="Probabilidad",AC214,""))),"")</f>
        <v/>
      </c>
      <c r="AD215" s="111" t="str">
        <f t="shared" si="115"/>
        <v/>
      </c>
      <c r="AE215" s="457"/>
      <c r="AF215" s="150"/>
      <c r="AG215" s="151"/>
      <c r="AH215" s="234"/>
      <c r="AI215" s="234"/>
      <c r="AJ215" s="234"/>
      <c r="AK215" s="234"/>
      <c r="AL215" s="234"/>
      <c r="AM215" s="234"/>
      <c r="AN215" s="150"/>
      <c r="AO215" s="150"/>
      <c r="AP215" s="151"/>
      <c r="AQ215" s="150"/>
      <c r="AR215" s="151"/>
      <c r="AS215" s="234"/>
      <c r="AT215" s="234"/>
      <c r="AU215" s="234"/>
      <c r="AV215" s="234"/>
      <c r="AW215" s="234"/>
      <c r="AX215" s="234"/>
      <c r="AY215" s="150"/>
      <c r="AZ215" s="150"/>
      <c r="BA215" s="151"/>
      <c r="BB215" s="150"/>
      <c r="BC215" s="151"/>
      <c r="BD215" s="234"/>
      <c r="BE215" s="234"/>
      <c r="BF215" s="234"/>
      <c r="BG215" s="234"/>
      <c r="BH215" s="234"/>
      <c r="BI215" s="234"/>
      <c r="BJ215" s="150"/>
      <c r="BK215" s="150"/>
      <c r="BL215" s="151"/>
      <c r="BM215" s="181"/>
      <c r="BN215" s="226"/>
      <c r="BO215" s="142"/>
      <c r="BP215" s="181"/>
      <c r="BQ215" s="142"/>
      <c r="BR215" s="142"/>
      <c r="BS215" s="142"/>
      <c r="BT215" s="150"/>
      <c r="BU215" s="151"/>
      <c r="BV215" s="152"/>
      <c r="BW215" s="150"/>
      <c r="BX215" s="150"/>
      <c r="BY215" s="151"/>
      <c r="BZ215" s="151"/>
      <c r="CA215" s="151"/>
      <c r="CB215" s="151"/>
      <c r="CC215" s="150"/>
      <c r="CD215" s="151"/>
      <c r="CE215" s="152"/>
      <c r="CF215" s="150"/>
      <c r="CG215" s="150"/>
      <c r="CH215" s="151"/>
      <c r="CI215" s="151"/>
      <c r="CJ215" s="151"/>
      <c r="CK215" s="151"/>
      <c r="CL215" s="150"/>
      <c r="CM215" s="151"/>
      <c r="CN215" s="404"/>
      <c r="CO215" s="150"/>
      <c r="CP215" s="150"/>
      <c r="CQ215" s="151"/>
      <c r="CR215" s="151"/>
      <c r="CS215" s="151"/>
      <c r="CT215" s="151"/>
    </row>
    <row r="216" spans="1:100" s="402" customFormat="1" ht="60" customHeight="1">
      <c r="A216" s="469"/>
      <c r="B216" s="472"/>
      <c r="C216" s="463"/>
      <c r="D216" s="478"/>
      <c r="E216" s="478"/>
      <c r="F216" s="460"/>
      <c r="G216" s="463"/>
      <c r="H216" s="463"/>
      <c r="I216" s="454"/>
      <c r="J216" s="451"/>
      <c r="K216" s="466"/>
      <c r="L216" s="313">
        <f>IF(NOT(ISERROR(MATCH(K216,_xlfn.ANCHORARRAY(F225),0))),J227&amp;"Por favor no seleccionar los criterios de impacto",K216)</f>
        <v>0</v>
      </c>
      <c r="M216" s="454"/>
      <c r="N216" s="451"/>
      <c r="O216" s="454"/>
      <c r="P216" s="181"/>
      <c r="Q216" s="94"/>
      <c r="R216" s="137" t="str">
        <f t="shared" si="110"/>
        <v/>
      </c>
      <c r="S216" s="97"/>
      <c r="T216" s="97"/>
      <c r="U216" s="186" t="str">
        <f t="shared" si="111"/>
        <v/>
      </c>
      <c r="V216" s="97"/>
      <c r="W216" s="97"/>
      <c r="X216" s="97"/>
      <c r="Y216" s="138" t="str">
        <f>IFERROR(IF(AND(R215="Probabilidad",R216="Probabilidad"),(AA215-(+AA215*U216)),IF(R216="Probabilidad",(J215-(+J215*U216)),IF(R216="Impacto",AA215,""))),"")</f>
        <v/>
      </c>
      <c r="Z216" s="111" t="str">
        <f t="shared" si="112"/>
        <v/>
      </c>
      <c r="AA216" s="186" t="str">
        <f t="shared" si="113"/>
        <v/>
      </c>
      <c r="AB216" s="111" t="str">
        <f t="shared" si="114"/>
        <v/>
      </c>
      <c r="AC216" s="186" t="str">
        <f>IFERROR(IF(AND(R215="Impacto",R216="Impacto"),(AC215-(+AC215*U216)),IF(AND(R215="Probabilidad",R216="Impacto"),(AC214-(+AC214*U216)),IF(R216="Probabilidad",AC215,""))),"")</f>
        <v/>
      </c>
      <c r="AD216" s="111" t="str">
        <f t="shared" si="115"/>
        <v/>
      </c>
      <c r="AE216" s="457"/>
      <c r="AF216" s="150"/>
      <c r="AG216" s="151"/>
      <c r="AH216" s="234"/>
      <c r="AI216" s="234"/>
      <c r="AJ216" s="234"/>
      <c r="AK216" s="234"/>
      <c r="AL216" s="234"/>
      <c r="AM216" s="234"/>
      <c r="AN216" s="150"/>
      <c r="AO216" s="150"/>
      <c r="AP216" s="151"/>
      <c r="AQ216" s="150"/>
      <c r="AR216" s="151"/>
      <c r="AS216" s="234"/>
      <c r="AT216" s="234"/>
      <c r="AU216" s="234"/>
      <c r="AV216" s="234"/>
      <c r="AW216" s="234"/>
      <c r="AX216" s="234"/>
      <c r="AY216" s="150"/>
      <c r="AZ216" s="150"/>
      <c r="BA216" s="151"/>
      <c r="BB216" s="150"/>
      <c r="BC216" s="151"/>
      <c r="BD216" s="234"/>
      <c r="BE216" s="234"/>
      <c r="BF216" s="234"/>
      <c r="BG216" s="234"/>
      <c r="BH216" s="234"/>
      <c r="BI216" s="234"/>
      <c r="BJ216" s="150"/>
      <c r="BK216" s="150"/>
      <c r="BL216" s="151"/>
      <c r="BM216" s="181"/>
      <c r="BN216" s="226"/>
      <c r="BO216" s="142"/>
      <c r="BP216" s="181"/>
      <c r="BQ216" s="142"/>
      <c r="BR216" s="142"/>
      <c r="BS216" s="142"/>
      <c r="BT216" s="150"/>
      <c r="BU216" s="151"/>
      <c r="BV216" s="152"/>
      <c r="BW216" s="150"/>
      <c r="BX216" s="150"/>
      <c r="BY216" s="151"/>
      <c r="BZ216" s="151"/>
      <c r="CA216" s="151"/>
      <c r="CB216" s="151"/>
      <c r="CC216" s="150"/>
      <c r="CD216" s="151"/>
      <c r="CE216" s="152"/>
      <c r="CF216" s="150"/>
      <c r="CG216" s="150"/>
      <c r="CH216" s="151"/>
      <c r="CI216" s="151"/>
      <c r="CJ216" s="151"/>
      <c r="CK216" s="151"/>
      <c r="CL216" s="150"/>
      <c r="CM216" s="151"/>
      <c r="CN216" s="404"/>
      <c r="CO216" s="150"/>
      <c r="CP216" s="150"/>
      <c r="CQ216" s="151"/>
      <c r="CR216" s="151"/>
      <c r="CS216" s="151"/>
      <c r="CT216" s="151"/>
    </row>
    <row r="217" spans="1:100" s="402" customFormat="1" ht="60" customHeight="1">
      <c r="A217" s="469"/>
      <c r="B217" s="472"/>
      <c r="C217" s="463"/>
      <c r="D217" s="478"/>
      <c r="E217" s="478"/>
      <c r="F217" s="460"/>
      <c r="G217" s="463"/>
      <c r="H217" s="463"/>
      <c r="I217" s="454"/>
      <c r="J217" s="451"/>
      <c r="K217" s="466"/>
      <c r="L217" s="313">
        <f>IF(NOT(ISERROR(MATCH(K217,_xlfn.ANCHORARRAY(F226),0))),J228&amp;"Por favor no seleccionar los criterios de impacto",K217)</f>
        <v>0</v>
      </c>
      <c r="M217" s="454"/>
      <c r="N217" s="451"/>
      <c r="O217" s="454"/>
      <c r="P217" s="181"/>
      <c r="Q217" s="94"/>
      <c r="R217" s="137" t="str">
        <f t="shared" si="110"/>
        <v/>
      </c>
      <c r="S217" s="97"/>
      <c r="T217" s="97"/>
      <c r="U217" s="186" t="str">
        <f t="shared" si="111"/>
        <v/>
      </c>
      <c r="V217" s="97"/>
      <c r="W217" s="97"/>
      <c r="X217" s="97"/>
      <c r="Y217" s="138" t="str">
        <f>IFERROR(IF(AND(R216="Probabilidad",R217="Probabilidad"),(AA216-(+AA216*U217)),IF(R217="Probabilidad",(J216-(+J216*U217)),IF(R217="Impacto",AA216,""))),"")</f>
        <v/>
      </c>
      <c r="Z217" s="111" t="str">
        <f t="shared" si="112"/>
        <v/>
      </c>
      <c r="AA217" s="186" t="str">
        <f t="shared" si="113"/>
        <v/>
      </c>
      <c r="AB217" s="111" t="str">
        <f t="shared" si="114"/>
        <v/>
      </c>
      <c r="AC217" s="186" t="str">
        <f>IFERROR(IF(AND(R216="Impacto",R217="Impacto"),(AC216-(+AC216*U217)),IF(AND(R216="Probabilidad",R217="Impacto"),(AC215-(+AC215*U217)),IF(R217="Probabilidad",AC216,""))),"")</f>
        <v/>
      </c>
      <c r="AD217" s="111" t="str">
        <f t="shared" si="115"/>
        <v/>
      </c>
      <c r="AE217" s="457"/>
      <c r="AF217" s="150"/>
      <c r="AG217" s="151"/>
      <c r="AH217" s="234"/>
      <c r="AI217" s="234"/>
      <c r="AJ217" s="234"/>
      <c r="AK217" s="234"/>
      <c r="AL217" s="234"/>
      <c r="AM217" s="234"/>
      <c r="AN217" s="150"/>
      <c r="AO217" s="150"/>
      <c r="AP217" s="151"/>
      <c r="AQ217" s="150"/>
      <c r="AR217" s="151"/>
      <c r="AS217" s="234"/>
      <c r="AT217" s="234"/>
      <c r="AU217" s="234"/>
      <c r="AV217" s="234"/>
      <c r="AW217" s="234"/>
      <c r="AX217" s="234"/>
      <c r="AY217" s="150"/>
      <c r="AZ217" s="150"/>
      <c r="BA217" s="151"/>
      <c r="BB217" s="150"/>
      <c r="BC217" s="151"/>
      <c r="BD217" s="234"/>
      <c r="BE217" s="234"/>
      <c r="BF217" s="234"/>
      <c r="BG217" s="234"/>
      <c r="BH217" s="234"/>
      <c r="BI217" s="234"/>
      <c r="BJ217" s="150"/>
      <c r="BK217" s="150"/>
      <c r="BL217" s="151"/>
      <c r="BM217" s="181"/>
      <c r="BN217" s="226"/>
      <c r="BO217" s="142"/>
      <c r="BP217" s="181"/>
      <c r="BQ217" s="142"/>
      <c r="BR217" s="142"/>
      <c r="BS217" s="142"/>
      <c r="BT217" s="150"/>
      <c r="BU217" s="151"/>
      <c r="BV217" s="152"/>
      <c r="BW217" s="150"/>
      <c r="BX217" s="150"/>
      <c r="BY217" s="151"/>
      <c r="BZ217" s="151"/>
      <c r="CA217" s="151"/>
      <c r="CB217" s="151"/>
      <c r="CC217" s="150"/>
      <c r="CD217" s="151"/>
      <c r="CE217" s="152"/>
      <c r="CF217" s="150"/>
      <c r="CG217" s="150"/>
      <c r="CH217" s="151"/>
      <c r="CI217" s="151"/>
      <c r="CJ217" s="151"/>
      <c r="CK217" s="151"/>
      <c r="CL217" s="150"/>
      <c r="CM217" s="151"/>
      <c r="CN217" s="404"/>
      <c r="CO217" s="150"/>
      <c r="CP217" s="150"/>
      <c r="CQ217" s="151"/>
      <c r="CR217" s="151"/>
      <c r="CS217" s="151"/>
      <c r="CT217" s="151"/>
    </row>
    <row r="218" spans="1:100" s="402" customFormat="1" ht="60" customHeight="1" thickBot="1">
      <c r="A218" s="470"/>
      <c r="B218" s="473"/>
      <c r="C218" s="464"/>
      <c r="D218" s="479"/>
      <c r="E218" s="479"/>
      <c r="F218" s="460"/>
      <c r="G218" s="464"/>
      <c r="H218" s="464"/>
      <c r="I218" s="455"/>
      <c r="J218" s="452"/>
      <c r="K218" s="467"/>
      <c r="L218" s="314">
        <f>IF(NOT(ISERROR(MATCH(K218,_xlfn.ANCHORARRAY(F227),0))),J229&amp;"Por favor no seleccionar los criterios de impacto",K218)</f>
        <v>0</v>
      </c>
      <c r="M218" s="455"/>
      <c r="N218" s="452"/>
      <c r="O218" s="455"/>
      <c r="P218" s="182"/>
      <c r="Q218" s="95"/>
      <c r="R218" s="149" t="str">
        <f t="shared" si="110"/>
        <v/>
      </c>
      <c r="S218" s="144"/>
      <c r="T218" s="144"/>
      <c r="U218" s="184" t="str">
        <f t="shared" si="111"/>
        <v/>
      </c>
      <c r="V218" s="144"/>
      <c r="W218" s="144"/>
      <c r="X218" s="144"/>
      <c r="Y218" s="145" t="str">
        <f>IFERROR(IF(AND(R217="Probabilidad",R218="Probabilidad"),(AA217-(+AA217*U218)),IF(R218="Probabilidad",(J217-(+J217*U218)),IF(R218="Impacto",AA217,""))),"")</f>
        <v/>
      </c>
      <c r="Z218" s="112" t="str">
        <f t="shared" si="112"/>
        <v/>
      </c>
      <c r="AA218" s="184" t="str">
        <f t="shared" si="113"/>
        <v/>
      </c>
      <c r="AB218" s="112" t="str">
        <f t="shared" si="114"/>
        <v/>
      </c>
      <c r="AC218" s="184" t="str">
        <f>IFERROR(IF(AND(R217="Impacto",R218="Impacto"),(AC217-(+AC217*U218)),IF(AND(R217="Probabilidad",R218="Impacto"),(AC216-(+AC216*U218)),IF(R218="Probabilidad",AC217,""))),"")</f>
        <v/>
      </c>
      <c r="AD218" s="112" t="str">
        <f t="shared" si="115"/>
        <v/>
      </c>
      <c r="AE218" s="458"/>
      <c r="AF218" s="150"/>
      <c r="AG218" s="151"/>
      <c r="AH218" s="234"/>
      <c r="AI218" s="234"/>
      <c r="AJ218" s="234"/>
      <c r="AK218" s="234"/>
      <c r="AL218" s="234"/>
      <c r="AM218" s="234"/>
      <c r="AN218" s="150"/>
      <c r="AO218" s="150"/>
      <c r="AP218" s="151"/>
      <c r="AQ218" s="150"/>
      <c r="AR218" s="151"/>
      <c r="AS218" s="234"/>
      <c r="AT218" s="234"/>
      <c r="AU218" s="234"/>
      <c r="AV218" s="234"/>
      <c r="AW218" s="234"/>
      <c r="AX218" s="234"/>
      <c r="AY218" s="150"/>
      <c r="AZ218" s="150"/>
      <c r="BA218" s="151"/>
      <c r="BB218" s="150"/>
      <c r="BC218" s="151"/>
      <c r="BD218" s="234"/>
      <c r="BE218" s="234"/>
      <c r="BF218" s="234"/>
      <c r="BG218" s="234"/>
      <c r="BH218" s="234"/>
      <c r="BI218" s="234"/>
      <c r="BJ218" s="150"/>
      <c r="BK218" s="150"/>
      <c r="BL218" s="151"/>
      <c r="BM218" s="181"/>
      <c r="BN218" s="226"/>
      <c r="BO218" s="142"/>
      <c r="BP218" s="181"/>
      <c r="BQ218" s="142"/>
      <c r="BR218" s="142"/>
      <c r="BS218" s="142"/>
      <c r="BT218" s="150"/>
      <c r="BU218" s="151"/>
      <c r="BV218" s="152"/>
      <c r="BW218" s="150"/>
      <c r="BX218" s="150"/>
      <c r="BY218" s="151"/>
      <c r="BZ218" s="151"/>
      <c r="CA218" s="151"/>
      <c r="CB218" s="151"/>
      <c r="CC218" s="150"/>
      <c r="CD218" s="151"/>
      <c r="CE218" s="152"/>
      <c r="CF218" s="150"/>
      <c r="CG218" s="150"/>
      <c r="CH218" s="151"/>
      <c r="CI218" s="151"/>
      <c r="CJ218" s="151"/>
      <c r="CK218" s="151"/>
      <c r="CL218" s="150"/>
      <c r="CM218" s="151"/>
      <c r="CN218" s="404"/>
      <c r="CO218" s="150"/>
      <c r="CP218" s="150"/>
      <c r="CQ218" s="151"/>
      <c r="CR218" s="151"/>
      <c r="CS218" s="151"/>
      <c r="CT218" s="151"/>
    </row>
    <row r="219" spans="1:100" s="402" customFormat="1" ht="160" customHeight="1">
      <c r="A219" s="468"/>
      <c r="B219" s="471"/>
      <c r="C219" s="462"/>
      <c r="D219" s="477"/>
      <c r="E219" s="477"/>
      <c r="F219" s="491"/>
      <c r="G219" s="462"/>
      <c r="H219" s="462"/>
      <c r="I219" s="453" t="str">
        <f>IF(H219&lt;=0,"",IF(H219&lt;=2,"Muy Baja",IF(H219&lt;=24,"Baja",IF(H219&lt;=500,"Media",IF(H219&lt;=5000,"Alta","Muy Alta")))))</f>
        <v/>
      </c>
      <c r="J219" s="450" t="str">
        <f>IF(I219="","",IF(I219="Muy Baja",0.2,IF(I219="Baja",0.4,IF(I219="Media",0.6,IF(I219="Alta",0.8,IF(I219="Muy Alta",1,))))))</f>
        <v/>
      </c>
      <c r="K219" s="465"/>
      <c r="L219" s="312">
        <f>IF(NOT(ISERROR(MATCH(K219,'[3]Tabla Impacto'!$B$221:$B$223,0))),'[3]Tabla Impacto'!$F$223&amp;"Por favor no seleccionar los criterios de impacto(Afectación Económica o presupuestal y Pérdida Reputacional)",K219)</f>
        <v>0</v>
      </c>
      <c r="M219" s="453" t="str">
        <f>IF(OR(K219='Tabla Impacto'!$C$11,K219='Tabla Impacto'!$D$11),"Leve",IF(OR(K219='Tabla Impacto'!$C$12,K219='Tabla Impacto'!$D$12),"Menor",IF(OR(K219='Tabla Impacto'!$C$13,K219='Tabla Impacto'!$D$13),"Moderado",IF(OR(K219='Tabla Impacto'!$C$14,K219='Tabla Impacto'!$D$14),"Mayor",IF(OR(K219='Tabla Impacto'!$C$15,K219='Tabla Impacto'!$D$15),"Catastrófico","")))))</f>
        <v/>
      </c>
      <c r="N219" s="450" t="str">
        <f>IF(M219="","",IF(M219="Leve",0.2,IF(M219="Menor",0.4,IF(M219="Moderado",0.6,IF(M219="Mayor",0.8,IF(M219="Catastrófico",1,))))))</f>
        <v/>
      </c>
      <c r="O219" s="453" t="str">
        <f>IF(OR(AND(I219="Muy Baja",M219="Leve"),AND(I219="Muy Baja",M219="Menor"),AND(I219="Baja",M219="Leve")),"Bajo",IF(OR(AND(I219="Muy baja",M219="Moderado"),AND(I219="Baja",M219="Menor"),AND(I219="Baja",M219="Moderado"),AND(I219="Media",M219="Leve"),AND(I219="Media",M219="Menor"),AND(I219="Media",M219="Moderado"),AND(I219="Alta",M219="Leve"),AND(I219="Alta",M219="Menor")),"Moderado",IF(OR(AND(I219="Muy Baja",M219="Mayor"),AND(I219="Baja",M219="Mayor"),AND(I219="Media",M219="Mayor"),AND(I219="Alta",M219="Moderado"),AND(I219="Alta",M219="Mayor"),AND(I219="Muy Alta",M219="Leve"),AND(I219="Muy Alta",M219="Menor"),AND(I219="Muy Alta",M219="Moderado"),AND(I219="Muy Alta",M219="Mayor")),"Alto",IF(OR(AND(I219="Muy Baja",M219="Catastrófico"),AND(I219="Baja",M219="Catastrófico"),AND(I219="Media",M219="Catastrófico"),AND(I219="Alta",M219="Catastrófico"),AND(I219="Muy Alta",M219="Catastrófico")),"Extremo",""))))</f>
        <v/>
      </c>
      <c r="P219" s="294"/>
      <c r="Q219" s="275"/>
      <c r="R219" s="137" t="str">
        <f t="shared" si="110"/>
        <v/>
      </c>
      <c r="S219" s="97"/>
      <c r="T219" s="97"/>
      <c r="U219" s="186" t="str">
        <f t="shared" si="111"/>
        <v/>
      </c>
      <c r="V219" s="97"/>
      <c r="W219" s="97"/>
      <c r="X219" s="97"/>
      <c r="Y219" s="138" t="str">
        <f>IFERROR(IF(R219="Probabilidad",(J219-(+J219*U219)),IF(R219="Impacto",J219,"")),"")</f>
        <v/>
      </c>
      <c r="Z219" s="111" t="str">
        <f t="shared" si="112"/>
        <v/>
      </c>
      <c r="AA219" s="186" t="str">
        <f t="shared" si="113"/>
        <v/>
      </c>
      <c r="AB219" s="111" t="str">
        <f t="shared" si="114"/>
        <v/>
      </c>
      <c r="AC219" s="186" t="str">
        <f>IFERROR(IF(R219="Impacto",(N219-(+N219*U219)),IF(R219="Probabilidad",N219,"")),"")</f>
        <v/>
      </c>
      <c r="AD219" s="111" t="str">
        <f t="shared" si="115"/>
        <v/>
      </c>
      <c r="AE219" s="456"/>
      <c r="AF219" s="139"/>
      <c r="AG219" s="140"/>
      <c r="AH219" s="234"/>
      <c r="AI219" s="234"/>
      <c r="AJ219" s="234"/>
      <c r="AK219" s="234"/>
      <c r="AL219" s="234"/>
      <c r="AM219" s="234"/>
      <c r="AN219" s="139"/>
      <c r="AO219" s="139"/>
      <c r="AP219" s="140"/>
      <c r="AQ219" s="139"/>
      <c r="AR219" s="140"/>
      <c r="AS219" s="234"/>
      <c r="AT219" s="234"/>
      <c r="AU219" s="234"/>
      <c r="AV219" s="234"/>
      <c r="AW219" s="234"/>
      <c r="AX219" s="234"/>
      <c r="AY219" s="139"/>
      <c r="AZ219" s="139"/>
      <c r="BA219" s="140"/>
      <c r="BB219" s="139"/>
      <c r="BC219" s="140"/>
      <c r="BD219" s="234"/>
      <c r="BE219" s="234"/>
      <c r="BF219" s="234"/>
      <c r="BG219" s="234"/>
      <c r="BH219" s="234"/>
      <c r="BI219" s="234"/>
      <c r="BJ219" s="139"/>
      <c r="BK219" s="139"/>
      <c r="BL219" s="140"/>
      <c r="BM219" s="307"/>
      <c r="BN219" s="296"/>
      <c r="BO219" s="275"/>
      <c r="BP219" s="294"/>
      <c r="BQ219" s="333"/>
      <c r="BR219" s="333"/>
      <c r="BS219" s="298"/>
      <c r="BT219" s="139"/>
      <c r="BU219" s="140"/>
      <c r="BV219" s="141"/>
      <c r="BW219" s="139"/>
      <c r="BX219" s="139"/>
      <c r="BY219" s="140"/>
      <c r="BZ219" s="140"/>
      <c r="CA219" s="140"/>
      <c r="CB219" s="140"/>
      <c r="CC219" s="139"/>
      <c r="CD219" s="140"/>
      <c r="CE219" s="141"/>
      <c r="CF219" s="139"/>
      <c r="CG219" s="139"/>
      <c r="CH219" s="140"/>
      <c r="CI219" s="140"/>
      <c r="CJ219" s="140"/>
      <c r="CK219" s="140"/>
      <c r="CL219" s="139"/>
      <c r="CM219" s="140"/>
      <c r="CN219" s="403"/>
      <c r="CO219" s="139"/>
      <c r="CP219" s="139"/>
      <c r="CQ219" s="140"/>
      <c r="CR219" s="140"/>
      <c r="CS219" s="140"/>
      <c r="CT219" s="140"/>
      <c r="CU219" s="401"/>
      <c r="CV219" s="401"/>
    </row>
    <row r="220" spans="1:100" s="402" customFormat="1" ht="160" customHeight="1">
      <c r="A220" s="469"/>
      <c r="B220" s="472"/>
      <c r="C220" s="463"/>
      <c r="D220" s="478"/>
      <c r="E220" s="478"/>
      <c r="F220" s="460"/>
      <c r="G220" s="463"/>
      <c r="H220" s="463"/>
      <c r="I220" s="454"/>
      <c r="J220" s="451"/>
      <c r="K220" s="466"/>
      <c r="L220" s="313">
        <f>IF(NOT(ISERROR(MATCH(K220,_xlfn.ANCHORARRAY(F229),0))),J231&amp;"Por favor no seleccionar los criterios de impacto",K220)</f>
        <v>0</v>
      </c>
      <c r="M220" s="454"/>
      <c r="N220" s="451"/>
      <c r="O220" s="454"/>
      <c r="P220" s="294"/>
      <c r="Q220" s="275"/>
      <c r="R220" s="137" t="str">
        <f t="shared" si="110"/>
        <v/>
      </c>
      <c r="S220" s="97"/>
      <c r="T220" s="97"/>
      <c r="U220" s="186" t="str">
        <f t="shared" si="111"/>
        <v/>
      </c>
      <c r="V220" s="97"/>
      <c r="W220" s="97"/>
      <c r="X220" s="97"/>
      <c r="Y220" s="138" t="str">
        <f>IFERROR(IF(AND(R219="Probabilidad",R220="Probabilidad"),(AA219-(+AA219*U220)),IF(R220="Probabilidad",(J219-(+J219*U220)),IF(R220="Impacto",AA219,""))),"")</f>
        <v/>
      </c>
      <c r="Z220" s="111" t="str">
        <f t="shared" si="112"/>
        <v/>
      </c>
      <c r="AA220" s="186" t="str">
        <f t="shared" si="113"/>
        <v/>
      </c>
      <c r="AB220" s="111" t="str">
        <f t="shared" si="114"/>
        <v/>
      </c>
      <c r="AC220" s="186" t="str">
        <f>IFERROR(IF(AND(R219="Impacto",R220="Impacto"),(AC219-(+AC219*U220)),IF(R220="Impacto",($N$141-(+$N$141*U220)),IF(R220="Probabilidad",AC219,""))),"")</f>
        <v/>
      </c>
      <c r="AD220" s="111" t="str">
        <f t="shared" si="115"/>
        <v/>
      </c>
      <c r="AE220" s="457"/>
      <c r="AF220" s="150"/>
      <c r="AG220" s="151"/>
      <c r="AH220" s="234"/>
      <c r="AI220" s="234"/>
      <c r="AJ220" s="234"/>
      <c r="AK220" s="234"/>
      <c r="AL220" s="234"/>
      <c r="AM220" s="234"/>
      <c r="AN220" s="150"/>
      <c r="AO220" s="150"/>
      <c r="AP220" s="151"/>
      <c r="AQ220" s="150"/>
      <c r="AR220" s="151"/>
      <c r="AS220" s="234"/>
      <c r="AT220" s="234"/>
      <c r="AU220" s="234"/>
      <c r="AV220" s="234"/>
      <c r="AW220" s="234"/>
      <c r="AX220" s="234"/>
      <c r="AY220" s="150"/>
      <c r="AZ220" s="150"/>
      <c r="BA220" s="151"/>
      <c r="BB220" s="150"/>
      <c r="BC220" s="151"/>
      <c r="BD220" s="234"/>
      <c r="BE220" s="234"/>
      <c r="BF220" s="234"/>
      <c r="BG220" s="234"/>
      <c r="BH220" s="234"/>
      <c r="BI220" s="234"/>
      <c r="BJ220" s="150"/>
      <c r="BK220" s="150"/>
      <c r="BL220" s="151"/>
      <c r="BM220" s="275"/>
      <c r="BN220" s="296"/>
      <c r="BO220" s="275"/>
      <c r="BP220" s="294"/>
      <c r="BQ220" s="333"/>
      <c r="BR220" s="333"/>
      <c r="BS220" s="298"/>
      <c r="BT220" s="150"/>
      <c r="BU220" s="151"/>
      <c r="BV220" s="152"/>
      <c r="BW220" s="150"/>
      <c r="BX220" s="150"/>
      <c r="BY220" s="151"/>
      <c r="BZ220" s="151"/>
      <c r="CA220" s="151"/>
      <c r="CB220" s="151"/>
      <c r="CC220" s="150"/>
      <c r="CD220" s="151"/>
      <c r="CE220" s="152"/>
      <c r="CF220" s="150"/>
      <c r="CG220" s="150"/>
      <c r="CH220" s="151"/>
      <c r="CI220" s="151"/>
      <c r="CJ220" s="151"/>
      <c r="CK220" s="151"/>
      <c r="CL220" s="150"/>
      <c r="CM220" s="151"/>
      <c r="CN220" s="404"/>
      <c r="CO220" s="150"/>
      <c r="CP220" s="150"/>
      <c r="CQ220" s="151"/>
      <c r="CR220" s="151"/>
      <c r="CS220" s="151"/>
      <c r="CT220" s="151"/>
    </row>
    <row r="221" spans="1:100" s="402" customFormat="1" ht="160" customHeight="1">
      <c r="A221" s="469"/>
      <c r="B221" s="472"/>
      <c r="C221" s="463"/>
      <c r="D221" s="478"/>
      <c r="E221" s="478"/>
      <c r="F221" s="460"/>
      <c r="G221" s="463"/>
      <c r="H221" s="463"/>
      <c r="I221" s="454"/>
      <c r="J221" s="451"/>
      <c r="K221" s="466"/>
      <c r="L221" s="313">
        <f>IF(NOT(ISERROR(MATCH(K221,_xlfn.ANCHORARRAY(F230),0))),J232&amp;"Por favor no seleccionar los criterios de impacto",K221)</f>
        <v>0</v>
      </c>
      <c r="M221" s="454"/>
      <c r="N221" s="451"/>
      <c r="O221" s="454"/>
      <c r="P221" s="294"/>
      <c r="Q221" s="275"/>
      <c r="R221" s="137" t="str">
        <f t="shared" si="110"/>
        <v/>
      </c>
      <c r="S221" s="97"/>
      <c r="T221" s="97"/>
      <c r="U221" s="186" t="str">
        <f t="shared" si="111"/>
        <v/>
      </c>
      <c r="V221" s="97"/>
      <c r="W221" s="97"/>
      <c r="X221" s="97"/>
      <c r="Y221" s="138" t="str">
        <f>IFERROR(IF(AND(R220="Probabilidad",R221="Probabilidad"),(AA220-(+AA220*U221)),IF(R221="Probabilidad",(J220-(+J220*U221)),IF(R221="Impacto",AA220,""))),"")</f>
        <v/>
      </c>
      <c r="Z221" s="111" t="str">
        <f t="shared" si="112"/>
        <v/>
      </c>
      <c r="AA221" s="186" t="str">
        <f t="shared" si="113"/>
        <v/>
      </c>
      <c r="AB221" s="111" t="str">
        <f t="shared" si="114"/>
        <v/>
      </c>
      <c r="AC221" s="186" t="str">
        <f>IFERROR(IF(AND(R220="Impacto",R221="Impacto"),(AC220-(+AC220*U221)),IF(AND(R220="Probabilidad",R221="Impacto"),(AC219-(+AC219*U221)),IF(R221="Probabilidad",AC220,""))),"")</f>
        <v/>
      </c>
      <c r="AD221" s="111" t="str">
        <f t="shared" si="115"/>
        <v/>
      </c>
      <c r="AE221" s="457"/>
      <c r="AF221" s="150"/>
      <c r="AG221" s="151"/>
      <c r="AH221" s="234"/>
      <c r="AI221" s="234"/>
      <c r="AJ221" s="234"/>
      <c r="AK221" s="234"/>
      <c r="AL221" s="234"/>
      <c r="AM221" s="234"/>
      <c r="AN221" s="150"/>
      <c r="AO221" s="150"/>
      <c r="AP221" s="151"/>
      <c r="AQ221" s="150"/>
      <c r="AR221" s="151"/>
      <c r="AS221" s="234"/>
      <c r="AT221" s="234"/>
      <c r="AU221" s="234"/>
      <c r="AV221" s="234"/>
      <c r="AW221" s="234"/>
      <c r="AX221" s="234"/>
      <c r="AY221" s="150"/>
      <c r="AZ221" s="150"/>
      <c r="BA221" s="151"/>
      <c r="BB221" s="150"/>
      <c r="BC221" s="151"/>
      <c r="BD221" s="234"/>
      <c r="BE221" s="234"/>
      <c r="BF221" s="234"/>
      <c r="BG221" s="234"/>
      <c r="BH221" s="234"/>
      <c r="BI221" s="234"/>
      <c r="BJ221" s="150"/>
      <c r="BK221" s="150"/>
      <c r="BL221" s="151"/>
      <c r="BM221" s="181"/>
      <c r="BN221" s="226"/>
      <c r="BO221" s="142"/>
      <c r="BP221" s="181"/>
      <c r="BQ221" s="142"/>
      <c r="BR221" s="142"/>
      <c r="BS221" s="142"/>
      <c r="BT221" s="150"/>
      <c r="BU221" s="151"/>
      <c r="BV221" s="152"/>
      <c r="BW221" s="150"/>
      <c r="BX221" s="150"/>
      <c r="BY221" s="151"/>
      <c r="BZ221" s="151"/>
      <c r="CA221" s="151"/>
      <c r="CB221" s="151"/>
      <c r="CC221" s="150"/>
      <c r="CD221" s="151"/>
      <c r="CE221" s="152"/>
      <c r="CF221" s="150"/>
      <c r="CG221" s="150"/>
      <c r="CH221" s="151"/>
      <c r="CI221" s="151"/>
      <c r="CJ221" s="151"/>
      <c r="CK221" s="151"/>
      <c r="CL221" s="150"/>
      <c r="CM221" s="151"/>
      <c r="CN221" s="404"/>
      <c r="CO221" s="150"/>
      <c r="CP221" s="150"/>
      <c r="CQ221" s="151"/>
      <c r="CR221" s="151"/>
      <c r="CS221" s="151"/>
      <c r="CT221" s="151"/>
    </row>
    <row r="222" spans="1:100" s="402" customFormat="1" ht="37" customHeight="1">
      <c r="A222" s="469"/>
      <c r="B222" s="472"/>
      <c r="C222" s="463"/>
      <c r="D222" s="478"/>
      <c r="E222" s="478"/>
      <c r="F222" s="460"/>
      <c r="G222" s="463"/>
      <c r="H222" s="463"/>
      <c r="I222" s="454"/>
      <c r="J222" s="451"/>
      <c r="K222" s="466"/>
      <c r="L222" s="313">
        <f>IF(NOT(ISERROR(MATCH(K222,_xlfn.ANCHORARRAY(F231),0))),J233&amp;"Por favor no seleccionar los criterios de impacto",K222)</f>
        <v>0</v>
      </c>
      <c r="M222" s="454"/>
      <c r="N222" s="451"/>
      <c r="O222" s="454"/>
      <c r="P222" s="181"/>
      <c r="Q222" s="94"/>
      <c r="R222" s="137" t="str">
        <f t="shared" si="110"/>
        <v/>
      </c>
      <c r="S222" s="97"/>
      <c r="T222" s="97"/>
      <c r="U222" s="186" t="str">
        <f t="shared" si="111"/>
        <v/>
      </c>
      <c r="V222" s="97"/>
      <c r="W222" s="97"/>
      <c r="X222" s="97"/>
      <c r="Y222" s="138" t="str">
        <f>IFERROR(IF(AND(R221="Probabilidad",R222="Probabilidad"),(AA221-(+AA221*U222)),IF(R222="Probabilidad",(J221-(+J221*U222)),IF(R222="Impacto",AA221,""))),"")</f>
        <v/>
      </c>
      <c r="Z222" s="111" t="str">
        <f t="shared" si="112"/>
        <v/>
      </c>
      <c r="AA222" s="186" t="str">
        <f t="shared" si="113"/>
        <v/>
      </c>
      <c r="AB222" s="111" t="str">
        <f t="shared" si="114"/>
        <v/>
      </c>
      <c r="AC222" s="186" t="str">
        <f>IFERROR(IF(AND(R221="Impacto",R222="Impacto"),(AC221-(+AC221*U222)),IF(AND(R221="Probabilidad",R222="Impacto"),(AC220-(+AC220*U222)),IF(R222="Probabilidad",AC221,""))),"")</f>
        <v/>
      </c>
      <c r="AD222" s="111" t="str">
        <f t="shared" si="115"/>
        <v/>
      </c>
      <c r="AE222" s="457"/>
      <c r="AF222" s="150"/>
      <c r="AG222" s="151"/>
      <c r="AH222" s="234"/>
      <c r="AI222" s="234"/>
      <c r="AJ222" s="234"/>
      <c r="AK222" s="234"/>
      <c r="AL222" s="234"/>
      <c r="AM222" s="234"/>
      <c r="AN222" s="150"/>
      <c r="AO222" s="150"/>
      <c r="AP222" s="151"/>
      <c r="AQ222" s="150"/>
      <c r="AR222" s="151"/>
      <c r="AS222" s="234"/>
      <c r="AT222" s="234"/>
      <c r="AU222" s="234"/>
      <c r="AV222" s="234"/>
      <c r="AW222" s="234"/>
      <c r="AX222" s="234"/>
      <c r="AY222" s="150"/>
      <c r="AZ222" s="150"/>
      <c r="BA222" s="151"/>
      <c r="BB222" s="150"/>
      <c r="BC222" s="151"/>
      <c r="BD222" s="234"/>
      <c r="BE222" s="234"/>
      <c r="BF222" s="234"/>
      <c r="BG222" s="234"/>
      <c r="BH222" s="234"/>
      <c r="BI222" s="234"/>
      <c r="BJ222" s="150"/>
      <c r="BK222" s="150"/>
      <c r="BL222" s="151"/>
      <c r="BM222" s="181"/>
      <c r="BN222" s="226"/>
      <c r="BO222" s="142"/>
      <c r="BP222" s="181"/>
      <c r="BQ222" s="142"/>
      <c r="BR222" s="142"/>
      <c r="BS222" s="142"/>
      <c r="BT222" s="150"/>
      <c r="BU222" s="151"/>
      <c r="BV222" s="152"/>
      <c r="BW222" s="150"/>
      <c r="BX222" s="150"/>
      <c r="BY222" s="151"/>
      <c r="BZ222" s="151"/>
      <c r="CA222" s="151"/>
      <c r="CB222" s="151"/>
      <c r="CC222" s="150"/>
      <c r="CD222" s="151"/>
      <c r="CE222" s="152"/>
      <c r="CF222" s="150"/>
      <c r="CG222" s="150"/>
      <c r="CH222" s="151"/>
      <c r="CI222" s="151"/>
      <c r="CJ222" s="151"/>
      <c r="CK222" s="151"/>
      <c r="CL222" s="150"/>
      <c r="CM222" s="151"/>
      <c r="CN222" s="404"/>
      <c r="CO222" s="150"/>
      <c r="CP222" s="150"/>
      <c r="CQ222" s="151"/>
      <c r="CR222" s="151"/>
      <c r="CS222" s="151"/>
      <c r="CT222" s="151"/>
    </row>
    <row r="223" spans="1:100" s="402" customFormat="1" ht="25" customHeight="1">
      <c r="A223" s="469"/>
      <c r="B223" s="472"/>
      <c r="C223" s="463"/>
      <c r="D223" s="478"/>
      <c r="E223" s="478"/>
      <c r="F223" s="460"/>
      <c r="G223" s="463"/>
      <c r="H223" s="463"/>
      <c r="I223" s="454"/>
      <c r="J223" s="451"/>
      <c r="K223" s="466"/>
      <c r="L223" s="313">
        <f>IF(NOT(ISERROR(MATCH(K223,_xlfn.ANCHORARRAY(F232),0))),J234&amp;"Por favor no seleccionar los criterios de impacto",K223)</f>
        <v>0</v>
      </c>
      <c r="M223" s="454"/>
      <c r="N223" s="451"/>
      <c r="O223" s="454"/>
      <c r="P223" s="181"/>
      <c r="Q223" s="94"/>
      <c r="R223" s="137" t="str">
        <f t="shared" si="110"/>
        <v/>
      </c>
      <c r="S223" s="97"/>
      <c r="T223" s="97"/>
      <c r="U223" s="186" t="str">
        <f t="shared" si="111"/>
        <v/>
      </c>
      <c r="V223" s="97"/>
      <c r="W223" s="97"/>
      <c r="X223" s="97"/>
      <c r="Y223" s="138" t="str">
        <f>IFERROR(IF(AND(R222="Probabilidad",R223="Probabilidad"),(AA222-(+AA222*U223)),IF(R223="Probabilidad",(J222-(+J222*U223)),IF(R223="Impacto",AA222,""))),"")</f>
        <v/>
      </c>
      <c r="Z223" s="111" t="str">
        <f t="shared" si="112"/>
        <v/>
      </c>
      <c r="AA223" s="186" t="str">
        <f t="shared" si="113"/>
        <v/>
      </c>
      <c r="AB223" s="111" t="str">
        <f t="shared" si="114"/>
        <v/>
      </c>
      <c r="AC223" s="186" t="str">
        <f>IFERROR(IF(AND(R222="Impacto",R223="Impacto"),(AC222-(+AC222*U223)),IF(AND(R222="Probabilidad",R223="Impacto"),(AC221-(+AC221*U223)),IF(R223="Probabilidad",AC222,""))),"")</f>
        <v/>
      </c>
      <c r="AD223" s="111" t="str">
        <f t="shared" si="115"/>
        <v/>
      </c>
      <c r="AE223" s="457"/>
      <c r="AF223" s="150"/>
      <c r="AG223" s="151"/>
      <c r="AH223" s="234"/>
      <c r="AI223" s="234"/>
      <c r="AJ223" s="234"/>
      <c r="AK223" s="234"/>
      <c r="AL223" s="234"/>
      <c r="AM223" s="234"/>
      <c r="AN223" s="150"/>
      <c r="AO223" s="150"/>
      <c r="AP223" s="151"/>
      <c r="AQ223" s="150"/>
      <c r="AR223" s="151"/>
      <c r="AS223" s="234"/>
      <c r="AT223" s="234"/>
      <c r="AU223" s="234"/>
      <c r="AV223" s="234"/>
      <c r="AW223" s="234"/>
      <c r="AX223" s="234"/>
      <c r="AY223" s="150"/>
      <c r="AZ223" s="150"/>
      <c r="BA223" s="151"/>
      <c r="BB223" s="150"/>
      <c r="BC223" s="151"/>
      <c r="BD223" s="234"/>
      <c r="BE223" s="234"/>
      <c r="BF223" s="234"/>
      <c r="BG223" s="234"/>
      <c r="BH223" s="234"/>
      <c r="BI223" s="234"/>
      <c r="BJ223" s="150"/>
      <c r="BK223" s="150"/>
      <c r="BL223" s="151"/>
      <c r="BM223" s="181"/>
      <c r="BN223" s="226"/>
      <c r="BO223" s="142"/>
      <c r="BP223" s="181"/>
      <c r="BQ223" s="142"/>
      <c r="BR223" s="142"/>
      <c r="BS223" s="142"/>
      <c r="BT223" s="150"/>
      <c r="BU223" s="151"/>
      <c r="BV223" s="152"/>
      <c r="BW223" s="150"/>
      <c r="BX223" s="150"/>
      <c r="BY223" s="151"/>
      <c r="BZ223" s="151"/>
      <c r="CA223" s="151"/>
      <c r="CB223" s="151"/>
      <c r="CC223" s="150"/>
      <c r="CD223" s="151"/>
      <c r="CE223" s="152"/>
      <c r="CF223" s="150"/>
      <c r="CG223" s="150"/>
      <c r="CH223" s="151"/>
      <c r="CI223" s="151"/>
      <c r="CJ223" s="151"/>
      <c r="CK223" s="151"/>
      <c r="CL223" s="150"/>
      <c r="CM223" s="151"/>
      <c r="CN223" s="404"/>
      <c r="CO223" s="150"/>
      <c r="CP223" s="150"/>
      <c r="CQ223" s="151"/>
      <c r="CR223" s="151"/>
      <c r="CS223" s="151"/>
      <c r="CT223" s="151"/>
    </row>
    <row r="224" spans="1:100" s="402" customFormat="1" ht="25" customHeight="1" thickBot="1">
      <c r="A224" s="470"/>
      <c r="B224" s="473"/>
      <c r="C224" s="464"/>
      <c r="D224" s="479"/>
      <c r="E224" s="479"/>
      <c r="F224" s="460"/>
      <c r="G224" s="464"/>
      <c r="H224" s="464"/>
      <c r="I224" s="455"/>
      <c r="J224" s="452"/>
      <c r="K224" s="467"/>
      <c r="L224" s="314">
        <f>IF(NOT(ISERROR(MATCH(K224,_xlfn.ANCHORARRAY(F233),0))),J235&amp;"Por favor no seleccionar los criterios de impacto",K224)</f>
        <v>0</v>
      </c>
      <c r="M224" s="455"/>
      <c r="N224" s="452"/>
      <c r="O224" s="455"/>
      <c r="P224" s="182"/>
      <c r="Q224" s="95"/>
      <c r="R224" s="149" t="str">
        <f t="shared" si="110"/>
        <v/>
      </c>
      <c r="S224" s="144"/>
      <c r="T224" s="144"/>
      <c r="U224" s="184" t="str">
        <f t="shared" si="111"/>
        <v/>
      </c>
      <c r="V224" s="144"/>
      <c r="W224" s="144"/>
      <c r="X224" s="144"/>
      <c r="Y224" s="145" t="str">
        <f>IFERROR(IF(AND(R223="Probabilidad",R224="Probabilidad"),(AA223-(+AA223*U224)),IF(R224="Probabilidad",(J223-(+J223*U224)),IF(R224="Impacto",AA223,""))),"")</f>
        <v/>
      </c>
      <c r="Z224" s="112" t="str">
        <f t="shared" si="112"/>
        <v/>
      </c>
      <c r="AA224" s="184" t="str">
        <f t="shared" si="113"/>
        <v/>
      </c>
      <c r="AB224" s="112" t="str">
        <f t="shared" si="114"/>
        <v/>
      </c>
      <c r="AC224" s="184" t="str">
        <f>IFERROR(IF(AND(R223="Impacto",R224="Impacto"),(AC223-(+AC223*U224)),IF(AND(R223="Probabilidad",R224="Impacto"),(AC222-(+AC222*U224)),IF(R224="Probabilidad",AC223,""))),"")</f>
        <v/>
      </c>
      <c r="AD224" s="112" t="str">
        <f t="shared" si="115"/>
        <v/>
      </c>
      <c r="AE224" s="458"/>
      <c r="AF224" s="150"/>
      <c r="AG224" s="151"/>
      <c r="AH224" s="234"/>
      <c r="AI224" s="234"/>
      <c r="AJ224" s="234"/>
      <c r="AK224" s="234"/>
      <c r="AL224" s="234"/>
      <c r="AM224" s="234"/>
      <c r="AN224" s="150"/>
      <c r="AO224" s="150"/>
      <c r="AP224" s="151"/>
      <c r="AQ224" s="150"/>
      <c r="AR224" s="151"/>
      <c r="AS224" s="234"/>
      <c r="AT224" s="234"/>
      <c r="AU224" s="234"/>
      <c r="AV224" s="234"/>
      <c r="AW224" s="234"/>
      <c r="AX224" s="234"/>
      <c r="AY224" s="150"/>
      <c r="AZ224" s="150"/>
      <c r="BA224" s="151"/>
      <c r="BB224" s="150"/>
      <c r="BC224" s="151"/>
      <c r="BD224" s="234"/>
      <c r="BE224" s="234"/>
      <c r="BF224" s="234"/>
      <c r="BG224" s="234"/>
      <c r="BH224" s="234"/>
      <c r="BI224" s="234"/>
      <c r="BJ224" s="150"/>
      <c r="BK224" s="150"/>
      <c r="BL224" s="151"/>
      <c r="BM224" s="181"/>
      <c r="BN224" s="226"/>
      <c r="BO224" s="142"/>
      <c r="BP224" s="181"/>
      <c r="BQ224" s="142"/>
      <c r="BR224" s="142"/>
      <c r="BS224" s="142"/>
      <c r="BT224" s="150"/>
      <c r="BU224" s="151"/>
      <c r="BV224" s="152"/>
      <c r="BW224" s="150"/>
      <c r="BX224" s="150"/>
      <c r="BY224" s="151"/>
      <c r="BZ224" s="151"/>
      <c r="CA224" s="151"/>
      <c r="CB224" s="151"/>
      <c r="CC224" s="150"/>
      <c r="CD224" s="151"/>
      <c r="CE224" s="152"/>
      <c r="CF224" s="150"/>
      <c r="CG224" s="150"/>
      <c r="CH224" s="151"/>
      <c r="CI224" s="151"/>
      <c r="CJ224" s="151"/>
      <c r="CK224" s="151"/>
      <c r="CL224" s="150"/>
      <c r="CM224" s="151"/>
      <c r="CN224" s="404"/>
      <c r="CO224" s="150"/>
      <c r="CP224" s="150"/>
      <c r="CQ224" s="151"/>
      <c r="CR224" s="151"/>
      <c r="CS224" s="151"/>
      <c r="CT224" s="151"/>
    </row>
    <row r="225" spans="1:100" s="402" customFormat="1" ht="160" customHeight="1">
      <c r="A225" s="468"/>
      <c r="B225" s="471"/>
      <c r="C225" s="462"/>
      <c r="D225" s="491"/>
      <c r="E225" s="491"/>
      <c r="F225" s="491"/>
      <c r="G225" s="462"/>
      <c r="H225" s="462"/>
      <c r="I225" s="453" t="str">
        <f>IF(H225&lt;=0,"",IF(H225&lt;=2,"Muy Baja",IF(H225&lt;=24,"Baja",IF(H225&lt;=500,"Media",IF(H225&lt;=5000,"Alta","Muy Alta")))))</f>
        <v/>
      </c>
      <c r="J225" s="450" t="str">
        <f>IF(I225="","",IF(I225="Muy Baja",0.2,IF(I225="Baja",0.4,IF(I225="Media",0.6,IF(I225="Alta",0.8,IF(I225="Muy Alta",1,))))))</f>
        <v/>
      </c>
      <c r="K225" s="465"/>
      <c r="L225" s="312">
        <f>IF(NOT(ISERROR(MATCH(K225,'[3]Tabla Impacto'!$B$221:$B$223,0))),'[3]Tabla Impacto'!$F$223&amp;"Por favor no seleccionar los criterios de impacto(Afectación Económica o presupuestal y Pérdida Reputacional)",K225)</f>
        <v>0</v>
      </c>
      <c r="M225" s="453" t="str">
        <f>IF(OR(K225='Tabla Impacto'!$C$11,K225='Tabla Impacto'!$D$11),"Leve",IF(OR(K225='Tabla Impacto'!$C$12,K225='Tabla Impacto'!$D$12),"Menor",IF(OR(K225='Tabla Impacto'!$C$13,K225='Tabla Impacto'!$D$13),"Moderado",IF(OR(K225='Tabla Impacto'!$C$14,K225='Tabla Impacto'!$D$14),"Mayor",IF(OR(K225='Tabla Impacto'!$C$15,K225='Tabla Impacto'!$D$15),"Catastrófico","")))))</f>
        <v/>
      </c>
      <c r="N225" s="450" t="str">
        <f>IF(M225="","",IF(M225="Leve",0.2,IF(M225="Menor",0.4,IF(M225="Moderado",0.6,IF(M225="Mayor",0.8,IF(M225="Catastrófico",1,))))))</f>
        <v/>
      </c>
      <c r="O225" s="453" t="str">
        <f>IF(OR(AND(I225="Muy Baja",M225="Leve"),AND(I225="Muy Baja",M225="Menor"),AND(I225="Baja",M225="Leve")),"Bajo",IF(OR(AND(I225="Muy baja",M225="Moderado"),AND(I225="Baja",M225="Menor"),AND(I225="Baja",M225="Moderado"),AND(I225="Media",M225="Leve"),AND(I225="Media",M225="Menor"),AND(I225="Media",M225="Moderado"),AND(I225="Alta",M225="Leve"),AND(I225="Alta",M225="Menor")),"Moderado",IF(OR(AND(I225="Muy Baja",M225="Mayor"),AND(I225="Baja",M225="Mayor"),AND(I225="Media",M225="Mayor"),AND(I225="Alta",M225="Moderado"),AND(I225="Alta",M225="Mayor"),AND(I225="Muy Alta",M225="Leve"),AND(I225="Muy Alta",M225="Menor"),AND(I225="Muy Alta",M225="Moderado"),AND(I225="Muy Alta",M225="Mayor")),"Alto",IF(OR(AND(I225="Muy Baja",M225="Catastrófico"),AND(I225="Baja",M225="Catastrófico"),AND(I225="Media",M225="Catastrófico"),AND(I225="Alta",M225="Catastrófico"),AND(I225="Muy Alta",M225="Catastrófico")),"Extremo",""))))</f>
        <v/>
      </c>
      <c r="P225" s="294"/>
      <c r="Q225" s="275"/>
      <c r="R225" s="137" t="str">
        <f t="shared" si="110"/>
        <v/>
      </c>
      <c r="S225" s="97"/>
      <c r="T225" s="97"/>
      <c r="U225" s="186" t="str">
        <f t="shared" si="111"/>
        <v/>
      </c>
      <c r="V225" s="97"/>
      <c r="W225" s="97"/>
      <c r="X225" s="97"/>
      <c r="Y225" s="138" t="str">
        <f>IFERROR(IF(R225="Probabilidad",(J225-(+J225*U225)),IF(R225="Impacto",J225,"")),"")</f>
        <v/>
      </c>
      <c r="Z225" s="111" t="str">
        <f t="shared" si="112"/>
        <v/>
      </c>
      <c r="AA225" s="186" t="str">
        <f t="shared" si="113"/>
        <v/>
      </c>
      <c r="AB225" s="111" t="str">
        <f t="shared" si="114"/>
        <v/>
      </c>
      <c r="AC225" s="186" t="str">
        <f>IFERROR(IF(R225="Impacto",(N225-(+N225*U225)),IF(R225="Probabilidad",N225,"")),"")</f>
        <v/>
      </c>
      <c r="AD225" s="111" t="str">
        <f t="shared" si="115"/>
        <v/>
      </c>
      <c r="AE225" s="456"/>
      <c r="AF225" s="139"/>
      <c r="AG225" s="140"/>
      <c r="AH225" s="234"/>
      <c r="AI225" s="234"/>
      <c r="AJ225" s="234"/>
      <c r="AK225" s="234"/>
      <c r="AL225" s="234"/>
      <c r="AM225" s="234"/>
      <c r="AN225" s="139"/>
      <c r="AO225" s="139"/>
      <c r="AP225" s="140"/>
      <c r="AQ225" s="139"/>
      <c r="AR225" s="140"/>
      <c r="AS225" s="234"/>
      <c r="AT225" s="234"/>
      <c r="AU225" s="234"/>
      <c r="AV225" s="234"/>
      <c r="AW225" s="234"/>
      <c r="AX225" s="234"/>
      <c r="AY225" s="139"/>
      <c r="AZ225" s="139"/>
      <c r="BA225" s="140"/>
      <c r="BB225" s="139"/>
      <c r="BC225" s="140"/>
      <c r="BD225" s="234"/>
      <c r="BE225" s="234"/>
      <c r="BF225" s="234"/>
      <c r="BG225" s="234"/>
      <c r="BH225" s="234"/>
      <c r="BI225" s="234"/>
      <c r="BJ225" s="139"/>
      <c r="BK225" s="139"/>
      <c r="BL225" s="140"/>
      <c r="BM225" s="275"/>
      <c r="BN225" s="305"/>
      <c r="BO225" s="294"/>
      <c r="BP225" s="294"/>
      <c r="BQ225" s="335"/>
      <c r="BR225" s="335"/>
      <c r="BS225" s="294"/>
      <c r="BT225" s="139"/>
      <c r="BU225" s="140"/>
      <c r="BV225" s="141"/>
      <c r="BW225" s="139"/>
      <c r="BX225" s="139"/>
      <c r="BY225" s="140"/>
      <c r="BZ225" s="140"/>
      <c r="CA225" s="140"/>
      <c r="CB225" s="140"/>
      <c r="CC225" s="139"/>
      <c r="CD225" s="140"/>
      <c r="CE225" s="141"/>
      <c r="CF225" s="139"/>
      <c r="CG225" s="139"/>
      <c r="CH225" s="140"/>
      <c r="CI225" s="140"/>
      <c r="CJ225" s="140"/>
      <c r="CK225" s="140"/>
      <c r="CL225" s="139"/>
      <c r="CM225" s="140"/>
      <c r="CN225" s="403"/>
      <c r="CO225" s="139"/>
      <c r="CP225" s="139"/>
      <c r="CQ225" s="140"/>
      <c r="CR225" s="140"/>
      <c r="CS225" s="140"/>
      <c r="CT225" s="140"/>
      <c r="CU225" s="401"/>
      <c r="CV225" s="401"/>
    </row>
    <row r="226" spans="1:100" s="402" customFormat="1" ht="160" customHeight="1">
      <c r="A226" s="469"/>
      <c r="B226" s="472"/>
      <c r="C226" s="463"/>
      <c r="D226" s="460"/>
      <c r="E226" s="460"/>
      <c r="F226" s="460"/>
      <c r="G226" s="463"/>
      <c r="H226" s="463"/>
      <c r="I226" s="454"/>
      <c r="J226" s="451"/>
      <c r="K226" s="466"/>
      <c r="L226" s="313">
        <f>IF(NOT(ISERROR(MATCH(K226,_xlfn.ANCHORARRAY(F235),0))),J237&amp;"Por favor no seleccionar los criterios de impacto",K226)</f>
        <v>0</v>
      </c>
      <c r="M226" s="454"/>
      <c r="N226" s="451"/>
      <c r="O226" s="454"/>
      <c r="P226" s="294"/>
      <c r="Q226" s="275"/>
      <c r="R226" s="137" t="str">
        <f t="shared" si="110"/>
        <v/>
      </c>
      <c r="S226" s="97"/>
      <c r="T226" s="97"/>
      <c r="U226" s="186" t="str">
        <f t="shared" si="111"/>
        <v/>
      </c>
      <c r="V226" s="97"/>
      <c r="W226" s="97"/>
      <c r="X226" s="97"/>
      <c r="Y226" s="138" t="str">
        <f>IFERROR(IF(AND(R225="Probabilidad",R226="Probabilidad"),(AA225-(+AA225*U226)),IF(R226="Probabilidad",(J225-(+J225*U226)),IF(R226="Impacto",AA225,""))),"")</f>
        <v/>
      </c>
      <c r="Z226" s="111" t="str">
        <f t="shared" si="112"/>
        <v/>
      </c>
      <c r="AA226" s="186" t="str">
        <f t="shared" si="113"/>
        <v/>
      </c>
      <c r="AB226" s="111" t="str">
        <f t="shared" si="114"/>
        <v/>
      </c>
      <c r="AC226" s="186" t="str">
        <f>IFERROR(IF(AND(R225="Impacto",R226="Impacto"),(AC225-(+AC225*U226)),IF(R226="Impacto",($N$141-(+$N$141*U226)),IF(R226="Probabilidad",AC225,""))),"")</f>
        <v/>
      </c>
      <c r="AD226" s="111" t="str">
        <f t="shared" si="115"/>
        <v/>
      </c>
      <c r="AE226" s="457"/>
      <c r="AF226" s="150"/>
      <c r="AG226" s="151"/>
      <c r="AH226" s="234"/>
      <c r="AI226" s="234"/>
      <c r="AJ226" s="234"/>
      <c r="AK226" s="234"/>
      <c r="AL226" s="234"/>
      <c r="AM226" s="234"/>
      <c r="AN226" s="150"/>
      <c r="AO226" s="150"/>
      <c r="AP226" s="151"/>
      <c r="AQ226" s="150"/>
      <c r="AR226" s="151"/>
      <c r="AS226" s="234"/>
      <c r="AT226" s="234"/>
      <c r="AU226" s="234"/>
      <c r="AV226" s="234"/>
      <c r="AW226" s="234"/>
      <c r="AX226" s="234"/>
      <c r="AY226" s="150"/>
      <c r="AZ226" s="150"/>
      <c r="BA226" s="151"/>
      <c r="BB226" s="150"/>
      <c r="BC226" s="151"/>
      <c r="BD226" s="234"/>
      <c r="BE226" s="234"/>
      <c r="BF226" s="234"/>
      <c r="BG226" s="234"/>
      <c r="BH226" s="234"/>
      <c r="BI226" s="234"/>
      <c r="BJ226" s="150"/>
      <c r="BK226" s="150"/>
      <c r="BL226" s="151"/>
      <c r="BM226" s="181"/>
      <c r="BN226" s="226"/>
      <c r="BO226" s="142"/>
      <c r="BP226" s="181"/>
      <c r="BQ226" s="142"/>
      <c r="BR226" s="142"/>
      <c r="BS226" s="142"/>
      <c r="BT226" s="150"/>
      <c r="BU226" s="151"/>
      <c r="BV226" s="152"/>
      <c r="BW226" s="150"/>
      <c r="BX226" s="150"/>
      <c r="BY226" s="151"/>
      <c r="BZ226" s="151"/>
      <c r="CA226" s="151"/>
      <c r="CB226" s="151"/>
      <c r="CC226" s="150"/>
      <c r="CD226" s="151"/>
      <c r="CE226" s="152"/>
      <c r="CF226" s="150"/>
      <c r="CG226" s="150"/>
      <c r="CH226" s="151"/>
      <c r="CI226" s="151"/>
      <c r="CJ226" s="151"/>
      <c r="CK226" s="151"/>
      <c r="CL226" s="150"/>
      <c r="CM226" s="151"/>
      <c r="CN226" s="404"/>
      <c r="CO226" s="150"/>
      <c r="CP226" s="150"/>
      <c r="CQ226" s="151"/>
      <c r="CR226" s="151"/>
      <c r="CS226" s="151"/>
      <c r="CT226" s="151"/>
    </row>
    <row r="227" spans="1:100" s="402" customFormat="1" ht="160" customHeight="1">
      <c r="A227" s="469"/>
      <c r="B227" s="472"/>
      <c r="C227" s="463"/>
      <c r="D227" s="460"/>
      <c r="E227" s="460"/>
      <c r="F227" s="460"/>
      <c r="G227" s="463"/>
      <c r="H227" s="463"/>
      <c r="I227" s="454"/>
      <c r="J227" s="451"/>
      <c r="K227" s="466"/>
      <c r="L227" s="313">
        <f>IF(NOT(ISERROR(MATCH(K227,_xlfn.ANCHORARRAY(F236),0))),J238&amp;"Por favor no seleccionar los criterios de impacto",K227)</f>
        <v>0</v>
      </c>
      <c r="M227" s="454"/>
      <c r="N227" s="451"/>
      <c r="O227" s="454"/>
      <c r="P227" s="294"/>
      <c r="Q227" s="275"/>
      <c r="R227" s="137" t="str">
        <f t="shared" si="110"/>
        <v/>
      </c>
      <c r="S227" s="97"/>
      <c r="T227" s="97"/>
      <c r="U227" s="186" t="str">
        <f t="shared" si="111"/>
        <v/>
      </c>
      <c r="V227" s="97"/>
      <c r="W227" s="97"/>
      <c r="X227" s="97"/>
      <c r="Y227" s="138" t="str">
        <f>IFERROR(IF(AND(R226="Probabilidad",R227="Probabilidad"),(AA226-(+AA226*U227)),IF(R227="Probabilidad",(J226-(+J226*U227)),IF(R227="Impacto",AA226,""))),"")</f>
        <v/>
      </c>
      <c r="Z227" s="111" t="str">
        <f t="shared" si="112"/>
        <v/>
      </c>
      <c r="AA227" s="186" t="str">
        <f t="shared" si="113"/>
        <v/>
      </c>
      <c r="AB227" s="111" t="str">
        <f t="shared" si="114"/>
        <v/>
      </c>
      <c r="AC227" s="186" t="str">
        <f>IFERROR(IF(AND(R226="Impacto",R227="Impacto"),(AC226-(+AC226*U227)),IF(AND(R226="Probabilidad",R227="Impacto"),(AC225-(+AC225*U227)),IF(R227="Probabilidad",AC226,""))),"")</f>
        <v/>
      </c>
      <c r="AD227" s="111" t="str">
        <f t="shared" si="115"/>
        <v/>
      </c>
      <c r="AE227" s="457"/>
      <c r="AF227" s="150"/>
      <c r="AG227" s="151"/>
      <c r="AH227" s="234"/>
      <c r="AI227" s="234"/>
      <c r="AJ227" s="234"/>
      <c r="AK227" s="234"/>
      <c r="AL227" s="234"/>
      <c r="AM227" s="234"/>
      <c r="AN227" s="150"/>
      <c r="AO227" s="150"/>
      <c r="AP227" s="151"/>
      <c r="AQ227" s="150"/>
      <c r="AR227" s="151"/>
      <c r="AS227" s="234"/>
      <c r="AT227" s="234"/>
      <c r="AU227" s="234"/>
      <c r="AV227" s="234"/>
      <c r="AW227" s="234"/>
      <c r="AX227" s="234"/>
      <c r="AY227" s="150"/>
      <c r="AZ227" s="150"/>
      <c r="BA227" s="151"/>
      <c r="BB227" s="150"/>
      <c r="BC227" s="151"/>
      <c r="BD227" s="234"/>
      <c r="BE227" s="234"/>
      <c r="BF227" s="234"/>
      <c r="BG227" s="234"/>
      <c r="BH227" s="234"/>
      <c r="BI227" s="234"/>
      <c r="BJ227" s="150"/>
      <c r="BK227" s="150"/>
      <c r="BL227" s="151"/>
      <c r="BM227" s="181"/>
      <c r="BN227" s="226"/>
      <c r="BO227" s="142"/>
      <c r="BP227" s="181"/>
      <c r="BQ227" s="142"/>
      <c r="BR227" s="142"/>
      <c r="BS227" s="142"/>
      <c r="BT227" s="150"/>
      <c r="BU227" s="151"/>
      <c r="BV227" s="152"/>
      <c r="BW227" s="150"/>
      <c r="BX227" s="150"/>
      <c r="BY227" s="151"/>
      <c r="BZ227" s="151"/>
      <c r="CA227" s="151"/>
      <c r="CB227" s="151"/>
      <c r="CC227" s="150"/>
      <c r="CD227" s="151"/>
      <c r="CE227" s="152"/>
      <c r="CF227" s="150"/>
      <c r="CG227" s="150"/>
      <c r="CH227" s="151"/>
      <c r="CI227" s="151"/>
      <c r="CJ227" s="151"/>
      <c r="CK227" s="151"/>
      <c r="CL227" s="150"/>
      <c r="CM227" s="151"/>
      <c r="CN227" s="404"/>
      <c r="CO227" s="150"/>
      <c r="CP227" s="150"/>
      <c r="CQ227" s="151"/>
      <c r="CR227" s="151"/>
      <c r="CS227" s="151"/>
      <c r="CT227" s="151"/>
    </row>
    <row r="228" spans="1:100" s="402" customFormat="1" ht="149" customHeight="1">
      <c r="A228" s="469"/>
      <c r="B228" s="472"/>
      <c r="C228" s="463"/>
      <c r="D228" s="460"/>
      <c r="E228" s="460"/>
      <c r="F228" s="460"/>
      <c r="G228" s="463"/>
      <c r="H228" s="463"/>
      <c r="I228" s="454"/>
      <c r="J228" s="451"/>
      <c r="K228" s="466"/>
      <c r="L228" s="313">
        <f>IF(NOT(ISERROR(MATCH(K228,_xlfn.ANCHORARRAY(F237),0))),J239&amp;"Por favor no seleccionar los criterios de impacto",K228)</f>
        <v>0</v>
      </c>
      <c r="M228" s="454"/>
      <c r="N228" s="451"/>
      <c r="O228" s="454"/>
      <c r="P228" s="294"/>
      <c r="Q228" s="275"/>
      <c r="R228" s="137" t="str">
        <f t="shared" si="110"/>
        <v/>
      </c>
      <c r="S228" s="97"/>
      <c r="T228" s="97"/>
      <c r="U228" s="186" t="str">
        <f t="shared" si="111"/>
        <v/>
      </c>
      <c r="V228" s="97"/>
      <c r="W228" s="97"/>
      <c r="X228" s="97"/>
      <c r="Y228" s="138" t="str">
        <f>IFERROR(IF(AND(R227="Probabilidad",R228="Probabilidad"),(AA227-(+AA227*U228)),IF(R228="Probabilidad",(J227-(+J227*U228)),IF(R228="Impacto",AA227,""))),"")</f>
        <v/>
      </c>
      <c r="Z228" s="111" t="str">
        <f t="shared" si="112"/>
        <v/>
      </c>
      <c r="AA228" s="186" t="str">
        <f t="shared" si="113"/>
        <v/>
      </c>
      <c r="AB228" s="111" t="str">
        <f t="shared" si="114"/>
        <v/>
      </c>
      <c r="AC228" s="186" t="str">
        <f>IFERROR(IF(AND(R227="Impacto",R228="Impacto"),(AC227-(+AC227*U228)),IF(AND(R227="Probabilidad",R228="Impacto"),(AC226-(+AC226*U228)),IF(R228="Probabilidad",AC227,""))),"")</f>
        <v/>
      </c>
      <c r="AD228" s="111" t="str">
        <f t="shared" si="115"/>
        <v/>
      </c>
      <c r="AE228" s="457"/>
      <c r="AF228" s="150"/>
      <c r="AG228" s="151"/>
      <c r="AH228" s="234"/>
      <c r="AI228" s="234"/>
      <c r="AJ228" s="234"/>
      <c r="AK228" s="234"/>
      <c r="AL228" s="234"/>
      <c r="AM228" s="234"/>
      <c r="AN228" s="150"/>
      <c r="AO228" s="150"/>
      <c r="AP228" s="151"/>
      <c r="AQ228" s="150"/>
      <c r="AR228" s="151"/>
      <c r="AS228" s="234"/>
      <c r="AT228" s="234"/>
      <c r="AU228" s="234"/>
      <c r="AV228" s="234"/>
      <c r="AW228" s="234"/>
      <c r="AX228" s="234"/>
      <c r="AY228" s="150"/>
      <c r="AZ228" s="150"/>
      <c r="BA228" s="151"/>
      <c r="BB228" s="150"/>
      <c r="BC228" s="151"/>
      <c r="BD228" s="234"/>
      <c r="BE228" s="234"/>
      <c r="BF228" s="234"/>
      <c r="BG228" s="234"/>
      <c r="BH228" s="234"/>
      <c r="BI228" s="234"/>
      <c r="BJ228" s="150"/>
      <c r="BK228" s="150"/>
      <c r="BL228" s="151"/>
      <c r="BM228" s="181"/>
      <c r="BN228" s="226"/>
      <c r="BO228" s="142"/>
      <c r="BP228" s="181"/>
      <c r="BQ228" s="142"/>
      <c r="BR228" s="142"/>
      <c r="BS228" s="142"/>
      <c r="BT228" s="150"/>
      <c r="BU228" s="151"/>
      <c r="BV228" s="152"/>
      <c r="BW228" s="150"/>
      <c r="BX228" s="150"/>
      <c r="BY228" s="151"/>
      <c r="BZ228" s="151"/>
      <c r="CA228" s="151"/>
      <c r="CB228" s="151"/>
      <c r="CC228" s="150"/>
      <c r="CD228" s="151"/>
      <c r="CE228" s="152"/>
      <c r="CF228" s="150"/>
      <c r="CG228" s="150"/>
      <c r="CH228" s="151"/>
      <c r="CI228" s="151"/>
      <c r="CJ228" s="151"/>
      <c r="CK228" s="151"/>
      <c r="CL228" s="150"/>
      <c r="CM228" s="151"/>
      <c r="CN228" s="404"/>
      <c r="CO228" s="150"/>
      <c r="CP228" s="150"/>
      <c r="CQ228" s="151"/>
      <c r="CR228" s="151"/>
      <c r="CS228" s="151"/>
      <c r="CT228" s="151"/>
    </row>
    <row r="229" spans="1:100" s="402" customFormat="1" ht="28" customHeight="1">
      <c r="A229" s="469"/>
      <c r="B229" s="472"/>
      <c r="C229" s="463"/>
      <c r="D229" s="460"/>
      <c r="E229" s="460"/>
      <c r="F229" s="460"/>
      <c r="G229" s="463"/>
      <c r="H229" s="463"/>
      <c r="I229" s="454"/>
      <c r="J229" s="451"/>
      <c r="K229" s="466"/>
      <c r="L229" s="313">
        <f>IF(NOT(ISERROR(MATCH(K229,_xlfn.ANCHORARRAY(F238),0))),J240&amp;"Por favor no seleccionar los criterios de impacto",K229)</f>
        <v>0</v>
      </c>
      <c r="M229" s="454"/>
      <c r="N229" s="451"/>
      <c r="O229" s="454"/>
      <c r="P229" s="294"/>
      <c r="Q229" s="275"/>
      <c r="R229" s="137" t="str">
        <f t="shared" si="110"/>
        <v/>
      </c>
      <c r="S229" s="97"/>
      <c r="T229" s="97"/>
      <c r="U229" s="186" t="str">
        <f t="shared" si="111"/>
        <v/>
      </c>
      <c r="V229" s="97"/>
      <c r="W229" s="97"/>
      <c r="X229" s="97"/>
      <c r="Y229" s="138" t="str">
        <f>IFERROR(IF(AND(R228="Probabilidad",R229="Probabilidad"),(AA228-(+AA228*U229)),IF(R229="Probabilidad",(J228-(+J228*U229)),IF(R229="Impacto",AA228,""))),"")</f>
        <v/>
      </c>
      <c r="Z229" s="111" t="str">
        <f t="shared" si="112"/>
        <v/>
      </c>
      <c r="AA229" s="186" t="str">
        <f t="shared" si="113"/>
        <v/>
      </c>
      <c r="AB229" s="111" t="str">
        <f t="shared" si="114"/>
        <v/>
      </c>
      <c r="AC229" s="186" t="str">
        <f>IFERROR(IF(AND(R228="Impacto",R229="Impacto"),(AC228-(+AC228*U229)),IF(AND(R228="Probabilidad",R229="Impacto"),(AC227-(+AC227*U229)),IF(R229="Probabilidad",AC228,""))),"")</f>
        <v/>
      </c>
      <c r="AD229" s="111" t="str">
        <f t="shared" si="115"/>
        <v/>
      </c>
      <c r="AE229" s="457"/>
      <c r="AF229" s="150"/>
      <c r="AG229" s="151"/>
      <c r="AH229" s="234"/>
      <c r="AI229" s="234"/>
      <c r="AJ229" s="234"/>
      <c r="AK229" s="234"/>
      <c r="AL229" s="234"/>
      <c r="AM229" s="234"/>
      <c r="AN229" s="150"/>
      <c r="AO229" s="150"/>
      <c r="AP229" s="151"/>
      <c r="AQ229" s="150"/>
      <c r="AR229" s="151"/>
      <c r="AS229" s="234"/>
      <c r="AT229" s="234"/>
      <c r="AU229" s="234"/>
      <c r="AV229" s="234"/>
      <c r="AW229" s="234"/>
      <c r="AX229" s="234"/>
      <c r="AY229" s="150"/>
      <c r="AZ229" s="150"/>
      <c r="BA229" s="151"/>
      <c r="BB229" s="150"/>
      <c r="BC229" s="151"/>
      <c r="BD229" s="234"/>
      <c r="BE229" s="234"/>
      <c r="BF229" s="234"/>
      <c r="BG229" s="234"/>
      <c r="BH229" s="234"/>
      <c r="BI229" s="234"/>
      <c r="BJ229" s="150"/>
      <c r="BK229" s="150"/>
      <c r="BL229" s="151"/>
      <c r="BM229" s="181"/>
      <c r="BN229" s="226"/>
      <c r="BO229" s="142"/>
      <c r="BP229" s="181"/>
      <c r="BQ229" s="142"/>
      <c r="BR229" s="142"/>
      <c r="BS229" s="142"/>
      <c r="BT229" s="150"/>
      <c r="BU229" s="151"/>
      <c r="BV229" s="152"/>
      <c r="BW229" s="150"/>
      <c r="BX229" s="150"/>
      <c r="BY229" s="151"/>
      <c r="BZ229" s="151"/>
      <c r="CA229" s="151"/>
      <c r="CB229" s="151"/>
      <c r="CC229" s="150"/>
      <c r="CD229" s="151"/>
      <c r="CE229" s="152"/>
      <c r="CF229" s="150"/>
      <c r="CG229" s="150"/>
      <c r="CH229" s="151"/>
      <c r="CI229" s="151"/>
      <c r="CJ229" s="151"/>
      <c r="CK229" s="151"/>
      <c r="CL229" s="150"/>
      <c r="CM229" s="151"/>
      <c r="CN229" s="404"/>
      <c r="CO229" s="150"/>
      <c r="CP229" s="150"/>
      <c r="CQ229" s="151"/>
      <c r="CR229" s="151"/>
      <c r="CS229" s="151"/>
      <c r="CT229" s="151"/>
    </row>
    <row r="230" spans="1:100" s="402" customFormat="1" ht="28" customHeight="1" thickBot="1">
      <c r="A230" s="470"/>
      <c r="B230" s="473"/>
      <c r="C230" s="464"/>
      <c r="D230" s="460"/>
      <c r="E230" s="460"/>
      <c r="F230" s="460"/>
      <c r="G230" s="464"/>
      <c r="H230" s="464"/>
      <c r="I230" s="455"/>
      <c r="J230" s="452"/>
      <c r="K230" s="467"/>
      <c r="L230" s="313">
        <f>IF(NOT(ISERROR(MATCH(K230,_xlfn.ANCHORARRAY(F239),0))),J241&amp;"Por favor no seleccionar los criterios de impacto",K230)</f>
        <v>0</v>
      </c>
      <c r="M230" s="455"/>
      <c r="N230" s="452"/>
      <c r="O230" s="455"/>
      <c r="P230" s="340"/>
      <c r="Q230" s="341"/>
      <c r="R230" s="143" t="str">
        <f t="shared" si="110"/>
        <v/>
      </c>
      <c r="S230" s="317"/>
      <c r="T230" s="317"/>
      <c r="U230" s="156" t="str">
        <f t="shared" si="111"/>
        <v/>
      </c>
      <c r="V230" s="317"/>
      <c r="W230" s="317"/>
      <c r="X230" s="317"/>
      <c r="Y230" s="159" t="str">
        <f>IFERROR(IF(AND(R229="Probabilidad",R230="Probabilidad"),(AA229-(+AA229*U230)),IF(R230="Probabilidad",(J229-(+J229*U230)),IF(R230="Impacto",AA229,""))),"")</f>
        <v/>
      </c>
      <c r="Z230" s="155" t="str">
        <f t="shared" si="112"/>
        <v/>
      </c>
      <c r="AA230" s="156" t="str">
        <f t="shared" si="113"/>
        <v/>
      </c>
      <c r="AB230" s="155" t="str">
        <f t="shared" si="114"/>
        <v/>
      </c>
      <c r="AC230" s="156" t="str">
        <f>IFERROR(IF(AND(R229="Impacto",R230="Impacto"),(AC229-(+AC229*U230)),IF(AND(R229="Probabilidad",R230="Impacto"),(AC228-(+AC228*U230)),IF(R230="Probabilidad",AC229,""))),"")</f>
        <v/>
      </c>
      <c r="AD230" s="155" t="str">
        <f t="shared" si="115"/>
        <v/>
      </c>
      <c r="AE230" s="458"/>
      <c r="AF230" s="319"/>
      <c r="AG230" s="320"/>
      <c r="AH230" s="234"/>
      <c r="AI230" s="234"/>
      <c r="AJ230" s="234"/>
      <c r="AK230" s="234"/>
      <c r="AL230" s="234"/>
      <c r="AM230" s="234"/>
      <c r="AN230" s="150"/>
      <c r="AO230" s="150"/>
      <c r="AP230" s="151"/>
      <c r="AQ230" s="150"/>
      <c r="AR230" s="151"/>
      <c r="AS230" s="234"/>
      <c r="AT230" s="234"/>
      <c r="AU230" s="234"/>
      <c r="AV230" s="234"/>
      <c r="AW230" s="234"/>
      <c r="AX230" s="234"/>
      <c r="AY230" s="150"/>
      <c r="AZ230" s="150"/>
      <c r="BA230" s="151"/>
      <c r="BB230" s="150"/>
      <c r="BC230" s="151"/>
      <c r="BD230" s="234"/>
      <c r="BE230" s="234"/>
      <c r="BF230" s="234"/>
      <c r="BG230" s="234"/>
      <c r="BH230" s="234"/>
      <c r="BI230" s="234"/>
      <c r="BJ230" s="150"/>
      <c r="BK230" s="150"/>
      <c r="BL230" s="151"/>
      <c r="BM230" s="181"/>
      <c r="BN230" s="226"/>
      <c r="BO230" s="142"/>
      <c r="BP230" s="181"/>
      <c r="BQ230" s="142"/>
      <c r="BR230" s="142"/>
      <c r="BS230" s="142"/>
      <c r="BT230" s="150"/>
      <c r="BU230" s="151"/>
      <c r="BV230" s="152"/>
      <c r="BW230" s="150"/>
      <c r="BX230" s="150"/>
      <c r="BY230" s="151"/>
      <c r="BZ230" s="151"/>
      <c r="CA230" s="151"/>
      <c r="CB230" s="151"/>
      <c r="CC230" s="150"/>
      <c r="CD230" s="151"/>
      <c r="CE230" s="152"/>
      <c r="CF230" s="150"/>
      <c r="CG230" s="150"/>
      <c r="CH230" s="151"/>
      <c r="CI230" s="151"/>
      <c r="CJ230" s="151"/>
      <c r="CK230" s="151"/>
      <c r="CL230" s="150"/>
      <c r="CM230" s="151"/>
      <c r="CN230" s="404"/>
      <c r="CO230" s="150"/>
      <c r="CP230" s="150"/>
      <c r="CQ230" s="151"/>
      <c r="CR230" s="151"/>
      <c r="CS230" s="151"/>
      <c r="CT230" s="151"/>
    </row>
    <row r="231" spans="1:100" s="402" customFormat="1" ht="160" customHeight="1">
      <c r="A231" s="468"/>
      <c r="B231" s="471"/>
      <c r="C231" s="462"/>
      <c r="D231" s="459"/>
      <c r="E231" s="459"/>
      <c r="F231" s="459"/>
      <c r="G231" s="462"/>
      <c r="H231" s="462"/>
      <c r="I231" s="453" t="str">
        <f>IF(H231&lt;=0,"",IF(H231&lt;=2,"Muy Baja",IF(H231&lt;=24,"Baja",IF(H231&lt;=500,"Media",IF(H231&lt;=5000,"Alta","Muy Alta")))))</f>
        <v/>
      </c>
      <c r="J231" s="450" t="str">
        <f>IF(I231="","",IF(I231="Muy Baja",0.2,IF(I231="Baja",0.4,IF(I231="Media",0.6,IF(I231="Alta",0.8,IF(I231="Muy Alta",1,))))))</f>
        <v/>
      </c>
      <c r="K231" s="465"/>
      <c r="L231" s="312">
        <f>IF(NOT(ISERROR(MATCH(K231,'[3]Tabla Impacto'!$B$221:$B$223,0))),'[3]Tabla Impacto'!$F$223&amp;"Por favor no seleccionar los criterios de impacto(Afectación Económica o presupuestal y Pérdida Reputacional)",K231)</f>
        <v>0</v>
      </c>
      <c r="M231" s="453" t="str">
        <f>IF(OR(K231='Tabla Impacto'!$C$11,K231='Tabla Impacto'!$D$11),"Leve",IF(OR(K231='Tabla Impacto'!$C$12,K231='Tabla Impacto'!$D$12),"Menor",IF(OR(K231='Tabla Impacto'!$C$13,K231='Tabla Impacto'!$D$13),"Moderado",IF(OR(K231='Tabla Impacto'!$C$14,K231='Tabla Impacto'!$D$14),"Mayor",IF(OR(K231='Tabla Impacto'!$C$15,K231='Tabla Impacto'!$D$15),"Catastrófico","")))))</f>
        <v/>
      </c>
      <c r="N231" s="450" t="str">
        <f>IF(M231="","",IF(M231="Leve",0.2,IF(M231="Menor",0.4,IF(M231="Moderado",0.6,IF(M231="Mayor",0.8,IF(M231="Catastrófico",1,))))))</f>
        <v/>
      </c>
      <c r="O231" s="453" t="str">
        <f>IF(OR(AND(I231="Muy Baja",M231="Leve"),AND(I231="Muy Baja",M231="Menor"),AND(I231="Baja",M231="Leve")),"Bajo",IF(OR(AND(I231="Muy baja",M231="Moderado"),AND(I231="Baja",M231="Menor"),AND(I231="Baja",M231="Moderado"),AND(I231="Media",M231="Leve"),AND(I231="Media",M231="Menor"),AND(I231="Media",M231="Moderado"),AND(I231="Alta",M231="Leve"),AND(I231="Alta",M231="Menor")),"Moderado",IF(OR(AND(I231="Muy Baja",M231="Mayor"),AND(I231="Baja",M231="Mayor"),AND(I231="Media",M231="Mayor"),AND(I231="Alta",M231="Moderado"),AND(I231="Alta",M231="Mayor"),AND(I231="Muy Alta",M231="Leve"),AND(I231="Muy Alta",M231="Menor"),AND(I231="Muy Alta",M231="Moderado"),AND(I231="Muy Alta",M231="Mayor")),"Alto",IF(OR(AND(I231="Muy Baja",M231="Catastrófico"),AND(I231="Baja",M231="Catastrófico"),AND(I231="Media",M231="Catastrófico"),AND(I231="Alta",M231="Catastrófico"),AND(I231="Muy Alta",M231="Catastrófico")),"Extremo",""))))</f>
        <v/>
      </c>
      <c r="P231" s="321"/>
      <c r="Q231" s="322"/>
      <c r="R231" s="148" t="str">
        <f t="shared" si="110"/>
        <v/>
      </c>
      <c r="S231" s="323"/>
      <c r="T231" s="323"/>
      <c r="U231" s="273" t="str">
        <f t="shared" si="111"/>
        <v/>
      </c>
      <c r="V231" s="323"/>
      <c r="W231" s="323"/>
      <c r="X231" s="323"/>
      <c r="Y231" s="324" t="str">
        <f>IFERROR(IF(R231="Probabilidad",(J231-(+J231*U231)),IF(R231="Impacto",J231,"")),"")</f>
        <v/>
      </c>
      <c r="Z231" s="325" t="str">
        <f t="shared" si="112"/>
        <v/>
      </c>
      <c r="AA231" s="273" t="str">
        <f t="shared" si="113"/>
        <v/>
      </c>
      <c r="AB231" s="325" t="str">
        <f t="shared" si="114"/>
        <v/>
      </c>
      <c r="AC231" s="273" t="str">
        <f>IFERROR(IF(R231="Impacto",(N231-(+N231*U231)),IF(R231="Probabilidad",N231,"")),"")</f>
        <v/>
      </c>
      <c r="AD231" s="325" t="str">
        <f t="shared" si="115"/>
        <v/>
      </c>
      <c r="AE231" s="456"/>
      <c r="AF231" s="338"/>
      <c r="AG231" s="339"/>
      <c r="AH231" s="234"/>
      <c r="AI231" s="234"/>
      <c r="AJ231" s="234"/>
      <c r="AK231" s="234"/>
      <c r="AL231" s="234"/>
      <c r="AM231" s="234"/>
      <c r="AN231" s="139"/>
      <c r="AO231" s="139"/>
      <c r="AP231" s="140"/>
      <c r="AQ231" s="139"/>
      <c r="AR231" s="140"/>
      <c r="AS231" s="234"/>
      <c r="AT231" s="234"/>
      <c r="AU231" s="234"/>
      <c r="AV231" s="234"/>
      <c r="AW231" s="234"/>
      <c r="AX231" s="234"/>
      <c r="AY231" s="139"/>
      <c r="AZ231" s="139"/>
      <c r="BA231" s="140"/>
      <c r="BB231" s="139"/>
      <c r="BC231" s="140"/>
      <c r="BD231" s="234"/>
      <c r="BE231" s="234"/>
      <c r="BF231" s="234"/>
      <c r="BG231" s="234"/>
      <c r="BH231" s="234"/>
      <c r="BI231" s="234"/>
      <c r="BJ231" s="139"/>
      <c r="BK231" s="139"/>
      <c r="BL231" s="140"/>
      <c r="BM231" s="275"/>
      <c r="BN231" s="305"/>
      <c r="BO231" s="294"/>
      <c r="BP231" s="294"/>
      <c r="BQ231" s="335"/>
      <c r="BR231" s="335"/>
      <c r="BS231" s="298"/>
      <c r="BT231" s="139"/>
      <c r="BU231" s="140"/>
      <c r="BV231" s="141"/>
      <c r="BW231" s="139"/>
      <c r="BX231" s="139"/>
      <c r="BY231" s="140"/>
      <c r="BZ231" s="140"/>
      <c r="CA231" s="140"/>
      <c r="CB231" s="140"/>
      <c r="CC231" s="139"/>
      <c r="CD231" s="140"/>
      <c r="CE231" s="141"/>
      <c r="CF231" s="139"/>
      <c r="CG231" s="139"/>
      <c r="CH231" s="140"/>
      <c r="CI231" s="140"/>
      <c r="CJ231" s="140"/>
      <c r="CK231" s="140"/>
      <c r="CL231" s="139"/>
      <c r="CM231" s="140"/>
      <c r="CN231" s="403"/>
      <c r="CO231" s="139"/>
      <c r="CP231" s="139"/>
      <c r="CQ231" s="140"/>
      <c r="CR231" s="140"/>
      <c r="CS231" s="140"/>
      <c r="CT231" s="140"/>
      <c r="CU231" s="401"/>
      <c r="CV231" s="401"/>
    </row>
    <row r="232" spans="1:100" s="402" customFormat="1" ht="160" customHeight="1">
      <c r="A232" s="469"/>
      <c r="B232" s="472"/>
      <c r="C232" s="463"/>
      <c r="D232" s="460"/>
      <c r="E232" s="460"/>
      <c r="F232" s="460"/>
      <c r="G232" s="463"/>
      <c r="H232" s="463"/>
      <c r="I232" s="454"/>
      <c r="J232" s="451"/>
      <c r="K232" s="466"/>
      <c r="L232" s="313">
        <f>IF(NOT(ISERROR(MATCH(K232,_xlfn.ANCHORARRAY(F241),0))),J243&amp;"Por favor no seleccionar los criterios de impacto",K232)</f>
        <v>0</v>
      </c>
      <c r="M232" s="454"/>
      <c r="N232" s="451"/>
      <c r="O232" s="454"/>
      <c r="P232" s="294"/>
      <c r="Q232" s="275"/>
      <c r="R232" s="137" t="str">
        <f t="shared" si="110"/>
        <v/>
      </c>
      <c r="S232" s="97"/>
      <c r="T232" s="97"/>
      <c r="U232" s="186" t="str">
        <f t="shared" si="111"/>
        <v/>
      </c>
      <c r="V232" s="97"/>
      <c r="W232" s="97"/>
      <c r="X232" s="97"/>
      <c r="Y232" s="138" t="str">
        <f>IFERROR(IF(AND(R231="Probabilidad",R232="Probabilidad"),(AA231-(+AA231*U232)),IF(R232="Probabilidad",(J231-(+J231*U232)),IF(R232="Impacto",AA231,""))),"")</f>
        <v/>
      </c>
      <c r="Z232" s="111" t="str">
        <f t="shared" si="112"/>
        <v/>
      </c>
      <c r="AA232" s="186" t="str">
        <f t="shared" si="113"/>
        <v/>
      </c>
      <c r="AB232" s="111" t="str">
        <f t="shared" si="114"/>
        <v/>
      </c>
      <c r="AC232" s="186" t="str">
        <f>IFERROR(IF(AND(R231="Impacto",R232="Impacto"),(AC231-(+AC231*U232)),IF(R232="Impacto",($N$141-(+$N$141*U232)),IF(R232="Probabilidad",AC231,""))),"")</f>
        <v/>
      </c>
      <c r="AD232" s="111" t="str">
        <f t="shared" si="115"/>
        <v/>
      </c>
      <c r="AE232" s="457"/>
      <c r="AF232" s="150"/>
      <c r="AG232" s="151"/>
      <c r="AH232" s="234"/>
      <c r="AI232" s="234"/>
      <c r="AJ232" s="234"/>
      <c r="AK232" s="234"/>
      <c r="AL232" s="234"/>
      <c r="AM232" s="234"/>
      <c r="AN232" s="150"/>
      <c r="AO232" s="150"/>
      <c r="AP232" s="151"/>
      <c r="AQ232" s="150"/>
      <c r="AR232" s="151"/>
      <c r="AS232" s="234"/>
      <c r="AT232" s="234"/>
      <c r="AU232" s="234"/>
      <c r="AV232" s="234"/>
      <c r="AW232" s="234"/>
      <c r="AX232" s="234"/>
      <c r="AY232" s="150"/>
      <c r="AZ232" s="150"/>
      <c r="BA232" s="151"/>
      <c r="BB232" s="150"/>
      <c r="BC232" s="151"/>
      <c r="BD232" s="234"/>
      <c r="BE232" s="234"/>
      <c r="BF232" s="234"/>
      <c r="BG232" s="234"/>
      <c r="BH232" s="234"/>
      <c r="BI232" s="234"/>
      <c r="BJ232" s="150"/>
      <c r="BK232" s="150"/>
      <c r="BL232" s="151"/>
      <c r="BM232" s="275"/>
      <c r="BN232" s="296"/>
      <c r="BO232" s="294"/>
      <c r="BP232" s="294"/>
      <c r="BQ232" s="335"/>
      <c r="BR232" s="335"/>
      <c r="BS232" s="294"/>
      <c r="BT232" s="150"/>
      <c r="BU232" s="151"/>
      <c r="BV232" s="152"/>
      <c r="BW232" s="150"/>
      <c r="BX232" s="150"/>
      <c r="BY232" s="151"/>
      <c r="BZ232" s="151"/>
      <c r="CA232" s="151"/>
      <c r="CB232" s="151"/>
      <c r="CC232" s="150"/>
      <c r="CD232" s="151"/>
      <c r="CE232" s="152"/>
      <c r="CF232" s="150"/>
      <c r="CG232" s="150"/>
      <c r="CH232" s="151"/>
      <c r="CI232" s="151"/>
      <c r="CJ232" s="151"/>
      <c r="CK232" s="151"/>
      <c r="CL232" s="150"/>
      <c r="CM232" s="151"/>
      <c r="CN232" s="404"/>
      <c r="CO232" s="150"/>
      <c r="CP232" s="150"/>
      <c r="CQ232" s="151"/>
      <c r="CR232" s="151"/>
      <c r="CS232" s="151"/>
      <c r="CT232" s="151"/>
    </row>
    <row r="233" spans="1:100" s="402" customFormat="1" ht="160" customHeight="1">
      <c r="A233" s="469"/>
      <c r="B233" s="472"/>
      <c r="C233" s="463"/>
      <c r="D233" s="460"/>
      <c r="E233" s="460"/>
      <c r="F233" s="460"/>
      <c r="G233" s="463"/>
      <c r="H233" s="463"/>
      <c r="I233" s="454"/>
      <c r="J233" s="451"/>
      <c r="K233" s="466"/>
      <c r="L233" s="313">
        <f>IF(NOT(ISERROR(MATCH(K233,_xlfn.ANCHORARRAY(F242),0))),J244&amp;"Por favor no seleccionar los criterios de impacto",K233)</f>
        <v>0</v>
      </c>
      <c r="M233" s="454"/>
      <c r="N233" s="451"/>
      <c r="O233" s="454"/>
      <c r="P233" s="294"/>
      <c r="Q233" s="275"/>
      <c r="R233" s="137" t="str">
        <f t="shared" si="110"/>
        <v/>
      </c>
      <c r="S233" s="97"/>
      <c r="T233" s="97"/>
      <c r="U233" s="186" t="str">
        <f t="shared" si="111"/>
        <v/>
      </c>
      <c r="V233" s="97"/>
      <c r="W233" s="97"/>
      <c r="X233" s="97"/>
      <c r="Y233" s="138" t="str">
        <f>IFERROR(IF(AND(R232="Probabilidad",R233="Probabilidad"),(AA232-(+AA232*U233)),IF(R233="Probabilidad",(J232-(+J232*U233)),IF(R233="Impacto",AA232,""))),"")</f>
        <v/>
      </c>
      <c r="Z233" s="111" t="str">
        <f t="shared" si="112"/>
        <v/>
      </c>
      <c r="AA233" s="186" t="str">
        <f t="shared" si="113"/>
        <v/>
      </c>
      <c r="AB233" s="111" t="str">
        <f t="shared" si="114"/>
        <v/>
      </c>
      <c r="AC233" s="186" t="str">
        <f>IFERROR(IF(AND(R232="Impacto",R233="Impacto"),(AC232-(+AC232*U233)),IF(AND(R232="Probabilidad",R233="Impacto"),(AC231-(+AC231*U233)),IF(R233="Probabilidad",AC232,""))),"")</f>
        <v/>
      </c>
      <c r="AD233" s="111" t="str">
        <f t="shared" si="115"/>
        <v/>
      </c>
      <c r="AE233" s="457"/>
      <c r="AF233" s="150"/>
      <c r="AG233" s="151"/>
      <c r="AH233" s="234"/>
      <c r="AI233" s="234"/>
      <c r="AJ233" s="234"/>
      <c r="AK233" s="234"/>
      <c r="AL233" s="234"/>
      <c r="AM233" s="234"/>
      <c r="AN233" s="150"/>
      <c r="AO233" s="150"/>
      <c r="AP233" s="151"/>
      <c r="AQ233" s="150"/>
      <c r="AR233" s="151"/>
      <c r="AS233" s="234"/>
      <c r="AT233" s="234"/>
      <c r="AU233" s="234"/>
      <c r="AV233" s="234"/>
      <c r="AW233" s="234"/>
      <c r="AX233" s="234"/>
      <c r="AY233" s="150"/>
      <c r="AZ233" s="150"/>
      <c r="BA233" s="151"/>
      <c r="BB233" s="150"/>
      <c r="BC233" s="151"/>
      <c r="BD233" s="234"/>
      <c r="BE233" s="234"/>
      <c r="BF233" s="234"/>
      <c r="BG233" s="234"/>
      <c r="BH233" s="234"/>
      <c r="BI233" s="234"/>
      <c r="BJ233" s="150"/>
      <c r="BK233" s="150"/>
      <c r="BL233" s="151"/>
      <c r="BM233" s="275"/>
      <c r="BN233" s="296"/>
      <c r="BO233" s="294"/>
      <c r="BP233" s="294"/>
      <c r="BQ233" s="335"/>
      <c r="BR233" s="335"/>
      <c r="BS233" s="298"/>
      <c r="BT233" s="150"/>
      <c r="BU233" s="151"/>
      <c r="BV233" s="152"/>
      <c r="BW233" s="150"/>
      <c r="BX233" s="150"/>
      <c r="BY233" s="151"/>
      <c r="BZ233" s="151"/>
      <c r="CA233" s="151"/>
      <c r="CB233" s="151"/>
      <c r="CC233" s="150"/>
      <c r="CD233" s="151"/>
      <c r="CE233" s="152"/>
      <c r="CF233" s="150"/>
      <c r="CG233" s="150"/>
      <c r="CH233" s="151"/>
      <c r="CI233" s="151"/>
      <c r="CJ233" s="151"/>
      <c r="CK233" s="151"/>
      <c r="CL233" s="150"/>
      <c r="CM233" s="151"/>
      <c r="CN233" s="404"/>
      <c r="CO233" s="150"/>
      <c r="CP233" s="150"/>
      <c r="CQ233" s="151"/>
      <c r="CR233" s="151"/>
      <c r="CS233" s="151"/>
      <c r="CT233" s="151"/>
    </row>
    <row r="234" spans="1:100" s="402" customFormat="1" ht="31" customHeight="1">
      <c r="A234" s="469"/>
      <c r="B234" s="472"/>
      <c r="C234" s="463"/>
      <c r="D234" s="460"/>
      <c r="E234" s="460"/>
      <c r="F234" s="460"/>
      <c r="G234" s="463"/>
      <c r="H234" s="463"/>
      <c r="I234" s="454"/>
      <c r="J234" s="451"/>
      <c r="K234" s="466"/>
      <c r="L234" s="313">
        <f>IF(NOT(ISERROR(MATCH(K234,_xlfn.ANCHORARRAY(F243),0))),J245&amp;"Por favor no seleccionar los criterios de impacto",K234)</f>
        <v>0</v>
      </c>
      <c r="M234" s="454"/>
      <c r="N234" s="451"/>
      <c r="O234" s="454"/>
      <c r="P234" s="294"/>
      <c r="Q234" s="275"/>
      <c r="R234" s="137" t="str">
        <f t="shared" si="110"/>
        <v/>
      </c>
      <c r="S234" s="97"/>
      <c r="T234" s="97"/>
      <c r="U234" s="186" t="str">
        <f t="shared" si="111"/>
        <v/>
      </c>
      <c r="V234" s="97"/>
      <c r="W234" s="97"/>
      <c r="X234" s="97"/>
      <c r="Y234" s="138" t="str">
        <f>IFERROR(IF(AND(R233="Probabilidad",R234="Probabilidad"),(AA233-(+AA233*U234)),IF(R234="Probabilidad",(J233-(+J233*U234)),IF(R234="Impacto",AA233,""))),"")</f>
        <v/>
      </c>
      <c r="Z234" s="111" t="str">
        <f t="shared" si="112"/>
        <v/>
      </c>
      <c r="AA234" s="186" t="str">
        <f t="shared" si="113"/>
        <v/>
      </c>
      <c r="AB234" s="111" t="str">
        <f t="shared" si="114"/>
        <v/>
      </c>
      <c r="AC234" s="186" t="str">
        <f>IFERROR(IF(AND(R233="Impacto",R234="Impacto"),(AC233-(+AC233*U234)),IF(AND(R233="Probabilidad",R234="Impacto"),(AC232-(+AC232*U234)),IF(R234="Probabilidad",AC233,""))),"")</f>
        <v/>
      </c>
      <c r="AD234" s="111" t="str">
        <f t="shared" si="115"/>
        <v/>
      </c>
      <c r="AE234" s="457"/>
      <c r="AF234" s="150"/>
      <c r="AG234" s="151"/>
      <c r="AH234" s="234"/>
      <c r="AI234" s="234"/>
      <c r="AJ234" s="234"/>
      <c r="AK234" s="234"/>
      <c r="AL234" s="234"/>
      <c r="AM234" s="234"/>
      <c r="AN234" s="150"/>
      <c r="AO234" s="150"/>
      <c r="AP234" s="151"/>
      <c r="AQ234" s="150"/>
      <c r="AR234" s="151"/>
      <c r="AS234" s="234"/>
      <c r="AT234" s="234"/>
      <c r="AU234" s="234"/>
      <c r="AV234" s="234"/>
      <c r="AW234" s="234"/>
      <c r="AX234" s="234"/>
      <c r="AY234" s="150"/>
      <c r="AZ234" s="150"/>
      <c r="BA234" s="151"/>
      <c r="BB234" s="150"/>
      <c r="BC234" s="151"/>
      <c r="BD234" s="234"/>
      <c r="BE234" s="234"/>
      <c r="BF234" s="234"/>
      <c r="BG234" s="234"/>
      <c r="BH234" s="234"/>
      <c r="BI234" s="234"/>
      <c r="BJ234" s="150"/>
      <c r="BK234" s="150"/>
      <c r="BL234" s="151"/>
      <c r="BM234" s="181"/>
      <c r="BN234" s="226"/>
      <c r="BO234" s="142"/>
      <c r="BP234" s="181"/>
      <c r="BQ234" s="142"/>
      <c r="BR234" s="142"/>
      <c r="BS234" s="142"/>
      <c r="BT234" s="150"/>
      <c r="BU234" s="151"/>
      <c r="BV234" s="152"/>
      <c r="BW234" s="150"/>
      <c r="BX234" s="150"/>
      <c r="BY234" s="151"/>
      <c r="BZ234" s="151"/>
      <c r="CA234" s="151"/>
      <c r="CB234" s="151"/>
      <c r="CC234" s="150"/>
      <c r="CD234" s="151"/>
      <c r="CE234" s="152"/>
      <c r="CF234" s="150"/>
      <c r="CG234" s="150"/>
      <c r="CH234" s="151"/>
      <c r="CI234" s="151"/>
      <c r="CJ234" s="151"/>
      <c r="CK234" s="151"/>
      <c r="CL234" s="150"/>
      <c r="CM234" s="151"/>
      <c r="CN234" s="404"/>
      <c r="CO234" s="150"/>
      <c r="CP234" s="150"/>
      <c r="CQ234" s="151"/>
      <c r="CR234" s="151"/>
      <c r="CS234" s="151"/>
      <c r="CT234" s="151"/>
    </row>
    <row r="235" spans="1:100" s="402" customFormat="1" ht="31" customHeight="1">
      <c r="A235" s="469"/>
      <c r="B235" s="472"/>
      <c r="C235" s="463"/>
      <c r="D235" s="460"/>
      <c r="E235" s="460"/>
      <c r="F235" s="460"/>
      <c r="G235" s="463"/>
      <c r="H235" s="463"/>
      <c r="I235" s="454"/>
      <c r="J235" s="451"/>
      <c r="K235" s="466"/>
      <c r="L235" s="313">
        <f>IF(NOT(ISERROR(MATCH(K235,_xlfn.ANCHORARRAY(F244),0))),J246&amp;"Por favor no seleccionar los criterios de impacto",K235)</f>
        <v>0</v>
      </c>
      <c r="M235" s="454"/>
      <c r="N235" s="451"/>
      <c r="O235" s="454"/>
      <c r="P235" s="294"/>
      <c r="Q235" s="275"/>
      <c r="R235" s="137" t="str">
        <f t="shared" si="110"/>
        <v/>
      </c>
      <c r="S235" s="97"/>
      <c r="T235" s="97"/>
      <c r="U235" s="186" t="str">
        <f t="shared" si="111"/>
        <v/>
      </c>
      <c r="V235" s="97"/>
      <c r="W235" s="97"/>
      <c r="X235" s="97"/>
      <c r="Y235" s="138" t="str">
        <f>IFERROR(IF(AND(R234="Probabilidad",R235="Probabilidad"),(AA234-(+AA234*U235)),IF(R235="Probabilidad",(J234-(+J234*U235)),IF(R235="Impacto",AA234,""))),"")</f>
        <v/>
      </c>
      <c r="Z235" s="111" t="str">
        <f t="shared" si="112"/>
        <v/>
      </c>
      <c r="AA235" s="186" t="str">
        <f t="shared" si="113"/>
        <v/>
      </c>
      <c r="AB235" s="111" t="str">
        <f t="shared" si="114"/>
        <v/>
      </c>
      <c r="AC235" s="186" t="str">
        <f>IFERROR(IF(AND(R234="Impacto",R235="Impacto"),(AC234-(+AC234*U235)),IF(AND(R234="Probabilidad",R235="Impacto"),(AC233-(+AC233*U235)),IF(R235="Probabilidad",AC234,""))),"")</f>
        <v/>
      </c>
      <c r="AD235" s="111" t="str">
        <f t="shared" si="115"/>
        <v/>
      </c>
      <c r="AE235" s="457"/>
      <c r="AF235" s="150"/>
      <c r="AG235" s="151"/>
      <c r="AH235" s="234"/>
      <c r="AI235" s="234"/>
      <c r="AJ235" s="234"/>
      <c r="AK235" s="234"/>
      <c r="AL235" s="234"/>
      <c r="AM235" s="234"/>
      <c r="AN235" s="150"/>
      <c r="AO235" s="150"/>
      <c r="AP235" s="151"/>
      <c r="AQ235" s="150"/>
      <c r="AR235" s="151"/>
      <c r="AS235" s="234"/>
      <c r="AT235" s="234"/>
      <c r="AU235" s="234"/>
      <c r="AV235" s="234"/>
      <c r="AW235" s="234"/>
      <c r="AX235" s="234"/>
      <c r="AY235" s="150"/>
      <c r="AZ235" s="150"/>
      <c r="BA235" s="151"/>
      <c r="BB235" s="150"/>
      <c r="BC235" s="151"/>
      <c r="BD235" s="234"/>
      <c r="BE235" s="234"/>
      <c r="BF235" s="234"/>
      <c r="BG235" s="234"/>
      <c r="BH235" s="234"/>
      <c r="BI235" s="234"/>
      <c r="BJ235" s="150"/>
      <c r="BK235" s="150"/>
      <c r="BL235" s="151"/>
      <c r="BM235" s="181"/>
      <c r="BN235" s="226"/>
      <c r="BO235" s="142"/>
      <c r="BP235" s="181"/>
      <c r="BQ235" s="142"/>
      <c r="BR235" s="142"/>
      <c r="BS235" s="142"/>
      <c r="BT235" s="150"/>
      <c r="BU235" s="151"/>
      <c r="BV235" s="152"/>
      <c r="BW235" s="150"/>
      <c r="BX235" s="150"/>
      <c r="BY235" s="151"/>
      <c r="BZ235" s="151"/>
      <c r="CA235" s="151"/>
      <c r="CB235" s="151"/>
      <c r="CC235" s="150"/>
      <c r="CD235" s="151"/>
      <c r="CE235" s="152"/>
      <c r="CF235" s="150"/>
      <c r="CG235" s="150"/>
      <c r="CH235" s="151"/>
      <c r="CI235" s="151"/>
      <c r="CJ235" s="151"/>
      <c r="CK235" s="151"/>
      <c r="CL235" s="150"/>
      <c r="CM235" s="151"/>
      <c r="CN235" s="404"/>
      <c r="CO235" s="150"/>
      <c r="CP235" s="150"/>
      <c r="CQ235" s="151"/>
      <c r="CR235" s="151"/>
      <c r="CS235" s="151"/>
      <c r="CT235" s="151"/>
    </row>
    <row r="236" spans="1:100" s="402" customFormat="1" ht="31" customHeight="1" thickBot="1">
      <c r="A236" s="470"/>
      <c r="B236" s="473"/>
      <c r="C236" s="464"/>
      <c r="D236" s="461"/>
      <c r="E236" s="461"/>
      <c r="F236" s="461"/>
      <c r="G236" s="464"/>
      <c r="H236" s="464"/>
      <c r="I236" s="455"/>
      <c r="J236" s="452"/>
      <c r="K236" s="467"/>
      <c r="L236" s="314">
        <f>IF(NOT(ISERROR(MATCH(K236,_xlfn.ANCHORARRAY(F245),0))),J247&amp;"Por favor no seleccionar los criterios de impacto",K236)</f>
        <v>0</v>
      </c>
      <c r="M236" s="455"/>
      <c r="N236" s="452"/>
      <c r="O236" s="455"/>
      <c r="P236" s="343"/>
      <c r="Q236" s="344"/>
      <c r="R236" s="149" t="str">
        <f t="shared" si="110"/>
        <v/>
      </c>
      <c r="S236" s="144"/>
      <c r="T236" s="144"/>
      <c r="U236" s="184" t="str">
        <f t="shared" si="111"/>
        <v/>
      </c>
      <c r="V236" s="144"/>
      <c r="W236" s="144"/>
      <c r="X236" s="144"/>
      <c r="Y236" s="145" t="str">
        <f>IFERROR(IF(AND(R235="Probabilidad",R236="Probabilidad"),(AA235-(+AA235*U236)),IF(R236="Probabilidad",(J235-(+J235*U236)),IF(R236="Impacto",AA235,""))),"")</f>
        <v/>
      </c>
      <c r="Z236" s="112" t="str">
        <f t="shared" si="112"/>
        <v/>
      </c>
      <c r="AA236" s="184" t="str">
        <f t="shared" si="113"/>
        <v/>
      </c>
      <c r="AB236" s="112" t="str">
        <f t="shared" si="114"/>
        <v/>
      </c>
      <c r="AC236" s="184" t="str">
        <f>IFERROR(IF(AND(R235="Impacto",R236="Impacto"),(AC235-(+AC235*U236)),IF(AND(R235="Probabilidad",R236="Impacto"),(AC234-(+AC234*U236)),IF(R236="Probabilidad",AC235,""))),"")</f>
        <v/>
      </c>
      <c r="AD236" s="112" t="str">
        <f t="shared" si="115"/>
        <v/>
      </c>
      <c r="AE236" s="458"/>
      <c r="AF236" s="328"/>
      <c r="AG236" s="329"/>
      <c r="AH236" s="234"/>
      <c r="AI236" s="234"/>
      <c r="AJ236" s="234"/>
      <c r="AK236" s="234"/>
      <c r="AL236" s="234"/>
      <c r="AM236" s="234"/>
      <c r="AN236" s="150"/>
      <c r="AO236" s="150"/>
      <c r="AP236" s="151"/>
      <c r="AQ236" s="150"/>
      <c r="AR236" s="151"/>
      <c r="AS236" s="234"/>
      <c r="AT236" s="234"/>
      <c r="AU236" s="234"/>
      <c r="AV236" s="234"/>
      <c r="AW236" s="234"/>
      <c r="AX236" s="234"/>
      <c r="AY236" s="150"/>
      <c r="AZ236" s="150"/>
      <c r="BA236" s="151"/>
      <c r="BB236" s="150"/>
      <c r="BC236" s="151"/>
      <c r="BD236" s="234"/>
      <c r="BE236" s="234"/>
      <c r="BF236" s="234"/>
      <c r="BG236" s="234"/>
      <c r="BH236" s="234"/>
      <c r="BI236" s="234"/>
      <c r="BJ236" s="150"/>
      <c r="BK236" s="150"/>
      <c r="BL236" s="151"/>
      <c r="BM236" s="181"/>
      <c r="BN236" s="226"/>
      <c r="BO236" s="142"/>
      <c r="BP236" s="181"/>
      <c r="BQ236" s="142"/>
      <c r="BR236" s="142"/>
      <c r="BS236" s="142"/>
      <c r="BT236" s="150"/>
      <c r="BU236" s="151"/>
      <c r="BV236" s="152"/>
      <c r="BW236" s="150"/>
      <c r="BX236" s="150"/>
      <c r="BY236" s="151"/>
      <c r="BZ236" s="151"/>
      <c r="CA236" s="151"/>
      <c r="CB236" s="151"/>
      <c r="CC236" s="150"/>
      <c r="CD236" s="151"/>
      <c r="CE236" s="152"/>
      <c r="CF236" s="150"/>
      <c r="CG236" s="150"/>
      <c r="CH236" s="151"/>
      <c r="CI236" s="151"/>
      <c r="CJ236" s="151"/>
      <c r="CK236" s="151"/>
      <c r="CL236" s="150"/>
      <c r="CM236" s="151"/>
      <c r="CN236" s="404"/>
      <c r="CO236" s="150"/>
      <c r="CP236" s="150"/>
      <c r="CQ236" s="151"/>
      <c r="CR236" s="151"/>
      <c r="CS236" s="151"/>
      <c r="CT236" s="151"/>
    </row>
    <row r="237" spans="1:100" s="402" customFormat="1" ht="160" customHeight="1">
      <c r="A237" s="468"/>
      <c r="B237" s="471"/>
      <c r="C237" s="462"/>
      <c r="D237" s="491"/>
      <c r="E237" s="491"/>
      <c r="F237" s="491"/>
      <c r="G237" s="462"/>
      <c r="H237" s="462"/>
      <c r="I237" s="453" t="str">
        <f>IF(H237&lt;=0,"",IF(H237&lt;=2,"Muy Baja",IF(H237&lt;=24,"Baja",IF(H237&lt;=500,"Media",IF(H237&lt;=5000,"Alta","Muy Alta")))))</f>
        <v/>
      </c>
      <c r="J237" s="450" t="str">
        <f>IF(I237="","",IF(I237="Muy Baja",0.2,IF(I237="Baja",0.4,IF(I237="Media",0.6,IF(I237="Alta",0.8,IF(I237="Muy Alta",1,))))))</f>
        <v/>
      </c>
      <c r="K237" s="465"/>
      <c r="L237" s="313">
        <f>IF(NOT(ISERROR(MATCH(K237,'[3]Tabla Impacto'!$B$221:$B$223,0))),'[3]Tabla Impacto'!$F$223&amp;"Por favor no seleccionar los criterios de impacto(Afectación Económica o presupuestal y Pérdida Reputacional)",K237)</f>
        <v>0</v>
      </c>
      <c r="M237" s="453" t="str">
        <f>IF(OR(K237='Tabla Impacto'!$C$11,K237='Tabla Impacto'!$D$11),"Leve",IF(OR(K237='Tabla Impacto'!$C$12,K237='Tabla Impacto'!$D$12),"Menor",IF(OR(K237='Tabla Impacto'!$C$13,K237='Tabla Impacto'!$D$13),"Moderado",IF(OR(K237='Tabla Impacto'!$C$14,K237='Tabla Impacto'!$D$14),"Mayor",IF(OR(K237='Tabla Impacto'!$C$15,K237='Tabla Impacto'!$D$15),"Catastrófico","")))))</f>
        <v/>
      </c>
      <c r="N237" s="450" t="str">
        <f>IF(M237="","",IF(M237="Leve",0.2,IF(M237="Menor",0.4,IF(M237="Moderado",0.6,IF(M237="Mayor",0.8,IF(M237="Catastrófico",1,))))))</f>
        <v/>
      </c>
      <c r="O237" s="453" t="str">
        <f>IF(OR(AND(I237="Muy Baja",M237="Leve"),AND(I237="Muy Baja",M237="Menor"),AND(I237="Baja",M237="Leve")),"Bajo",IF(OR(AND(I237="Muy baja",M237="Moderado"),AND(I237="Baja",M237="Menor"),AND(I237="Baja",M237="Moderado"),AND(I237="Media",M237="Leve"),AND(I237="Media",M237="Menor"),AND(I237="Media",M237="Moderado"),AND(I237="Alta",M237="Leve"),AND(I237="Alta",M237="Menor")),"Moderado",IF(OR(AND(I237="Muy Baja",M237="Mayor"),AND(I237="Baja",M237="Mayor"),AND(I237="Media",M237="Mayor"),AND(I237="Alta",M237="Moderado"),AND(I237="Alta",M237="Mayor"),AND(I237="Muy Alta",M237="Leve"),AND(I237="Muy Alta",M237="Menor"),AND(I237="Muy Alta",M237="Moderado"),AND(I237="Muy Alta",M237="Mayor")),"Alto",IF(OR(AND(I237="Muy Baja",M237="Catastrófico"),AND(I237="Baja",M237="Catastrófico"),AND(I237="Media",M237="Catastrófico"),AND(I237="Alta",M237="Catastrófico"),AND(I237="Muy Alta",M237="Catastrófico")),"Extremo",""))))</f>
        <v/>
      </c>
      <c r="P237" s="300"/>
      <c r="Q237" s="342"/>
      <c r="R237" s="137" t="str">
        <f t="shared" si="110"/>
        <v/>
      </c>
      <c r="S237" s="97"/>
      <c r="T237" s="97"/>
      <c r="U237" s="186" t="str">
        <f t="shared" si="111"/>
        <v/>
      </c>
      <c r="V237" s="97"/>
      <c r="W237" s="97"/>
      <c r="X237" s="97"/>
      <c r="Y237" s="138" t="str">
        <f>IFERROR(IF(R237="Probabilidad",(J237-(+J237*U237)),IF(R237="Impacto",J237,"")),"")</f>
        <v/>
      </c>
      <c r="Z237" s="111" t="str">
        <f t="shared" si="112"/>
        <v/>
      </c>
      <c r="AA237" s="186" t="str">
        <f t="shared" si="113"/>
        <v/>
      </c>
      <c r="AB237" s="111" t="str">
        <f t="shared" si="114"/>
        <v/>
      </c>
      <c r="AC237" s="186" t="str">
        <f>IFERROR(IF(R237="Impacto",(N237-(+N237*U237)),IF(R237="Probabilidad",N237,"")),"")</f>
        <v/>
      </c>
      <c r="AD237" s="111" t="str">
        <f t="shared" si="115"/>
        <v/>
      </c>
      <c r="AE237" s="456"/>
      <c r="AF237" s="336"/>
      <c r="AG237" s="337"/>
      <c r="AH237" s="234"/>
      <c r="AI237" s="234"/>
      <c r="AJ237" s="234"/>
      <c r="AK237" s="234"/>
      <c r="AL237" s="234"/>
      <c r="AM237" s="234"/>
      <c r="AN237" s="139"/>
      <c r="AO237" s="139"/>
      <c r="AP237" s="140"/>
      <c r="AQ237" s="139"/>
      <c r="AR237" s="140"/>
      <c r="AS237" s="234"/>
      <c r="AT237" s="234"/>
      <c r="AU237" s="234"/>
      <c r="AV237" s="234"/>
      <c r="AW237" s="234"/>
      <c r="AX237" s="234"/>
      <c r="AY237" s="139"/>
      <c r="AZ237" s="139"/>
      <c r="BA237" s="140"/>
      <c r="BB237" s="139"/>
      <c r="BC237" s="140"/>
      <c r="BD237" s="234"/>
      <c r="BE237" s="234"/>
      <c r="BF237" s="234"/>
      <c r="BG237" s="234"/>
      <c r="BH237" s="234"/>
      <c r="BI237" s="234"/>
      <c r="BJ237" s="139"/>
      <c r="BK237" s="139"/>
      <c r="BL237" s="140"/>
      <c r="BM237" s="275"/>
      <c r="BN237" s="296"/>
      <c r="BO237" s="294"/>
      <c r="BP237" s="294"/>
      <c r="BQ237" s="335"/>
      <c r="BR237" s="335"/>
      <c r="BS237" s="332"/>
      <c r="BT237" s="139"/>
      <c r="BU237" s="140"/>
      <c r="BV237" s="141"/>
      <c r="BW237" s="139"/>
      <c r="BX237" s="139"/>
      <c r="BY237" s="140"/>
      <c r="BZ237" s="140"/>
      <c r="CA237" s="140"/>
      <c r="CB237" s="140"/>
      <c r="CC237" s="139"/>
      <c r="CD237" s="140"/>
      <c r="CE237" s="141"/>
      <c r="CF237" s="139"/>
      <c r="CG237" s="139"/>
      <c r="CH237" s="140"/>
      <c r="CI237" s="140"/>
      <c r="CJ237" s="140"/>
      <c r="CK237" s="140"/>
      <c r="CL237" s="139"/>
      <c r="CM237" s="140"/>
      <c r="CN237" s="403"/>
      <c r="CO237" s="139"/>
      <c r="CP237" s="139"/>
      <c r="CQ237" s="140"/>
      <c r="CR237" s="140"/>
      <c r="CS237" s="140"/>
      <c r="CT237" s="140"/>
      <c r="CU237" s="401"/>
      <c r="CV237" s="401"/>
    </row>
    <row r="238" spans="1:100" s="402" customFormat="1" ht="116" customHeight="1">
      <c r="A238" s="469"/>
      <c r="B238" s="472"/>
      <c r="C238" s="463"/>
      <c r="D238" s="460"/>
      <c r="E238" s="460"/>
      <c r="F238" s="460"/>
      <c r="G238" s="463"/>
      <c r="H238" s="463"/>
      <c r="I238" s="454"/>
      <c r="J238" s="451"/>
      <c r="K238" s="466"/>
      <c r="L238" s="313">
        <f>IF(NOT(ISERROR(MATCH(K238,_xlfn.ANCHORARRAY(F247),0))),J249&amp;"Por favor no seleccionar los criterios de impacto",K238)</f>
        <v>0</v>
      </c>
      <c r="M238" s="454"/>
      <c r="N238" s="451"/>
      <c r="O238" s="454"/>
      <c r="P238" s="294"/>
      <c r="Q238" s="334"/>
      <c r="R238" s="137" t="str">
        <f t="shared" si="110"/>
        <v/>
      </c>
      <c r="S238" s="97"/>
      <c r="T238" s="97"/>
      <c r="U238" s="186" t="str">
        <f t="shared" si="111"/>
        <v/>
      </c>
      <c r="V238" s="97"/>
      <c r="W238" s="97"/>
      <c r="X238" s="97"/>
      <c r="Y238" s="138" t="str">
        <f>IFERROR(IF(AND(R237="Probabilidad",R238="Probabilidad"),(AA237-(+AA237*U238)),IF(R238="Probabilidad",(J237-(+J237*U238)),IF(R238="Impacto",AA237,""))),"")</f>
        <v/>
      </c>
      <c r="Z238" s="111" t="str">
        <f t="shared" si="112"/>
        <v/>
      </c>
      <c r="AA238" s="186" t="str">
        <f t="shared" si="113"/>
        <v/>
      </c>
      <c r="AB238" s="111" t="str">
        <f t="shared" si="114"/>
        <v/>
      </c>
      <c r="AC238" s="186" t="str">
        <f>IFERROR(IF(AND(R237="Impacto",R238="Impacto"),(AC237-(+AC237*U238)),IF(R238="Impacto",($N$141-(+$N$141*U238)),IF(R238="Probabilidad",AC237,""))),"")</f>
        <v/>
      </c>
      <c r="AD238" s="111" t="str">
        <f t="shared" si="115"/>
        <v/>
      </c>
      <c r="AE238" s="457"/>
      <c r="AF238" s="150"/>
      <c r="AG238" s="151"/>
      <c r="AH238" s="234"/>
      <c r="AI238" s="234"/>
      <c r="AJ238" s="234"/>
      <c r="AK238" s="234"/>
      <c r="AL238" s="234"/>
      <c r="AM238" s="234"/>
      <c r="AN238" s="150"/>
      <c r="AO238" s="150"/>
      <c r="AP238" s="151"/>
      <c r="AQ238" s="150"/>
      <c r="AR238" s="151"/>
      <c r="AS238" s="234"/>
      <c r="AT238" s="234"/>
      <c r="AU238" s="234"/>
      <c r="AV238" s="234"/>
      <c r="AW238" s="234"/>
      <c r="AX238" s="234"/>
      <c r="AY238" s="150"/>
      <c r="AZ238" s="150"/>
      <c r="BA238" s="151"/>
      <c r="BB238" s="150"/>
      <c r="BC238" s="151"/>
      <c r="BD238" s="234"/>
      <c r="BE238" s="234"/>
      <c r="BF238" s="234"/>
      <c r="BG238" s="234"/>
      <c r="BH238" s="234"/>
      <c r="BI238" s="234"/>
      <c r="BJ238" s="150"/>
      <c r="BK238" s="150"/>
      <c r="BL238" s="151"/>
      <c r="BM238" s="275"/>
      <c r="BN238" s="296"/>
      <c r="BO238" s="294"/>
      <c r="BP238" s="294"/>
      <c r="BQ238" s="335"/>
      <c r="BR238" s="335"/>
      <c r="BS238" s="332"/>
      <c r="BT238" s="150"/>
      <c r="BU238" s="151"/>
      <c r="BV238" s="152"/>
      <c r="BW238" s="150"/>
      <c r="BX238" s="150"/>
      <c r="BY238" s="151"/>
      <c r="BZ238" s="151"/>
      <c r="CA238" s="151"/>
      <c r="CB238" s="151"/>
      <c r="CC238" s="150"/>
      <c r="CD238" s="151"/>
      <c r="CE238" s="152"/>
      <c r="CF238" s="150"/>
      <c r="CG238" s="150"/>
      <c r="CH238" s="151"/>
      <c r="CI238" s="151"/>
      <c r="CJ238" s="151"/>
      <c r="CK238" s="151"/>
      <c r="CL238" s="150"/>
      <c r="CM238" s="151"/>
      <c r="CN238" s="404"/>
      <c r="CO238" s="150"/>
      <c r="CP238" s="150"/>
      <c r="CQ238" s="151"/>
      <c r="CR238" s="151"/>
      <c r="CS238" s="151"/>
      <c r="CT238" s="151"/>
    </row>
    <row r="239" spans="1:100" s="402" customFormat="1" ht="24" customHeight="1">
      <c r="A239" s="469"/>
      <c r="B239" s="472"/>
      <c r="C239" s="463"/>
      <c r="D239" s="460"/>
      <c r="E239" s="460"/>
      <c r="F239" s="460"/>
      <c r="G239" s="463"/>
      <c r="H239" s="463"/>
      <c r="I239" s="454"/>
      <c r="J239" s="451"/>
      <c r="K239" s="466"/>
      <c r="L239" s="313">
        <f>IF(NOT(ISERROR(MATCH(K239,_xlfn.ANCHORARRAY(F248),0))),J250&amp;"Por favor no seleccionar los criterios de impacto",K239)</f>
        <v>0</v>
      </c>
      <c r="M239" s="454"/>
      <c r="N239" s="451"/>
      <c r="O239" s="454"/>
      <c r="P239" s="181"/>
      <c r="Q239" s="94"/>
      <c r="R239" s="137" t="str">
        <f t="shared" si="110"/>
        <v/>
      </c>
      <c r="S239" s="97"/>
      <c r="T239" s="97"/>
      <c r="U239" s="186" t="str">
        <f t="shared" si="111"/>
        <v/>
      </c>
      <c r="V239" s="97"/>
      <c r="W239" s="97"/>
      <c r="X239" s="97"/>
      <c r="Y239" s="138" t="str">
        <f>IFERROR(IF(AND(R238="Probabilidad",R239="Probabilidad"),(AA238-(+AA238*U239)),IF(R239="Probabilidad",(J238-(+J238*U239)),IF(R239="Impacto",AA238,""))),"")</f>
        <v/>
      </c>
      <c r="Z239" s="111" t="str">
        <f t="shared" si="112"/>
        <v/>
      </c>
      <c r="AA239" s="186" t="str">
        <f t="shared" si="113"/>
        <v/>
      </c>
      <c r="AB239" s="111" t="str">
        <f t="shared" si="114"/>
        <v/>
      </c>
      <c r="AC239" s="186" t="str">
        <f>IFERROR(IF(AND(R238="Impacto",R239="Impacto"),(AC238-(+AC238*U239)),IF(AND(R238="Probabilidad",R239="Impacto"),(AC237-(+AC237*U239)),IF(R239="Probabilidad",AC238,""))),"")</f>
        <v/>
      </c>
      <c r="AD239" s="111" t="str">
        <f t="shared" si="115"/>
        <v/>
      </c>
      <c r="AE239" s="457"/>
      <c r="AF239" s="150"/>
      <c r="AG239" s="151"/>
      <c r="AH239" s="234"/>
      <c r="AI239" s="234"/>
      <c r="AJ239" s="234"/>
      <c r="AK239" s="234"/>
      <c r="AL239" s="234"/>
      <c r="AM239" s="234"/>
      <c r="AN239" s="150"/>
      <c r="AO239" s="150"/>
      <c r="AP239" s="151"/>
      <c r="AQ239" s="150"/>
      <c r="AR239" s="151"/>
      <c r="AS239" s="234"/>
      <c r="AT239" s="234"/>
      <c r="AU239" s="234"/>
      <c r="AV239" s="234"/>
      <c r="AW239" s="234"/>
      <c r="AX239" s="234"/>
      <c r="AY239" s="150"/>
      <c r="AZ239" s="150"/>
      <c r="BA239" s="151"/>
      <c r="BB239" s="150"/>
      <c r="BC239" s="151"/>
      <c r="BD239" s="234"/>
      <c r="BE239" s="234"/>
      <c r="BF239" s="234"/>
      <c r="BG239" s="234"/>
      <c r="BH239" s="234"/>
      <c r="BI239" s="234"/>
      <c r="BJ239" s="150"/>
      <c r="BK239" s="150"/>
      <c r="BL239" s="151"/>
      <c r="BM239" s="181"/>
      <c r="BN239" s="226"/>
      <c r="BO239" s="142"/>
      <c r="BP239" s="181"/>
      <c r="BQ239" s="142"/>
      <c r="BR239" s="142"/>
      <c r="BS239" s="142"/>
      <c r="BT239" s="150"/>
      <c r="BU239" s="151"/>
      <c r="BV239" s="152"/>
      <c r="BW239" s="150"/>
      <c r="BX239" s="150"/>
      <c r="BY239" s="151"/>
      <c r="BZ239" s="151"/>
      <c r="CA239" s="151"/>
      <c r="CB239" s="151"/>
      <c r="CC239" s="150"/>
      <c r="CD239" s="151"/>
      <c r="CE239" s="152"/>
      <c r="CF239" s="150"/>
      <c r="CG239" s="150"/>
      <c r="CH239" s="151"/>
      <c r="CI239" s="151"/>
      <c r="CJ239" s="151"/>
      <c r="CK239" s="151"/>
      <c r="CL239" s="150"/>
      <c r="CM239" s="151"/>
      <c r="CN239" s="404"/>
      <c r="CO239" s="150"/>
      <c r="CP239" s="150"/>
      <c r="CQ239" s="151"/>
      <c r="CR239" s="151"/>
      <c r="CS239" s="151"/>
      <c r="CT239" s="151"/>
    </row>
    <row r="240" spans="1:100" s="402" customFormat="1" ht="27" customHeight="1">
      <c r="A240" s="469"/>
      <c r="B240" s="472"/>
      <c r="C240" s="463"/>
      <c r="D240" s="460"/>
      <c r="E240" s="460"/>
      <c r="F240" s="460"/>
      <c r="G240" s="463"/>
      <c r="H240" s="463"/>
      <c r="I240" s="454"/>
      <c r="J240" s="451"/>
      <c r="K240" s="466"/>
      <c r="L240" s="313">
        <f>IF(NOT(ISERROR(MATCH(K240,_xlfn.ANCHORARRAY(F249),0))),J251&amp;"Por favor no seleccionar los criterios de impacto",K240)</f>
        <v>0</v>
      </c>
      <c r="M240" s="454"/>
      <c r="N240" s="451"/>
      <c r="O240" s="454"/>
      <c r="P240" s="181"/>
      <c r="Q240" s="94"/>
      <c r="R240" s="137" t="str">
        <f t="shared" si="110"/>
        <v/>
      </c>
      <c r="S240" s="97"/>
      <c r="T240" s="97"/>
      <c r="U240" s="186" t="str">
        <f t="shared" si="111"/>
        <v/>
      </c>
      <c r="V240" s="97"/>
      <c r="W240" s="97"/>
      <c r="X240" s="97"/>
      <c r="Y240" s="138" t="str">
        <f>IFERROR(IF(AND(R239="Probabilidad",R240="Probabilidad"),(AA239-(+AA239*U240)),IF(R240="Probabilidad",(J239-(+J239*U240)),IF(R240="Impacto",AA239,""))),"")</f>
        <v/>
      </c>
      <c r="Z240" s="111" t="str">
        <f t="shared" si="112"/>
        <v/>
      </c>
      <c r="AA240" s="186" t="str">
        <f t="shared" si="113"/>
        <v/>
      </c>
      <c r="AB240" s="111" t="str">
        <f t="shared" si="114"/>
        <v/>
      </c>
      <c r="AC240" s="186" t="str">
        <f>IFERROR(IF(AND(R239="Impacto",R240="Impacto"),(AC239-(+AC239*U240)),IF(AND(R239="Probabilidad",R240="Impacto"),(AC238-(+AC238*U240)),IF(R240="Probabilidad",AC239,""))),"")</f>
        <v/>
      </c>
      <c r="AD240" s="111" t="str">
        <f t="shared" si="115"/>
        <v/>
      </c>
      <c r="AE240" s="457"/>
      <c r="AF240" s="150"/>
      <c r="AG240" s="151"/>
      <c r="AH240" s="234"/>
      <c r="AI240" s="234"/>
      <c r="AJ240" s="234"/>
      <c r="AK240" s="234"/>
      <c r="AL240" s="234"/>
      <c r="AM240" s="234"/>
      <c r="AN240" s="150"/>
      <c r="AO240" s="150"/>
      <c r="AP240" s="151"/>
      <c r="AQ240" s="150"/>
      <c r="AR240" s="151"/>
      <c r="AS240" s="234"/>
      <c r="AT240" s="234"/>
      <c r="AU240" s="234"/>
      <c r="AV240" s="234"/>
      <c r="AW240" s="234"/>
      <c r="AX240" s="234"/>
      <c r="AY240" s="150"/>
      <c r="AZ240" s="150"/>
      <c r="BA240" s="151"/>
      <c r="BB240" s="150"/>
      <c r="BC240" s="151"/>
      <c r="BD240" s="234"/>
      <c r="BE240" s="234"/>
      <c r="BF240" s="234"/>
      <c r="BG240" s="234"/>
      <c r="BH240" s="234"/>
      <c r="BI240" s="234"/>
      <c r="BJ240" s="150"/>
      <c r="BK240" s="150"/>
      <c r="BL240" s="151"/>
      <c r="BM240" s="181"/>
      <c r="BN240" s="226"/>
      <c r="BO240" s="142"/>
      <c r="BP240" s="181"/>
      <c r="BQ240" s="142"/>
      <c r="BR240" s="142"/>
      <c r="BS240" s="142"/>
      <c r="BT240" s="150"/>
      <c r="BU240" s="151"/>
      <c r="BV240" s="152"/>
      <c r="BW240" s="150"/>
      <c r="BX240" s="150"/>
      <c r="BY240" s="151"/>
      <c r="BZ240" s="151"/>
      <c r="CA240" s="151"/>
      <c r="CB240" s="151"/>
      <c r="CC240" s="150"/>
      <c r="CD240" s="151"/>
      <c r="CE240" s="152"/>
      <c r="CF240" s="150"/>
      <c r="CG240" s="150"/>
      <c r="CH240" s="151"/>
      <c r="CI240" s="151"/>
      <c r="CJ240" s="151"/>
      <c r="CK240" s="151"/>
      <c r="CL240" s="150"/>
      <c r="CM240" s="151"/>
      <c r="CN240" s="404"/>
      <c r="CO240" s="150"/>
      <c r="CP240" s="150"/>
      <c r="CQ240" s="151"/>
      <c r="CR240" s="151"/>
      <c r="CS240" s="151"/>
      <c r="CT240" s="151"/>
    </row>
    <row r="241" spans="1:100" s="402" customFormat="1" ht="27" customHeight="1">
      <c r="A241" s="469"/>
      <c r="B241" s="472"/>
      <c r="C241" s="463"/>
      <c r="D241" s="460"/>
      <c r="E241" s="460"/>
      <c r="F241" s="460"/>
      <c r="G241" s="463"/>
      <c r="H241" s="463"/>
      <c r="I241" s="454"/>
      <c r="J241" s="451"/>
      <c r="K241" s="466"/>
      <c r="L241" s="313">
        <f>IF(NOT(ISERROR(MATCH(K241,_xlfn.ANCHORARRAY(F250),0))),J252&amp;"Por favor no seleccionar los criterios de impacto",K241)</f>
        <v>0</v>
      </c>
      <c r="M241" s="454"/>
      <c r="N241" s="451"/>
      <c r="O241" s="454"/>
      <c r="P241" s="181"/>
      <c r="Q241" s="94"/>
      <c r="R241" s="137" t="str">
        <f t="shared" si="110"/>
        <v/>
      </c>
      <c r="S241" s="97"/>
      <c r="T241" s="97"/>
      <c r="U241" s="186" t="str">
        <f t="shared" si="111"/>
        <v/>
      </c>
      <c r="V241" s="97"/>
      <c r="W241" s="97"/>
      <c r="X241" s="97"/>
      <c r="Y241" s="138" t="str">
        <f>IFERROR(IF(AND(R240="Probabilidad",R241="Probabilidad"),(AA240-(+AA240*U241)),IF(R241="Probabilidad",(J240-(+J240*U241)),IF(R241="Impacto",AA240,""))),"")</f>
        <v/>
      </c>
      <c r="Z241" s="111" t="str">
        <f t="shared" si="112"/>
        <v/>
      </c>
      <c r="AA241" s="186" t="str">
        <f t="shared" si="113"/>
        <v/>
      </c>
      <c r="AB241" s="111" t="str">
        <f t="shared" si="114"/>
        <v/>
      </c>
      <c r="AC241" s="186" t="str">
        <f>IFERROR(IF(AND(R240="Impacto",R241="Impacto"),(AC240-(+AC240*U241)),IF(AND(R240="Probabilidad",R241="Impacto"),(AC239-(+AC239*U241)),IF(R241="Probabilidad",AC240,""))),"")</f>
        <v/>
      </c>
      <c r="AD241" s="111" t="str">
        <f t="shared" si="115"/>
        <v/>
      </c>
      <c r="AE241" s="457"/>
      <c r="AF241" s="150"/>
      <c r="AG241" s="151"/>
      <c r="AH241" s="234"/>
      <c r="AI241" s="234"/>
      <c r="AJ241" s="234"/>
      <c r="AK241" s="234"/>
      <c r="AL241" s="234"/>
      <c r="AM241" s="234"/>
      <c r="AN241" s="150"/>
      <c r="AO241" s="150"/>
      <c r="AP241" s="151"/>
      <c r="AQ241" s="150"/>
      <c r="AR241" s="151"/>
      <c r="AS241" s="234"/>
      <c r="AT241" s="234"/>
      <c r="AU241" s="234"/>
      <c r="AV241" s="234"/>
      <c r="AW241" s="234"/>
      <c r="AX241" s="234"/>
      <c r="AY241" s="150"/>
      <c r="AZ241" s="150"/>
      <c r="BA241" s="151"/>
      <c r="BB241" s="150"/>
      <c r="BC241" s="151"/>
      <c r="BD241" s="234"/>
      <c r="BE241" s="234"/>
      <c r="BF241" s="234"/>
      <c r="BG241" s="234"/>
      <c r="BH241" s="234"/>
      <c r="BI241" s="234"/>
      <c r="BJ241" s="150"/>
      <c r="BK241" s="150"/>
      <c r="BL241" s="151"/>
      <c r="BM241" s="181"/>
      <c r="BN241" s="226"/>
      <c r="BO241" s="142"/>
      <c r="BP241" s="181"/>
      <c r="BQ241" s="142"/>
      <c r="BR241" s="142"/>
      <c r="BS241" s="142"/>
      <c r="BT241" s="150"/>
      <c r="BU241" s="151"/>
      <c r="BV241" s="152"/>
      <c r="BW241" s="150"/>
      <c r="BX241" s="150"/>
      <c r="BY241" s="151"/>
      <c r="BZ241" s="151"/>
      <c r="CA241" s="151"/>
      <c r="CB241" s="151"/>
      <c r="CC241" s="150"/>
      <c r="CD241" s="151"/>
      <c r="CE241" s="152"/>
      <c r="CF241" s="150"/>
      <c r="CG241" s="150"/>
      <c r="CH241" s="151"/>
      <c r="CI241" s="151"/>
      <c r="CJ241" s="151"/>
      <c r="CK241" s="151"/>
      <c r="CL241" s="150"/>
      <c r="CM241" s="151"/>
      <c r="CN241" s="404"/>
      <c r="CO241" s="150"/>
      <c r="CP241" s="150"/>
      <c r="CQ241" s="151"/>
      <c r="CR241" s="151"/>
      <c r="CS241" s="151"/>
      <c r="CT241" s="151"/>
    </row>
    <row r="242" spans="1:100" s="402" customFormat="1" ht="27" customHeight="1" thickBot="1">
      <c r="A242" s="470"/>
      <c r="B242" s="473"/>
      <c r="C242" s="464"/>
      <c r="D242" s="460"/>
      <c r="E242" s="460"/>
      <c r="F242" s="460"/>
      <c r="G242" s="464"/>
      <c r="H242" s="464"/>
      <c r="I242" s="455"/>
      <c r="J242" s="452"/>
      <c r="K242" s="467"/>
      <c r="L242" s="313">
        <f>IF(NOT(ISERROR(MATCH(K242,_xlfn.ANCHORARRAY(F251),0))),J253&amp;"Por favor no seleccionar los criterios de impacto",K242)</f>
        <v>0</v>
      </c>
      <c r="M242" s="455"/>
      <c r="N242" s="452"/>
      <c r="O242" s="455"/>
      <c r="P242" s="315"/>
      <c r="Q242" s="316"/>
      <c r="R242" s="143" t="str">
        <f t="shared" si="110"/>
        <v/>
      </c>
      <c r="S242" s="317"/>
      <c r="T242" s="317"/>
      <c r="U242" s="156" t="str">
        <f t="shared" si="111"/>
        <v/>
      </c>
      <c r="V242" s="317"/>
      <c r="W242" s="317"/>
      <c r="X242" s="317"/>
      <c r="Y242" s="159" t="str">
        <f>IFERROR(IF(AND(R241="Probabilidad",R242="Probabilidad"),(AA241-(+AA241*U242)),IF(R242="Probabilidad",(J241-(+J241*U242)),IF(R242="Impacto",AA241,""))),"")</f>
        <v/>
      </c>
      <c r="Z242" s="155" t="str">
        <f t="shared" si="112"/>
        <v/>
      </c>
      <c r="AA242" s="156" t="str">
        <f t="shared" si="113"/>
        <v/>
      </c>
      <c r="AB242" s="155" t="str">
        <f t="shared" si="114"/>
        <v/>
      </c>
      <c r="AC242" s="156" t="str">
        <f>IFERROR(IF(AND(R241="Impacto",R242="Impacto"),(AC241-(+AC241*U242)),IF(AND(R241="Probabilidad",R242="Impacto"),(AC240-(+AC240*U242)),IF(R242="Probabilidad",AC241,""))),"")</f>
        <v/>
      </c>
      <c r="AD242" s="155" t="str">
        <f t="shared" si="115"/>
        <v/>
      </c>
      <c r="AE242" s="458"/>
      <c r="AF242" s="319"/>
      <c r="AG242" s="320"/>
      <c r="AH242" s="234"/>
      <c r="AI242" s="234"/>
      <c r="AJ242" s="234"/>
      <c r="AK242" s="234"/>
      <c r="AL242" s="234"/>
      <c r="AM242" s="234"/>
      <c r="AN242" s="150"/>
      <c r="AO242" s="150"/>
      <c r="AP242" s="151"/>
      <c r="AQ242" s="150"/>
      <c r="AR242" s="151"/>
      <c r="AS242" s="234"/>
      <c r="AT242" s="234"/>
      <c r="AU242" s="234"/>
      <c r="AV242" s="234"/>
      <c r="AW242" s="234"/>
      <c r="AX242" s="234"/>
      <c r="AY242" s="150"/>
      <c r="AZ242" s="150"/>
      <c r="BA242" s="151"/>
      <c r="BB242" s="150"/>
      <c r="BC242" s="151"/>
      <c r="BD242" s="234"/>
      <c r="BE242" s="234"/>
      <c r="BF242" s="234"/>
      <c r="BG242" s="234"/>
      <c r="BH242" s="234"/>
      <c r="BI242" s="234"/>
      <c r="BJ242" s="150"/>
      <c r="BK242" s="150"/>
      <c r="BL242" s="151"/>
      <c r="BM242" s="181"/>
      <c r="BN242" s="226"/>
      <c r="BO242" s="142"/>
      <c r="BP242" s="181"/>
      <c r="BQ242" s="142"/>
      <c r="BR242" s="142"/>
      <c r="BS242" s="142"/>
      <c r="BT242" s="150"/>
      <c r="BU242" s="151"/>
      <c r="BV242" s="152"/>
      <c r="BW242" s="150"/>
      <c r="BX242" s="150"/>
      <c r="BY242" s="151"/>
      <c r="BZ242" s="151"/>
      <c r="CA242" s="151"/>
      <c r="CB242" s="151"/>
      <c r="CC242" s="150"/>
      <c r="CD242" s="151"/>
      <c r="CE242" s="152"/>
      <c r="CF242" s="150"/>
      <c r="CG242" s="150"/>
      <c r="CH242" s="151"/>
      <c r="CI242" s="151"/>
      <c r="CJ242" s="151"/>
      <c r="CK242" s="151"/>
      <c r="CL242" s="150"/>
      <c r="CM242" s="151"/>
      <c r="CN242" s="404"/>
      <c r="CO242" s="150"/>
      <c r="CP242" s="150"/>
      <c r="CQ242" s="151"/>
      <c r="CR242" s="151"/>
      <c r="CS242" s="151"/>
      <c r="CT242" s="151"/>
    </row>
    <row r="243" spans="1:100" s="402" customFormat="1" ht="160" customHeight="1">
      <c r="A243" s="462"/>
      <c r="B243" s="471"/>
      <c r="C243" s="462"/>
      <c r="D243" s="459"/>
      <c r="E243" s="459"/>
      <c r="F243" s="459"/>
      <c r="G243" s="462"/>
      <c r="H243" s="462"/>
      <c r="I243" s="453" t="str">
        <f>IF(H243&lt;=0,"",IF(H243&lt;=2,"Muy Baja",IF(H243&lt;=24,"Baja",IF(H243&lt;=500,"Media",IF(H243&lt;=5000,"Alta","Muy Alta")))))</f>
        <v/>
      </c>
      <c r="J243" s="450" t="str">
        <f>IF(I243="","",IF(I243="Muy Baja",0.2,IF(I243="Baja",0.4,IF(I243="Media",0.6,IF(I243="Alta",0.8,IF(I243="Muy Alta",1,))))))</f>
        <v/>
      </c>
      <c r="K243" s="465"/>
      <c r="L243" s="312">
        <f>IF(NOT(ISERROR(MATCH(K243,'[3]Tabla Impacto'!$B$221:$B$223,0))),'[3]Tabla Impacto'!$F$223&amp;"Por favor no seleccionar los criterios de impacto(Afectación Económica o presupuestal y Pérdida Reputacional)",K243)</f>
        <v>0</v>
      </c>
      <c r="M243" s="453" t="str">
        <f>IF(OR(K243='Tabla Impacto'!$C$11,K243='Tabla Impacto'!$D$11),"Leve",IF(OR(K243='Tabla Impacto'!$C$12,K243='Tabla Impacto'!$D$12),"Menor",IF(OR(K243='Tabla Impacto'!$C$13,K243='Tabla Impacto'!$D$13),"Moderado",IF(OR(K243='Tabla Impacto'!$C$14,K243='Tabla Impacto'!$D$14),"Mayor",IF(OR(K243='Tabla Impacto'!$C$15,K243='Tabla Impacto'!$D$15),"Catastrófico","")))))</f>
        <v/>
      </c>
      <c r="N243" s="450" t="str">
        <f>IF(M243="","",IF(M243="Leve",0.2,IF(M243="Menor",0.4,IF(M243="Moderado",0.6,IF(M243="Mayor",0.8,IF(M243="Catastrófico",1,))))))</f>
        <v/>
      </c>
      <c r="O243" s="453" t="str">
        <f>IF(OR(AND(I243="Muy Baja",M243="Leve"),AND(I243="Muy Baja",M243="Menor"),AND(I243="Baja",M243="Leve")),"Bajo",IF(OR(AND(I243="Muy baja",M243="Moderado"),AND(I243="Baja",M243="Menor"),AND(I243="Baja",M243="Moderado"),AND(I243="Media",M243="Leve"),AND(I243="Media",M243="Menor"),AND(I243="Media",M243="Moderado"),AND(I243="Alta",M243="Leve"),AND(I243="Alta",M243="Menor")),"Moderado",IF(OR(AND(I243="Muy Baja",M243="Mayor"),AND(I243="Baja",M243="Mayor"),AND(I243="Media",M243="Mayor"),AND(I243="Alta",M243="Moderado"),AND(I243="Alta",M243="Mayor"),AND(I243="Muy Alta",M243="Leve"),AND(I243="Muy Alta",M243="Menor"),AND(I243="Muy Alta",M243="Moderado"),AND(I243="Muy Alta",M243="Mayor")),"Alto",IF(OR(AND(I243="Muy Baja",M243="Catastrófico"),AND(I243="Baja",M243="Catastrófico"),AND(I243="Media",M243="Catastrófico"),AND(I243="Alta",M243="Catastrófico"),AND(I243="Muy Alta",M243="Catastrófico")),"Extremo",""))))</f>
        <v/>
      </c>
      <c r="P243" s="321"/>
      <c r="Q243" s="322"/>
      <c r="R243" s="148" t="str">
        <f t="shared" si="110"/>
        <v/>
      </c>
      <c r="S243" s="323"/>
      <c r="T243" s="323"/>
      <c r="U243" s="273" t="str">
        <f t="shared" si="111"/>
        <v/>
      </c>
      <c r="V243" s="323"/>
      <c r="W243" s="323"/>
      <c r="X243" s="323"/>
      <c r="Y243" s="324" t="str">
        <f>IFERROR(IF(R243="Probabilidad",(J243-(+J243*U243)),IF(R243="Impacto",J243,"")),"")</f>
        <v/>
      </c>
      <c r="Z243" s="325" t="str">
        <f t="shared" si="112"/>
        <v/>
      </c>
      <c r="AA243" s="273" t="str">
        <f t="shared" si="113"/>
        <v/>
      </c>
      <c r="AB243" s="325" t="str">
        <f t="shared" si="114"/>
        <v/>
      </c>
      <c r="AC243" s="273" t="str">
        <f>IFERROR(IF(R243="Impacto",(N243-(+N243*U243)),IF(R243="Probabilidad",N243,"")),"")</f>
        <v/>
      </c>
      <c r="AD243" s="325" t="str">
        <f t="shared" si="115"/>
        <v/>
      </c>
      <c r="AE243" s="456"/>
      <c r="AF243" s="338"/>
      <c r="AG243" s="339"/>
      <c r="AH243" s="234"/>
      <c r="AI243" s="234"/>
      <c r="AJ243" s="234"/>
      <c r="AK243" s="234"/>
      <c r="AL243" s="234"/>
      <c r="AM243" s="234"/>
      <c r="AN243" s="139"/>
      <c r="AO243" s="139"/>
      <c r="AP243" s="140"/>
      <c r="AQ243" s="139"/>
      <c r="AR243" s="140"/>
      <c r="AS243" s="234"/>
      <c r="AT243" s="234"/>
      <c r="AU243" s="234"/>
      <c r="AV243" s="234"/>
      <c r="AW243" s="234"/>
      <c r="AX243" s="234"/>
      <c r="AY243" s="139"/>
      <c r="AZ243" s="139"/>
      <c r="BA243" s="140"/>
      <c r="BB243" s="139"/>
      <c r="BC243" s="140"/>
      <c r="BD243" s="234"/>
      <c r="BE243" s="234"/>
      <c r="BF243" s="234"/>
      <c r="BG243" s="234"/>
      <c r="BH243" s="234"/>
      <c r="BI243" s="234"/>
      <c r="BJ243" s="139"/>
      <c r="BK243" s="139"/>
      <c r="BL243" s="140"/>
      <c r="BM243" s="275"/>
      <c r="BN243" s="296"/>
      <c r="BO243" s="294"/>
      <c r="BP243" s="294"/>
      <c r="BQ243" s="335"/>
      <c r="BR243" s="335"/>
      <c r="BS243" s="298"/>
      <c r="BT243" s="139"/>
      <c r="BU243" s="140"/>
      <c r="BV243" s="141"/>
      <c r="BW243" s="139"/>
      <c r="BX243" s="139"/>
      <c r="BY243" s="140"/>
      <c r="BZ243" s="140"/>
      <c r="CA243" s="140"/>
      <c r="CB243" s="140"/>
      <c r="CC243" s="139"/>
      <c r="CD243" s="140"/>
      <c r="CE243" s="141"/>
      <c r="CF243" s="139"/>
      <c r="CG243" s="139"/>
      <c r="CH243" s="140"/>
      <c r="CI243" s="140"/>
      <c r="CJ243" s="140"/>
      <c r="CK243" s="140"/>
      <c r="CL243" s="139"/>
      <c r="CM243" s="140"/>
      <c r="CN243" s="403"/>
      <c r="CO243" s="139"/>
      <c r="CP243" s="139"/>
      <c r="CQ243" s="140"/>
      <c r="CR243" s="140"/>
      <c r="CS243" s="140"/>
      <c r="CT243" s="140"/>
      <c r="CU243" s="401"/>
      <c r="CV243" s="401"/>
    </row>
    <row r="244" spans="1:100" s="402" customFormat="1" ht="127" customHeight="1">
      <c r="A244" s="463"/>
      <c r="B244" s="472"/>
      <c r="C244" s="463"/>
      <c r="D244" s="460"/>
      <c r="E244" s="460"/>
      <c r="F244" s="460"/>
      <c r="G244" s="463"/>
      <c r="H244" s="463"/>
      <c r="I244" s="454"/>
      <c r="J244" s="451"/>
      <c r="K244" s="466"/>
      <c r="L244" s="313">
        <f>IF(NOT(ISERROR(MATCH(K244,_xlfn.ANCHORARRAY(F253),0))),J279&amp;"Por favor no seleccionar los criterios de impacto",K244)</f>
        <v>0</v>
      </c>
      <c r="M244" s="454"/>
      <c r="N244" s="451"/>
      <c r="O244" s="454"/>
      <c r="P244" s="294"/>
      <c r="Q244" s="275"/>
      <c r="R244" s="137" t="str">
        <f t="shared" si="110"/>
        <v/>
      </c>
      <c r="S244" s="97"/>
      <c r="T244" s="97"/>
      <c r="U244" s="186" t="str">
        <f t="shared" si="111"/>
        <v/>
      </c>
      <c r="V244" s="97"/>
      <c r="W244" s="97"/>
      <c r="X244" s="97"/>
      <c r="Y244" s="138" t="str">
        <f>IFERROR(IF(AND(R243="Probabilidad",R244="Probabilidad"),(AA243-(+AA243*U244)),IF(R244="Probabilidad",(J243-(+J243*U244)),IF(R244="Impacto",AA243,""))),"")</f>
        <v/>
      </c>
      <c r="Z244" s="111" t="str">
        <f t="shared" si="112"/>
        <v/>
      </c>
      <c r="AA244" s="186" t="str">
        <f t="shared" si="113"/>
        <v/>
      </c>
      <c r="AB244" s="111" t="str">
        <f t="shared" si="114"/>
        <v/>
      </c>
      <c r="AC244" s="186" t="str">
        <f>IFERROR(IF(AND(R243="Impacto",R244="Impacto"),(AC243-(+AC243*U244)),IF(R244="Impacto",($N$141-(+$N$141*U244)),IF(R244="Probabilidad",AC243,""))),"")</f>
        <v/>
      </c>
      <c r="AD244" s="111" t="str">
        <f t="shared" si="115"/>
        <v/>
      </c>
      <c r="AE244" s="457"/>
      <c r="AF244" s="150"/>
      <c r="AG244" s="151"/>
      <c r="AH244" s="234"/>
      <c r="AI244" s="234"/>
      <c r="AJ244" s="234"/>
      <c r="AK244" s="234"/>
      <c r="AL244" s="234"/>
      <c r="AM244" s="234"/>
      <c r="AN244" s="150"/>
      <c r="AO244" s="150"/>
      <c r="AP244" s="151"/>
      <c r="AQ244" s="150"/>
      <c r="AR244" s="151"/>
      <c r="AS244" s="234"/>
      <c r="AT244" s="234"/>
      <c r="AU244" s="234"/>
      <c r="AV244" s="234"/>
      <c r="AW244" s="234"/>
      <c r="AX244" s="234"/>
      <c r="AY244" s="150"/>
      <c r="AZ244" s="150"/>
      <c r="BA244" s="151"/>
      <c r="BB244" s="150"/>
      <c r="BC244" s="151"/>
      <c r="BD244" s="234"/>
      <c r="BE244" s="234"/>
      <c r="BF244" s="234"/>
      <c r="BG244" s="234"/>
      <c r="BH244" s="234"/>
      <c r="BI244" s="234"/>
      <c r="BJ244" s="150"/>
      <c r="BK244" s="150"/>
      <c r="BL244" s="151"/>
      <c r="BM244" s="275"/>
      <c r="BN244" s="296"/>
      <c r="BO244" s="294"/>
      <c r="BP244" s="294"/>
      <c r="BQ244" s="335"/>
      <c r="BR244" s="335"/>
      <c r="BS244" s="304"/>
      <c r="BT244" s="150"/>
      <c r="BU244" s="151"/>
      <c r="BV244" s="152"/>
      <c r="BW244" s="150"/>
      <c r="BX244" s="150"/>
      <c r="BY244" s="151"/>
      <c r="BZ244" s="151"/>
      <c r="CA244" s="151"/>
      <c r="CB244" s="151"/>
      <c r="CC244" s="150"/>
      <c r="CD244" s="151"/>
      <c r="CE244" s="152"/>
      <c r="CF244" s="150"/>
      <c r="CG244" s="150"/>
      <c r="CH244" s="151"/>
      <c r="CI244" s="151"/>
      <c r="CJ244" s="151"/>
      <c r="CK244" s="151"/>
      <c r="CL244" s="150"/>
      <c r="CM244" s="151"/>
      <c r="CN244" s="404"/>
      <c r="CO244" s="150"/>
      <c r="CP244" s="150"/>
      <c r="CQ244" s="151"/>
      <c r="CR244" s="151"/>
      <c r="CS244" s="151"/>
      <c r="CT244" s="151"/>
    </row>
    <row r="245" spans="1:100" s="402" customFormat="1" ht="160" customHeight="1">
      <c r="A245" s="463"/>
      <c r="B245" s="472"/>
      <c r="C245" s="463"/>
      <c r="D245" s="460"/>
      <c r="E245" s="460"/>
      <c r="F245" s="460"/>
      <c r="G245" s="463"/>
      <c r="H245" s="463"/>
      <c r="I245" s="454"/>
      <c r="J245" s="451"/>
      <c r="K245" s="466"/>
      <c r="L245" s="313">
        <f>IF(NOT(ISERROR(MATCH(K245,_xlfn.ANCHORARRAY(F254),0))),J280&amp;"Por favor no seleccionar los criterios de impacto",K245)</f>
        <v>0</v>
      </c>
      <c r="M245" s="454"/>
      <c r="N245" s="451"/>
      <c r="O245" s="454"/>
      <c r="P245" s="294"/>
      <c r="Q245" s="275"/>
      <c r="R245" s="137" t="str">
        <f t="shared" si="110"/>
        <v/>
      </c>
      <c r="S245" s="97"/>
      <c r="T245" s="97"/>
      <c r="U245" s="186" t="str">
        <f t="shared" si="111"/>
        <v/>
      </c>
      <c r="V245" s="97"/>
      <c r="W245" s="97"/>
      <c r="X245" s="97"/>
      <c r="Y245" s="138" t="str">
        <f>IFERROR(IF(AND(R244="Probabilidad",R245="Probabilidad"),(AA244-(+AA244*U245)),IF(R245="Probabilidad",(J244-(+J244*U245)),IF(R245="Impacto",AA244,""))),"")</f>
        <v/>
      </c>
      <c r="Z245" s="111" t="str">
        <f t="shared" si="112"/>
        <v/>
      </c>
      <c r="AA245" s="186" t="str">
        <f t="shared" si="113"/>
        <v/>
      </c>
      <c r="AB245" s="111" t="str">
        <f t="shared" si="114"/>
        <v/>
      </c>
      <c r="AC245" s="186" t="str">
        <f>IFERROR(IF(AND(R244="Impacto",R245="Impacto"),(AC244-(+AC244*U245)),IF(AND(R244="Probabilidad",R245="Impacto"),(AC243-(+AC243*U245)),IF(R245="Probabilidad",AC244,""))),"")</f>
        <v/>
      </c>
      <c r="AD245" s="111" t="str">
        <f t="shared" si="115"/>
        <v/>
      </c>
      <c r="AE245" s="457"/>
      <c r="AF245" s="150"/>
      <c r="AG245" s="151"/>
      <c r="AH245" s="234"/>
      <c r="AI245" s="234"/>
      <c r="AJ245" s="234"/>
      <c r="AK245" s="234"/>
      <c r="AL245" s="234"/>
      <c r="AM245" s="234"/>
      <c r="AN245" s="150"/>
      <c r="AO245" s="150"/>
      <c r="AP245" s="151"/>
      <c r="AQ245" s="150"/>
      <c r="AR245" s="151"/>
      <c r="AS245" s="234"/>
      <c r="AT245" s="234"/>
      <c r="AU245" s="234"/>
      <c r="AV245" s="234"/>
      <c r="AW245" s="234"/>
      <c r="AX245" s="234"/>
      <c r="AY245" s="150"/>
      <c r="AZ245" s="150"/>
      <c r="BA245" s="151"/>
      <c r="BB245" s="150"/>
      <c r="BC245" s="151"/>
      <c r="BD245" s="234"/>
      <c r="BE245" s="234"/>
      <c r="BF245" s="234"/>
      <c r="BG245" s="234"/>
      <c r="BH245" s="234"/>
      <c r="BI245" s="234"/>
      <c r="BJ245" s="150"/>
      <c r="BK245" s="150"/>
      <c r="BL245" s="151"/>
      <c r="BM245" s="181"/>
      <c r="BN245" s="226"/>
      <c r="BO245" s="142"/>
      <c r="BP245" s="181"/>
      <c r="BQ245" s="142"/>
      <c r="BR245" s="142"/>
      <c r="BS245" s="142"/>
      <c r="BT245" s="150"/>
      <c r="BU245" s="151"/>
      <c r="BV245" s="152"/>
      <c r="BW245" s="150"/>
      <c r="BX245" s="150"/>
      <c r="BY245" s="151"/>
      <c r="BZ245" s="151"/>
      <c r="CA245" s="151"/>
      <c r="CB245" s="151"/>
      <c r="CC245" s="150"/>
      <c r="CD245" s="151"/>
      <c r="CE245" s="152"/>
      <c r="CF245" s="150"/>
      <c r="CG245" s="150"/>
      <c r="CH245" s="151"/>
      <c r="CI245" s="151"/>
      <c r="CJ245" s="151"/>
      <c r="CK245" s="151"/>
      <c r="CL245" s="150"/>
      <c r="CM245" s="151"/>
      <c r="CN245" s="404"/>
      <c r="CO245" s="150"/>
      <c r="CP245" s="150"/>
      <c r="CQ245" s="151"/>
      <c r="CR245" s="151"/>
      <c r="CS245" s="151"/>
      <c r="CT245" s="151"/>
    </row>
    <row r="246" spans="1:100" s="402" customFormat="1" ht="16" customHeight="1">
      <c r="A246" s="463"/>
      <c r="B246" s="472"/>
      <c r="C246" s="463"/>
      <c r="D246" s="460"/>
      <c r="E246" s="460"/>
      <c r="F246" s="460"/>
      <c r="G246" s="463"/>
      <c r="H246" s="463"/>
      <c r="I246" s="454"/>
      <c r="J246" s="451"/>
      <c r="K246" s="466"/>
      <c r="L246" s="313">
        <f>IF(NOT(ISERROR(MATCH(K246,_xlfn.ANCHORARRAY(F279),0))),J281&amp;"Por favor no seleccionar los criterios de impacto",K246)</f>
        <v>0</v>
      </c>
      <c r="M246" s="454"/>
      <c r="N246" s="451"/>
      <c r="O246" s="454"/>
      <c r="P246" s="181"/>
      <c r="Q246" s="94"/>
      <c r="R246" s="137" t="str">
        <f t="shared" si="110"/>
        <v/>
      </c>
      <c r="S246" s="97"/>
      <c r="T246" s="97"/>
      <c r="U246" s="186" t="str">
        <f t="shared" si="111"/>
        <v/>
      </c>
      <c r="V246" s="97"/>
      <c r="W246" s="97"/>
      <c r="X246" s="97"/>
      <c r="Y246" s="138" t="str">
        <f>IFERROR(IF(AND(R245="Probabilidad",R246="Probabilidad"),(AA245-(+AA245*U246)),IF(R246="Probabilidad",(J245-(+J245*U246)),IF(R246="Impacto",AA245,""))),"")</f>
        <v/>
      </c>
      <c r="Z246" s="111" t="str">
        <f t="shared" si="112"/>
        <v/>
      </c>
      <c r="AA246" s="186" t="str">
        <f t="shared" si="113"/>
        <v/>
      </c>
      <c r="AB246" s="111" t="str">
        <f t="shared" si="114"/>
        <v/>
      </c>
      <c r="AC246" s="186" t="str">
        <f>IFERROR(IF(AND(R245="Impacto",R246="Impacto"),(AC245-(+AC245*U246)),IF(AND(R245="Probabilidad",R246="Impacto"),(AC244-(+AC244*U246)),IF(R246="Probabilidad",AC245,""))),"")</f>
        <v/>
      </c>
      <c r="AD246" s="111" t="str">
        <f t="shared" si="115"/>
        <v/>
      </c>
      <c r="AE246" s="457"/>
      <c r="AF246" s="150"/>
      <c r="AG246" s="151"/>
      <c r="AH246" s="234"/>
      <c r="AI246" s="234"/>
      <c r="AJ246" s="234"/>
      <c r="AK246" s="234"/>
      <c r="AL246" s="234"/>
      <c r="AM246" s="234"/>
      <c r="AN246" s="150"/>
      <c r="AO246" s="150"/>
      <c r="AP246" s="151"/>
      <c r="AQ246" s="150"/>
      <c r="AR246" s="151"/>
      <c r="AS246" s="234"/>
      <c r="AT246" s="234"/>
      <c r="AU246" s="234"/>
      <c r="AV246" s="234"/>
      <c r="AW246" s="234"/>
      <c r="AX246" s="234"/>
      <c r="AY246" s="150"/>
      <c r="AZ246" s="150"/>
      <c r="BA246" s="151"/>
      <c r="BB246" s="150"/>
      <c r="BC246" s="151"/>
      <c r="BD246" s="234"/>
      <c r="BE246" s="234"/>
      <c r="BF246" s="234"/>
      <c r="BG246" s="234"/>
      <c r="BH246" s="234"/>
      <c r="BI246" s="234"/>
      <c r="BJ246" s="150"/>
      <c r="BK246" s="150"/>
      <c r="BL246" s="151"/>
      <c r="BM246" s="181"/>
      <c r="BN246" s="226"/>
      <c r="BO246" s="142"/>
      <c r="BP246" s="181"/>
      <c r="BQ246" s="142"/>
      <c r="BR246" s="142"/>
      <c r="BS246" s="142"/>
      <c r="BT246" s="150"/>
      <c r="BU246" s="151"/>
      <c r="BV246" s="152"/>
      <c r="BW246" s="150"/>
      <c r="BX246" s="150"/>
      <c r="BY246" s="151"/>
      <c r="BZ246" s="151"/>
      <c r="CA246" s="151"/>
      <c r="CB246" s="151"/>
      <c r="CC246" s="150"/>
      <c r="CD246" s="151"/>
      <c r="CE246" s="152"/>
      <c r="CF246" s="150"/>
      <c r="CG246" s="150"/>
      <c r="CH246" s="151"/>
      <c r="CI246" s="151"/>
      <c r="CJ246" s="151"/>
      <c r="CK246" s="151"/>
      <c r="CL246" s="150"/>
      <c r="CM246" s="151"/>
      <c r="CN246" s="404"/>
      <c r="CO246" s="150"/>
      <c r="CP246" s="150"/>
      <c r="CQ246" s="151"/>
      <c r="CR246" s="151"/>
      <c r="CS246" s="151"/>
      <c r="CT246" s="151"/>
    </row>
    <row r="247" spans="1:100" s="402" customFormat="1" ht="16" customHeight="1">
      <c r="A247" s="463"/>
      <c r="B247" s="472"/>
      <c r="C247" s="463"/>
      <c r="D247" s="460"/>
      <c r="E247" s="460"/>
      <c r="F247" s="460"/>
      <c r="G247" s="463"/>
      <c r="H247" s="463"/>
      <c r="I247" s="454"/>
      <c r="J247" s="451"/>
      <c r="K247" s="466"/>
      <c r="L247" s="313">
        <f>IF(NOT(ISERROR(MATCH(K247,_xlfn.ANCHORARRAY(F280),0))),J282&amp;"Por favor no seleccionar los criterios de impacto",K247)</f>
        <v>0</v>
      </c>
      <c r="M247" s="454"/>
      <c r="N247" s="451"/>
      <c r="O247" s="454"/>
      <c r="P247" s="181"/>
      <c r="Q247" s="94"/>
      <c r="R247" s="137" t="str">
        <f t="shared" si="110"/>
        <v/>
      </c>
      <c r="S247" s="97"/>
      <c r="T247" s="97"/>
      <c r="U247" s="186" t="str">
        <f t="shared" si="111"/>
        <v/>
      </c>
      <c r="V247" s="97"/>
      <c r="W247" s="97"/>
      <c r="X247" s="97"/>
      <c r="Y247" s="138" t="str">
        <f>IFERROR(IF(AND(R246="Probabilidad",R247="Probabilidad"),(AA246-(+AA246*U247)),IF(R247="Probabilidad",(J246-(+J246*U247)),IF(R247="Impacto",AA246,""))),"")</f>
        <v/>
      </c>
      <c r="Z247" s="111" t="str">
        <f t="shared" si="112"/>
        <v/>
      </c>
      <c r="AA247" s="186" t="str">
        <f t="shared" si="113"/>
        <v/>
      </c>
      <c r="AB247" s="111" t="str">
        <f t="shared" si="114"/>
        <v/>
      </c>
      <c r="AC247" s="186" t="str">
        <f>IFERROR(IF(AND(R246="Impacto",R247="Impacto"),(AC246-(+AC246*U247)),IF(AND(R246="Probabilidad",R247="Impacto"),(AC245-(+AC245*U247)),IF(R247="Probabilidad",AC246,""))),"")</f>
        <v/>
      </c>
      <c r="AD247" s="111" t="str">
        <f t="shared" si="115"/>
        <v/>
      </c>
      <c r="AE247" s="457"/>
      <c r="AF247" s="150"/>
      <c r="AG247" s="151"/>
      <c r="AH247" s="234"/>
      <c r="AI247" s="234"/>
      <c r="AJ247" s="234"/>
      <c r="AK247" s="234"/>
      <c r="AL247" s="234"/>
      <c r="AM247" s="234"/>
      <c r="AN247" s="150"/>
      <c r="AO247" s="150"/>
      <c r="AP247" s="151"/>
      <c r="AQ247" s="150"/>
      <c r="AR247" s="151"/>
      <c r="AS247" s="234"/>
      <c r="AT247" s="234"/>
      <c r="AU247" s="234"/>
      <c r="AV247" s="234"/>
      <c r="AW247" s="234"/>
      <c r="AX247" s="234"/>
      <c r="AY247" s="150"/>
      <c r="AZ247" s="150"/>
      <c r="BA247" s="151"/>
      <c r="BB247" s="150"/>
      <c r="BC247" s="151"/>
      <c r="BD247" s="234"/>
      <c r="BE247" s="234"/>
      <c r="BF247" s="234"/>
      <c r="BG247" s="234"/>
      <c r="BH247" s="234"/>
      <c r="BI247" s="234"/>
      <c r="BJ247" s="150"/>
      <c r="BK247" s="150"/>
      <c r="BL247" s="151"/>
      <c r="BM247" s="181"/>
      <c r="BN247" s="226"/>
      <c r="BO247" s="142"/>
      <c r="BP247" s="181"/>
      <c r="BQ247" s="142"/>
      <c r="BR247" s="142"/>
      <c r="BS247" s="142"/>
      <c r="BT247" s="150"/>
      <c r="BU247" s="151"/>
      <c r="BV247" s="152"/>
      <c r="BW247" s="150"/>
      <c r="BX247" s="150"/>
      <c r="BY247" s="151"/>
      <c r="BZ247" s="151"/>
      <c r="CA247" s="151"/>
      <c r="CB247" s="151"/>
      <c r="CC247" s="150"/>
      <c r="CD247" s="151"/>
      <c r="CE247" s="152"/>
      <c r="CF247" s="150"/>
      <c r="CG247" s="150"/>
      <c r="CH247" s="151"/>
      <c r="CI247" s="151"/>
      <c r="CJ247" s="151"/>
      <c r="CK247" s="151"/>
      <c r="CL247" s="150"/>
      <c r="CM247" s="151"/>
      <c r="CN247" s="404"/>
      <c r="CO247" s="150"/>
      <c r="CP247" s="150"/>
      <c r="CQ247" s="151"/>
      <c r="CR247" s="151"/>
      <c r="CS247" s="151"/>
      <c r="CT247" s="151"/>
    </row>
    <row r="248" spans="1:100" s="402" customFormat="1" ht="16" customHeight="1" thickBot="1">
      <c r="A248" s="464"/>
      <c r="B248" s="473"/>
      <c r="C248" s="464"/>
      <c r="D248" s="461"/>
      <c r="E248" s="461"/>
      <c r="F248" s="461"/>
      <c r="G248" s="464"/>
      <c r="H248" s="464"/>
      <c r="I248" s="455"/>
      <c r="J248" s="452"/>
      <c r="K248" s="467"/>
      <c r="L248" s="314">
        <f>IF(NOT(ISERROR(MATCH(K248,_xlfn.ANCHORARRAY(F281),0))),J283&amp;"Por favor no seleccionar los criterios de impacto",K248)</f>
        <v>0</v>
      </c>
      <c r="M248" s="455"/>
      <c r="N248" s="452"/>
      <c r="O248" s="455"/>
      <c r="P248" s="182"/>
      <c r="Q248" s="95"/>
      <c r="R248" s="149" t="str">
        <f t="shared" si="110"/>
        <v/>
      </c>
      <c r="S248" s="144"/>
      <c r="T248" s="144"/>
      <c r="U248" s="184" t="str">
        <f t="shared" si="111"/>
        <v/>
      </c>
      <c r="V248" s="144"/>
      <c r="W248" s="144"/>
      <c r="X248" s="144"/>
      <c r="Y248" s="145" t="str">
        <f>IFERROR(IF(AND(R247="Probabilidad",R248="Probabilidad"),(AA247-(+AA247*U248)),IF(R248="Probabilidad",(J247-(+J247*U248)),IF(R248="Impacto",AA247,""))),"")</f>
        <v/>
      </c>
      <c r="Z248" s="112" t="str">
        <f t="shared" si="112"/>
        <v/>
      </c>
      <c r="AA248" s="184" t="str">
        <f t="shared" si="113"/>
        <v/>
      </c>
      <c r="AB248" s="112" t="str">
        <f t="shared" si="114"/>
        <v/>
      </c>
      <c r="AC248" s="184" t="str">
        <f>IFERROR(IF(AND(R247="Impacto",R248="Impacto"),(AC247-(+AC247*U248)),IF(AND(R247="Probabilidad",R248="Impacto"),(AC246-(+AC246*U248)),IF(R248="Probabilidad",AC247,""))),"")</f>
        <v/>
      </c>
      <c r="AD248" s="112" t="str">
        <f t="shared" si="115"/>
        <v/>
      </c>
      <c r="AE248" s="458"/>
      <c r="AF248" s="328"/>
      <c r="AG248" s="329"/>
      <c r="AH248" s="234"/>
      <c r="AI248" s="234"/>
      <c r="AJ248" s="234"/>
      <c r="AK248" s="234"/>
      <c r="AL248" s="234"/>
      <c r="AM248" s="234"/>
      <c r="AN248" s="150"/>
      <c r="AO248" s="150"/>
      <c r="AP248" s="151"/>
      <c r="AQ248" s="150"/>
      <c r="AR248" s="151"/>
      <c r="AS248" s="234"/>
      <c r="AT248" s="234"/>
      <c r="AU248" s="234"/>
      <c r="AV248" s="234"/>
      <c r="AW248" s="234"/>
      <c r="AX248" s="234"/>
      <c r="AY248" s="150"/>
      <c r="AZ248" s="150"/>
      <c r="BA248" s="151"/>
      <c r="BB248" s="150"/>
      <c r="BC248" s="151"/>
      <c r="BD248" s="234"/>
      <c r="BE248" s="234"/>
      <c r="BF248" s="234"/>
      <c r="BG248" s="234"/>
      <c r="BH248" s="234"/>
      <c r="BI248" s="234"/>
      <c r="BJ248" s="150"/>
      <c r="BK248" s="150"/>
      <c r="BL248" s="151"/>
      <c r="BM248" s="181"/>
      <c r="BN248" s="226"/>
      <c r="BO248" s="142"/>
      <c r="BP248" s="181"/>
      <c r="BQ248" s="142"/>
      <c r="BR248" s="142"/>
      <c r="BS248" s="142"/>
      <c r="BT248" s="150"/>
      <c r="BU248" s="151"/>
      <c r="BV248" s="152"/>
      <c r="BW248" s="150"/>
      <c r="BX248" s="150"/>
      <c r="BY248" s="151"/>
      <c r="BZ248" s="151"/>
      <c r="CA248" s="151"/>
      <c r="CB248" s="151"/>
      <c r="CC248" s="150"/>
      <c r="CD248" s="151"/>
      <c r="CE248" s="152"/>
      <c r="CF248" s="150"/>
      <c r="CG248" s="150"/>
      <c r="CH248" s="151"/>
      <c r="CI248" s="151"/>
      <c r="CJ248" s="151"/>
      <c r="CK248" s="151"/>
      <c r="CL248" s="150"/>
      <c r="CM248" s="151"/>
      <c r="CN248" s="404"/>
      <c r="CO248" s="150"/>
      <c r="CP248" s="150"/>
      <c r="CQ248" s="151"/>
      <c r="CR248" s="151"/>
      <c r="CS248" s="151"/>
      <c r="CT248" s="151"/>
    </row>
    <row r="249" spans="1:100" s="402" customFormat="1">
      <c r="A249" s="468"/>
      <c r="B249" s="471"/>
      <c r="C249" s="462"/>
      <c r="D249" s="488"/>
      <c r="E249" s="488"/>
      <c r="F249" s="488"/>
      <c r="G249" s="462"/>
      <c r="H249" s="462"/>
      <c r="I249" s="453" t="str">
        <f>IF(H249&lt;=0,"",IF(H249&lt;=2,"Muy Baja",IF(H249&lt;=24,"Baja",IF(H249&lt;=500,"Media",IF(H249&lt;=5000,"Alta","Muy Alta")))))</f>
        <v/>
      </c>
      <c r="J249" s="450" t="str">
        <f>IF(I249="","",IF(I249="Muy Baja",0.2,IF(I249="Baja",0.4,IF(I249="Media",0.6,IF(I249="Alta",0.8,IF(I249="Muy Alta",1,))))))</f>
        <v/>
      </c>
      <c r="K249" s="465"/>
      <c r="L249" s="312">
        <f>IF(NOT(ISERROR(MATCH(K249,'[3]Tabla Impacto'!$B$221:$B$223,0))),'[3]Tabla Impacto'!$F$223&amp;"Por favor no seleccionar los criterios de impacto(Afectación Económica o presupuestal y Pérdida Reputacional)",K249)</f>
        <v>0</v>
      </c>
      <c r="M249" s="453" t="str">
        <f>IF(OR(K249='Tabla Impacto'!$C$11,K249='Tabla Impacto'!$D$11),"Leve",IF(OR(K249='Tabla Impacto'!$C$12,K249='Tabla Impacto'!$D$12),"Menor",IF(OR(K249='Tabla Impacto'!$C$13,K249='Tabla Impacto'!$D$13),"Moderado",IF(OR(K249='Tabla Impacto'!$C$14,K249='Tabla Impacto'!$D$14),"Mayor",IF(OR(K249='Tabla Impacto'!$C$15,K249='Tabla Impacto'!$D$15),"Catastrófico","")))))</f>
        <v/>
      </c>
      <c r="N249" s="450" t="str">
        <f>IF(M249="","",IF(M249="Leve",0.2,IF(M249="Menor",0.4,IF(M249="Moderado",0.6,IF(M249="Mayor",0.8,IF(M249="Catastrófico",1,))))))</f>
        <v/>
      </c>
      <c r="O249" s="453" t="str">
        <f>IF(OR(AND(I249="Muy Baja",M249="Leve"),AND(I249="Muy Baja",M249="Menor"),AND(I249="Baja",M249="Leve")),"Bajo",IF(OR(AND(I249="Muy baja",M249="Moderado"),AND(I249="Baja",M249="Menor"),AND(I249="Baja",M249="Moderado"),AND(I249="Media",M249="Leve"),AND(I249="Media",M249="Menor"),AND(I249="Media",M249="Moderado"),AND(I249="Alta",M249="Leve"),AND(I249="Alta",M249="Menor")),"Moderado",IF(OR(AND(I249="Muy Baja",M249="Mayor"),AND(I249="Baja",M249="Mayor"),AND(I249="Media",M249="Mayor"),AND(I249="Alta",M249="Moderado"),AND(I249="Alta",M249="Mayor"),AND(I249="Muy Alta",M249="Leve"),AND(I249="Muy Alta",M249="Menor"),AND(I249="Muy Alta",M249="Moderado"),AND(I249="Muy Alta",M249="Mayor")),"Alto",IF(OR(AND(I249="Muy Baja",M249="Catastrófico"),AND(I249="Baja",M249="Catastrófico"),AND(I249="Media",M249="Catastrófico"),AND(I249="Alta",M249="Catastrófico"),AND(I249="Muy Alta",M249="Catastrófico")),"Extremo",""))))</f>
        <v/>
      </c>
      <c r="P249" s="375"/>
      <c r="Q249" s="374"/>
      <c r="R249" s="148" t="str">
        <f t="shared" si="110"/>
        <v/>
      </c>
      <c r="S249" s="323"/>
      <c r="T249" s="323"/>
      <c r="U249" s="273" t="str">
        <f t="shared" si="111"/>
        <v/>
      </c>
      <c r="V249" s="323"/>
      <c r="W249" s="323"/>
      <c r="X249" s="323"/>
      <c r="Y249" s="324" t="str">
        <f>IFERROR(IF(R249="Probabilidad",(J249-(+J249*U249)),IF(R249="Impacto",J249,"")),"")</f>
        <v/>
      </c>
      <c r="Z249" s="325" t="str">
        <f t="shared" si="112"/>
        <v/>
      </c>
      <c r="AA249" s="273" t="str">
        <f t="shared" si="113"/>
        <v/>
      </c>
      <c r="AB249" s="325" t="str">
        <f t="shared" si="114"/>
        <v/>
      </c>
      <c r="AC249" s="273" t="str">
        <f>IFERROR(IF(R249="Impacto",(N249-(+N249*U249)),IF(R249="Probabilidad",N249,"")),"")</f>
        <v/>
      </c>
      <c r="AD249" s="325" t="str">
        <f t="shared" si="115"/>
        <v/>
      </c>
      <c r="AE249" s="456"/>
      <c r="AF249" s="338"/>
      <c r="AG249" s="339"/>
      <c r="AH249" s="234"/>
      <c r="AI249" s="234"/>
      <c r="AJ249" s="234"/>
      <c r="AK249" s="234"/>
      <c r="AL249" s="234"/>
      <c r="AM249" s="234"/>
      <c r="AN249" s="139"/>
      <c r="AO249" s="139"/>
      <c r="AP249" s="140"/>
      <c r="AQ249" s="139"/>
      <c r="AR249" s="140"/>
      <c r="AS249" s="234"/>
      <c r="AT249" s="234"/>
      <c r="AU249" s="234"/>
      <c r="AV249" s="234"/>
      <c r="AW249" s="234"/>
      <c r="AX249" s="234"/>
      <c r="AY249" s="139"/>
      <c r="AZ249" s="139"/>
      <c r="BA249" s="140"/>
      <c r="BB249" s="139"/>
      <c r="BC249" s="140"/>
      <c r="BD249" s="234"/>
      <c r="BE249" s="234"/>
      <c r="BF249" s="234"/>
      <c r="BG249" s="234"/>
      <c r="BH249" s="234"/>
      <c r="BI249" s="234"/>
      <c r="BJ249" s="139"/>
      <c r="BK249" s="139"/>
      <c r="BL249" s="140"/>
      <c r="BM249" s="391"/>
      <c r="BN249" s="392"/>
      <c r="BO249" s="393"/>
      <c r="BP249" s="393"/>
      <c r="BQ249" s="394"/>
      <c r="BR249" s="394"/>
      <c r="BS249" s="395"/>
      <c r="BT249" s="139"/>
      <c r="BU249" s="140"/>
      <c r="BV249" s="141"/>
      <c r="BW249" s="139"/>
      <c r="BX249" s="139"/>
      <c r="BY249" s="140"/>
      <c r="BZ249" s="140"/>
      <c r="CA249" s="140"/>
      <c r="CB249" s="140"/>
      <c r="CC249" s="139"/>
      <c r="CD249" s="140"/>
      <c r="CE249" s="141"/>
      <c r="CF249" s="139"/>
      <c r="CG249" s="139"/>
      <c r="CH249" s="140"/>
      <c r="CI249" s="140"/>
      <c r="CJ249" s="140"/>
      <c r="CK249" s="140"/>
      <c r="CL249" s="139"/>
      <c r="CM249" s="140"/>
      <c r="CN249" s="403"/>
      <c r="CO249" s="139"/>
      <c r="CP249" s="139"/>
      <c r="CQ249" s="140"/>
      <c r="CR249" s="140"/>
      <c r="CS249" s="140"/>
      <c r="CT249" s="140"/>
      <c r="CU249" s="401"/>
      <c r="CV249" s="401"/>
    </row>
    <row r="250" spans="1:100" s="402" customFormat="1">
      <c r="A250" s="469"/>
      <c r="B250" s="472"/>
      <c r="C250" s="463"/>
      <c r="D250" s="489"/>
      <c r="E250" s="489"/>
      <c r="F250" s="489"/>
      <c r="G250" s="463"/>
      <c r="H250" s="463"/>
      <c r="I250" s="454"/>
      <c r="J250" s="451"/>
      <c r="K250" s="466"/>
      <c r="L250" s="313">
        <f>IF(NOT(ISERROR(MATCH(K250,_xlfn.ANCHORARRAY(F283),0))),J285&amp;"Por favor no seleccionar los criterios de impacto",K250)</f>
        <v>0</v>
      </c>
      <c r="M250" s="454"/>
      <c r="N250" s="451"/>
      <c r="O250" s="454"/>
      <c r="P250" s="376"/>
      <c r="Q250" s="374"/>
      <c r="R250" s="137" t="str">
        <f t="shared" si="110"/>
        <v/>
      </c>
      <c r="S250" s="97"/>
      <c r="T250" s="97"/>
      <c r="U250" s="186" t="str">
        <f t="shared" si="111"/>
        <v/>
      </c>
      <c r="V250" s="97"/>
      <c r="W250" s="97"/>
      <c r="X250" s="97"/>
      <c r="Y250" s="138" t="str">
        <f>IFERROR(IF(AND(R249="Probabilidad",R250="Probabilidad"),(AA249-(+AA249*U250)),IF(R250="Probabilidad",(J249-(+J249*U250)),IF(R250="Impacto",AA249,""))),"")</f>
        <v/>
      </c>
      <c r="Z250" s="111" t="str">
        <f t="shared" si="112"/>
        <v/>
      </c>
      <c r="AA250" s="186" t="str">
        <f t="shared" si="113"/>
        <v/>
      </c>
      <c r="AB250" s="111" t="str">
        <f t="shared" si="114"/>
        <v/>
      </c>
      <c r="AC250" s="186" t="str">
        <f>IFERROR(IF(AND(R249="Impacto",R250="Impacto"),(AC249-(+AC249*U250)),IF(R250="Impacto",($N$141-(+$N$141*U250)),IF(R250="Probabilidad",AC249,""))),"")</f>
        <v/>
      </c>
      <c r="AD250" s="111" t="str">
        <f t="shared" si="115"/>
        <v/>
      </c>
      <c r="AE250" s="457"/>
      <c r="AF250" s="150"/>
      <c r="AG250" s="151"/>
      <c r="AH250" s="234"/>
      <c r="AI250" s="234"/>
      <c r="AJ250" s="234"/>
      <c r="AK250" s="234"/>
      <c r="AL250" s="234"/>
      <c r="AM250" s="234"/>
      <c r="AN250" s="150"/>
      <c r="AO250" s="150"/>
      <c r="AP250" s="151"/>
      <c r="AQ250" s="150"/>
      <c r="AR250" s="151"/>
      <c r="AS250" s="234"/>
      <c r="AT250" s="234"/>
      <c r="AU250" s="234"/>
      <c r="AV250" s="234"/>
      <c r="AW250" s="234"/>
      <c r="AX250" s="234"/>
      <c r="AY250" s="150"/>
      <c r="AZ250" s="150"/>
      <c r="BA250" s="151"/>
      <c r="BB250" s="150"/>
      <c r="BC250" s="151"/>
      <c r="BD250" s="234"/>
      <c r="BE250" s="234"/>
      <c r="BF250" s="234"/>
      <c r="BG250" s="234"/>
      <c r="BH250" s="234"/>
      <c r="BI250" s="234"/>
      <c r="BJ250" s="150"/>
      <c r="BK250" s="150"/>
      <c r="BL250" s="151"/>
      <c r="BM250" s="181"/>
      <c r="BN250" s="226"/>
      <c r="BO250" s="142"/>
      <c r="BP250" s="181"/>
      <c r="BQ250" s="142"/>
      <c r="BR250" s="142"/>
      <c r="BS250" s="142"/>
      <c r="BT250" s="150"/>
      <c r="BU250" s="151"/>
      <c r="BV250" s="152"/>
      <c r="BW250" s="150"/>
      <c r="BX250" s="150"/>
      <c r="BY250" s="151"/>
      <c r="BZ250" s="151"/>
      <c r="CA250" s="151"/>
      <c r="CB250" s="151"/>
      <c r="CC250" s="150"/>
      <c r="CD250" s="151"/>
      <c r="CE250" s="152"/>
      <c r="CF250" s="150"/>
      <c r="CG250" s="150"/>
      <c r="CH250" s="151"/>
      <c r="CI250" s="151"/>
      <c r="CJ250" s="151"/>
      <c r="CK250" s="151"/>
      <c r="CL250" s="150"/>
      <c r="CM250" s="151"/>
      <c r="CN250" s="404"/>
      <c r="CO250" s="150"/>
      <c r="CP250" s="150"/>
      <c r="CQ250" s="151"/>
      <c r="CR250" s="151"/>
      <c r="CS250" s="151"/>
      <c r="CT250" s="151"/>
    </row>
    <row r="251" spans="1:100" s="402" customFormat="1">
      <c r="A251" s="469"/>
      <c r="B251" s="472"/>
      <c r="C251" s="463"/>
      <c r="D251" s="489"/>
      <c r="E251" s="489"/>
      <c r="F251" s="489"/>
      <c r="G251" s="463"/>
      <c r="H251" s="463"/>
      <c r="I251" s="454"/>
      <c r="J251" s="451"/>
      <c r="K251" s="466"/>
      <c r="L251" s="313">
        <f>IF(NOT(ISERROR(MATCH(K251,_xlfn.ANCHORARRAY(F284),0))),J286&amp;"Por favor no seleccionar los criterios de impacto",K251)</f>
        <v>0</v>
      </c>
      <c r="M251" s="454"/>
      <c r="N251" s="451"/>
      <c r="O251" s="454"/>
      <c r="P251" s="376"/>
      <c r="Q251" s="374"/>
      <c r="R251" s="137" t="str">
        <f t="shared" si="110"/>
        <v/>
      </c>
      <c r="S251" s="97"/>
      <c r="T251" s="97"/>
      <c r="U251" s="186" t="str">
        <f t="shared" si="111"/>
        <v/>
      </c>
      <c r="V251" s="97"/>
      <c r="W251" s="97"/>
      <c r="X251" s="97"/>
      <c r="Y251" s="138" t="str">
        <f>IFERROR(IF(AND(R250="Probabilidad",R251="Probabilidad"),(AA250-(+AA250*U251)),IF(R251="Probabilidad",(J250-(+J250*U251)),IF(R251="Impacto",AA250,""))),"")</f>
        <v/>
      </c>
      <c r="Z251" s="111" t="str">
        <f t="shared" si="112"/>
        <v/>
      </c>
      <c r="AA251" s="186" t="str">
        <f t="shared" si="113"/>
        <v/>
      </c>
      <c r="AB251" s="111" t="str">
        <f t="shared" si="114"/>
        <v/>
      </c>
      <c r="AC251" s="186" t="str">
        <f>IFERROR(IF(AND(R250="Impacto",R251="Impacto"),(AC250-(+AC250*U251)),IF(AND(R250="Probabilidad",R251="Impacto"),(AC249-(+AC249*U251)),IF(R251="Probabilidad",AC250,""))),"")</f>
        <v/>
      </c>
      <c r="AD251" s="111" t="str">
        <f t="shared" si="115"/>
        <v/>
      </c>
      <c r="AE251" s="457"/>
      <c r="AF251" s="150"/>
      <c r="AG251" s="151"/>
      <c r="AH251" s="234"/>
      <c r="AI251" s="234"/>
      <c r="AJ251" s="234"/>
      <c r="AK251" s="234"/>
      <c r="AL251" s="234"/>
      <c r="AM251" s="234"/>
      <c r="AN251" s="150"/>
      <c r="AO251" s="150"/>
      <c r="AP251" s="151"/>
      <c r="AQ251" s="150"/>
      <c r="AR251" s="151"/>
      <c r="AS251" s="234"/>
      <c r="AT251" s="234"/>
      <c r="AU251" s="234"/>
      <c r="AV251" s="234"/>
      <c r="AW251" s="234"/>
      <c r="AX251" s="234"/>
      <c r="AY251" s="150"/>
      <c r="AZ251" s="150"/>
      <c r="BA251" s="151"/>
      <c r="BB251" s="150"/>
      <c r="BC251" s="151"/>
      <c r="BD251" s="234"/>
      <c r="BE251" s="234"/>
      <c r="BF251" s="234"/>
      <c r="BG251" s="234"/>
      <c r="BH251" s="234"/>
      <c r="BI251" s="234"/>
      <c r="BJ251" s="150"/>
      <c r="BK251" s="150"/>
      <c r="BL251" s="151"/>
      <c r="BM251" s="181"/>
      <c r="BN251" s="226"/>
      <c r="BO251" s="142"/>
      <c r="BP251" s="181"/>
      <c r="BQ251" s="142"/>
      <c r="BR251" s="142"/>
      <c r="BS251" s="142"/>
      <c r="BT251" s="150"/>
      <c r="BU251" s="151"/>
      <c r="BV251" s="152"/>
      <c r="BW251" s="150"/>
      <c r="BX251" s="150"/>
      <c r="BY251" s="151"/>
      <c r="BZ251" s="151"/>
      <c r="CA251" s="151"/>
      <c r="CB251" s="151"/>
      <c r="CC251" s="150"/>
      <c r="CD251" s="151"/>
      <c r="CE251" s="152"/>
      <c r="CF251" s="150"/>
      <c r="CG251" s="150"/>
      <c r="CH251" s="151"/>
      <c r="CI251" s="151"/>
      <c r="CJ251" s="151"/>
      <c r="CK251" s="151"/>
      <c r="CL251" s="150"/>
      <c r="CM251" s="151"/>
      <c r="CN251" s="404"/>
      <c r="CO251" s="150"/>
      <c r="CP251" s="150"/>
      <c r="CQ251" s="151"/>
      <c r="CR251" s="151"/>
      <c r="CS251" s="151"/>
      <c r="CT251" s="151"/>
    </row>
    <row r="252" spans="1:100" s="402" customFormat="1" ht="27" customHeight="1">
      <c r="A252" s="469"/>
      <c r="B252" s="472"/>
      <c r="C252" s="463"/>
      <c r="D252" s="489"/>
      <c r="E252" s="489"/>
      <c r="F252" s="489"/>
      <c r="G252" s="463"/>
      <c r="H252" s="463"/>
      <c r="I252" s="454"/>
      <c r="J252" s="451"/>
      <c r="K252" s="466"/>
      <c r="L252" s="313">
        <f>IF(NOT(ISERROR(MATCH(K252,_xlfn.ANCHORARRAY(F285),0))),J287&amp;"Por favor no seleccionar los criterios de impacto",K252)</f>
        <v>0</v>
      </c>
      <c r="M252" s="454"/>
      <c r="N252" s="451"/>
      <c r="O252" s="454"/>
      <c r="P252" s="181"/>
      <c r="Q252" s="94"/>
      <c r="R252" s="137" t="str">
        <f t="shared" si="110"/>
        <v/>
      </c>
      <c r="S252" s="97"/>
      <c r="T252" s="97"/>
      <c r="U252" s="186" t="str">
        <f t="shared" si="111"/>
        <v/>
      </c>
      <c r="V252" s="97"/>
      <c r="W252" s="97"/>
      <c r="X252" s="97"/>
      <c r="Y252" s="138" t="str">
        <f>IFERROR(IF(AND(R251="Probabilidad",R252="Probabilidad"),(AA251-(+AA251*U252)),IF(R252="Probabilidad",(J251-(+J251*U252)),IF(R252="Impacto",AA251,""))),"")</f>
        <v/>
      </c>
      <c r="Z252" s="111" t="str">
        <f t="shared" si="112"/>
        <v/>
      </c>
      <c r="AA252" s="186" t="str">
        <f t="shared" si="113"/>
        <v/>
      </c>
      <c r="AB252" s="111" t="str">
        <f t="shared" si="114"/>
        <v/>
      </c>
      <c r="AC252" s="186" t="str">
        <f>IFERROR(IF(AND(R251="Impacto",R252="Impacto"),(AC251-(+AC251*U252)),IF(AND(R251="Probabilidad",R252="Impacto"),(AC250-(+AC250*U252)),IF(R252="Probabilidad",AC251,""))),"")</f>
        <v/>
      </c>
      <c r="AD252" s="111" t="str">
        <f t="shared" si="115"/>
        <v/>
      </c>
      <c r="AE252" s="457"/>
      <c r="AF252" s="150"/>
      <c r="AG252" s="151"/>
      <c r="AH252" s="234"/>
      <c r="AI252" s="234"/>
      <c r="AJ252" s="234"/>
      <c r="AK252" s="234"/>
      <c r="AL252" s="234"/>
      <c r="AM252" s="234"/>
      <c r="AN252" s="150"/>
      <c r="AO252" s="150"/>
      <c r="AP252" s="151"/>
      <c r="AQ252" s="150"/>
      <c r="AR252" s="151"/>
      <c r="AS252" s="234"/>
      <c r="AT252" s="234"/>
      <c r="AU252" s="234"/>
      <c r="AV252" s="234"/>
      <c r="AW252" s="234"/>
      <c r="AX252" s="234"/>
      <c r="AY252" s="150"/>
      <c r="AZ252" s="150"/>
      <c r="BA252" s="151"/>
      <c r="BB252" s="150"/>
      <c r="BC252" s="151"/>
      <c r="BD252" s="234"/>
      <c r="BE252" s="234"/>
      <c r="BF252" s="234"/>
      <c r="BG252" s="234"/>
      <c r="BH252" s="234"/>
      <c r="BI252" s="234"/>
      <c r="BJ252" s="150"/>
      <c r="BK252" s="150"/>
      <c r="BL252" s="151"/>
      <c r="BM252" s="181"/>
      <c r="BN252" s="226"/>
      <c r="BO252" s="142"/>
      <c r="BP252" s="181"/>
      <c r="BQ252" s="142"/>
      <c r="BR252" s="142"/>
      <c r="BS252" s="142"/>
      <c r="BT252" s="150"/>
      <c r="BU252" s="151"/>
      <c r="BV252" s="152"/>
      <c r="BW252" s="150"/>
      <c r="BX252" s="150"/>
      <c r="BY252" s="151"/>
      <c r="BZ252" s="151"/>
      <c r="CA252" s="151"/>
      <c r="CB252" s="151"/>
      <c r="CC252" s="150"/>
      <c r="CD252" s="151"/>
      <c r="CE252" s="152"/>
      <c r="CF252" s="150"/>
      <c r="CG252" s="150"/>
      <c r="CH252" s="151"/>
      <c r="CI252" s="151"/>
      <c r="CJ252" s="151"/>
      <c r="CK252" s="151"/>
      <c r="CL252" s="150"/>
      <c r="CM252" s="151"/>
      <c r="CN252" s="404"/>
      <c r="CO252" s="150"/>
      <c r="CP252" s="150"/>
      <c r="CQ252" s="151"/>
      <c r="CR252" s="151"/>
      <c r="CS252" s="151"/>
      <c r="CT252" s="151"/>
    </row>
    <row r="253" spans="1:100" s="402" customFormat="1" ht="27" customHeight="1">
      <c r="A253" s="469"/>
      <c r="B253" s="472"/>
      <c r="C253" s="463"/>
      <c r="D253" s="489"/>
      <c r="E253" s="489"/>
      <c r="F253" s="489"/>
      <c r="G253" s="463"/>
      <c r="H253" s="463"/>
      <c r="I253" s="454"/>
      <c r="J253" s="451"/>
      <c r="K253" s="466"/>
      <c r="L253" s="313">
        <f>IF(NOT(ISERROR(MATCH(K253,_xlfn.ANCHORARRAY(F286),0))),J288&amp;"Por favor no seleccionar los criterios de impacto",K253)</f>
        <v>0</v>
      </c>
      <c r="M253" s="454"/>
      <c r="N253" s="451"/>
      <c r="O253" s="454"/>
      <c r="P253" s="181"/>
      <c r="Q253" s="94"/>
      <c r="R253" s="137" t="str">
        <f t="shared" si="110"/>
        <v/>
      </c>
      <c r="S253" s="97"/>
      <c r="T253" s="97"/>
      <c r="U253" s="186" t="str">
        <f t="shared" si="111"/>
        <v/>
      </c>
      <c r="V253" s="97"/>
      <c r="W253" s="97"/>
      <c r="X253" s="97"/>
      <c r="Y253" s="138" t="str">
        <f>IFERROR(IF(AND(R252="Probabilidad",R253="Probabilidad"),(AA252-(+AA252*U253)),IF(R253="Probabilidad",(J252-(+J252*U253)),IF(R253="Impacto",AA252,""))),"")</f>
        <v/>
      </c>
      <c r="Z253" s="111" t="str">
        <f t="shared" si="112"/>
        <v/>
      </c>
      <c r="AA253" s="186" t="str">
        <f t="shared" si="113"/>
        <v/>
      </c>
      <c r="AB253" s="111" t="str">
        <f t="shared" si="114"/>
        <v/>
      </c>
      <c r="AC253" s="186" t="str">
        <f>IFERROR(IF(AND(R252="Impacto",R253="Impacto"),(AC252-(+AC252*U253)),IF(AND(R252="Probabilidad",R253="Impacto"),(AC251-(+AC251*U253)),IF(R253="Probabilidad",AC252,""))),"")</f>
        <v/>
      </c>
      <c r="AD253" s="111" t="str">
        <f t="shared" si="115"/>
        <v/>
      </c>
      <c r="AE253" s="457"/>
      <c r="AF253" s="150"/>
      <c r="AG253" s="151"/>
      <c r="AH253" s="234"/>
      <c r="AI253" s="234"/>
      <c r="AJ253" s="234"/>
      <c r="AK253" s="234"/>
      <c r="AL253" s="234"/>
      <c r="AM253" s="234"/>
      <c r="AN253" s="150"/>
      <c r="AO253" s="150"/>
      <c r="AP253" s="151"/>
      <c r="AQ253" s="150"/>
      <c r="AR253" s="151"/>
      <c r="AS253" s="234"/>
      <c r="AT253" s="234"/>
      <c r="AU253" s="234"/>
      <c r="AV253" s="234"/>
      <c r="AW253" s="234"/>
      <c r="AX253" s="234"/>
      <c r="AY253" s="150"/>
      <c r="AZ253" s="150"/>
      <c r="BA253" s="151"/>
      <c r="BB253" s="150"/>
      <c r="BC253" s="151"/>
      <c r="BD253" s="234"/>
      <c r="BE253" s="234"/>
      <c r="BF253" s="234"/>
      <c r="BG253" s="234"/>
      <c r="BH253" s="234"/>
      <c r="BI253" s="234"/>
      <c r="BJ253" s="150"/>
      <c r="BK253" s="150"/>
      <c r="BL253" s="151"/>
      <c r="BM253" s="181"/>
      <c r="BN253" s="226"/>
      <c r="BO253" s="142"/>
      <c r="BP253" s="181"/>
      <c r="BQ253" s="142"/>
      <c r="BR253" s="142"/>
      <c r="BS253" s="142"/>
      <c r="BT253" s="150"/>
      <c r="BU253" s="151"/>
      <c r="BV253" s="152"/>
      <c r="BW253" s="150"/>
      <c r="BX253" s="150"/>
      <c r="BY253" s="151"/>
      <c r="BZ253" s="151"/>
      <c r="CA253" s="151"/>
      <c r="CB253" s="151"/>
      <c r="CC253" s="150"/>
      <c r="CD253" s="151"/>
      <c r="CE253" s="152"/>
      <c r="CF253" s="150"/>
      <c r="CG253" s="150"/>
      <c r="CH253" s="151"/>
      <c r="CI253" s="151"/>
      <c r="CJ253" s="151"/>
      <c r="CK253" s="151"/>
      <c r="CL253" s="150"/>
      <c r="CM253" s="151"/>
      <c r="CN253" s="404"/>
      <c r="CO253" s="150"/>
      <c r="CP253" s="150"/>
      <c r="CQ253" s="151"/>
      <c r="CR253" s="151"/>
      <c r="CS253" s="151"/>
      <c r="CT253" s="151"/>
    </row>
    <row r="254" spans="1:100" s="402" customFormat="1" ht="27" customHeight="1" thickBot="1">
      <c r="A254" s="470"/>
      <c r="B254" s="473"/>
      <c r="C254" s="464"/>
      <c r="D254" s="490"/>
      <c r="E254" s="490"/>
      <c r="F254" s="490"/>
      <c r="G254" s="464"/>
      <c r="H254" s="464"/>
      <c r="I254" s="455"/>
      <c r="J254" s="452"/>
      <c r="K254" s="467"/>
      <c r="L254" s="314">
        <f>IF(NOT(ISERROR(MATCH(K254,_xlfn.ANCHORARRAY(F287),0))),J289&amp;"Por favor no seleccionar los criterios de impacto",K254)</f>
        <v>0</v>
      </c>
      <c r="M254" s="455"/>
      <c r="N254" s="452"/>
      <c r="O254" s="455"/>
      <c r="P254" s="182"/>
      <c r="Q254" s="95"/>
      <c r="R254" s="149" t="str">
        <f t="shared" si="110"/>
        <v/>
      </c>
      <c r="S254" s="144"/>
      <c r="T254" s="144"/>
      <c r="U254" s="184" t="str">
        <f t="shared" si="111"/>
        <v/>
      </c>
      <c r="V254" s="144"/>
      <c r="W254" s="144"/>
      <c r="X254" s="144"/>
      <c r="Y254" s="145" t="str">
        <f>IFERROR(IF(AND(R253="Probabilidad",R254="Probabilidad"),(AA253-(+AA253*U254)),IF(R254="Probabilidad",(J253-(+J253*U254)),IF(R254="Impacto",AA253,""))),"")</f>
        <v/>
      </c>
      <c r="Z254" s="112" t="str">
        <f t="shared" si="112"/>
        <v/>
      </c>
      <c r="AA254" s="184" t="str">
        <f t="shared" si="113"/>
        <v/>
      </c>
      <c r="AB254" s="112" t="str">
        <f t="shared" si="114"/>
        <v/>
      </c>
      <c r="AC254" s="184" t="str">
        <f>IFERROR(IF(AND(R253="Impacto",R254="Impacto"),(AC253-(+AC253*U254)),IF(AND(R253="Probabilidad",R254="Impacto"),(AC252-(+AC252*U254)),IF(R254="Probabilidad",AC253,""))),"")</f>
        <v/>
      </c>
      <c r="AD254" s="112" t="str">
        <f t="shared" si="115"/>
        <v/>
      </c>
      <c r="AE254" s="458"/>
      <c r="AF254" s="328"/>
      <c r="AG254" s="329"/>
      <c r="AH254" s="234"/>
      <c r="AI254" s="234"/>
      <c r="AJ254" s="234"/>
      <c r="AK254" s="234"/>
      <c r="AL254" s="234"/>
      <c r="AM254" s="234"/>
      <c r="AN254" s="150"/>
      <c r="AO254" s="150"/>
      <c r="AP254" s="151"/>
      <c r="AQ254" s="150"/>
      <c r="AR254" s="151"/>
      <c r="AS254" s="234"/>
      <c r="AT254" s="234"/>
      <c r="AU254" s="234"/>
      <c r="AV254" s="234"/>
      <c r="AW254" s="234"/>
      <c r="AX254" s="234"/>
      <c r="AY254" s="150"/>
      <c r="AZ254" s="150"/>
      <c r="BA254" s="151"/>
      <c r="BB254" s="150"/>
      <c r="BC254" s="151"/>
      <c r="BD254" s="234"/>
      <c r="BE254" s="234"/>
      <c r="BF254" s="234"/>
      <c r="BG254" s="234"/>
      <c r="BH254" s="234"/>
      <c r="BI254" s="234"/>
      <c r="BJ254" s="150"/>
      <c r="BK254" s="150"/>
      <c r="BL254" s="151"/>
      <c r="BM254" s="181"/>
      <c r="BN254" s="226"/>
      <c r="BO254" s="142"/>
      <c r="BP254" s="181"/>
      <c r="BQ254" s="142"/>
      <c r="BR254" s="142"/>
      <c r="BS254" s="142"/>
      <c r="BT254" s="150"/>
      <c r="BU254" s="151"/>
      <c r="BV254" s="152"/>
      <c r="BW254" s="150"/>
      <c r="BX254" s="150"/>
      <c r="BY254" s="151"/>
      <c r="BZ254" s="151"/>
      <c r="CA254" s="151"/>
      <c r="CB254" s="151"/>
      <c r="CC254" s="150"/>
      <c r="CD254" s="151"/>
      <c r="CE254" s="152"/>
      <c r="CF254" s="150"/>
      <c r="CG254" s="150"/>
      <c r="CH254" s="151"/>
      <c r="CI254" s="151"/>
      <c r="CJ254" s="151"/>
      <c r="CK254" s="151"/>
      <c r="CL254" s="150"/>
      <c r="CM254" s="151"/>
      <c r="CN254" s="404"/>
      <c r="CO254" s="150"/>
      <c r="CP254" s="150"/>
      <c r="CQ254" s="151"/>
      <c r="CR254" s="151"/>
      <c r="CS254" s="151"/>
      <c r="CT254" s="151"/>
    </row>
    <row r="255" spans="1:100" s="402" customFormat="1" ht="128" customHeight="1">
      <c r="A255" s="468"/>
      <c r="B255" s="471"/>
      <c r="C255" s="462"/>
      <c r="D255" s="477"/>
      <c r="E255" s="477"/>
      <c r="F255" s="477"/>
      <c r="G255" s="462"/>
      <c r="H255" s="462"/>
      <c r="I255" s="453" t="str">
        <f>IF(H255&lt;=0,"",IF(H255&lt;=2,"Muy Baja",IF(H255&lt;=24,"Baja",IF(H255&lt;=500,"Media",IF(H255&lt;=5000,"Alta","Muy Alta")))))</f>
        <v/>
      </c>
      <c r="J255" s="450" t="str">
        <f>IF(I255="","",IF(I255="Muy Baja",0.2,IF(I255="Baja",0.4,IF(I255="Media",0.6,IF(I255="Alta",0.8,IF(I255="Muy Alta",1,))))))</f>
        <v/>
      </c>
      <c r="K255" s="465"/>
      <c r="L255" s="313">
        <f>IF(NOT(ISERROR(MATCH(K255,'[3]Tabla Impacto'!$B$221:$B$223,0))),'[3]Tabla Impacto'!$F$223&amp;"Por favor no seleccionar los criterios de impacto(Afectación Económica o presupuestal y Pérdida Reputacional)",K255)</f>
        <v>0</v>
      </c>
      <c r="M255" s="453" t="str">
        <f>IF(OR(K255='Tabla Impacto'!$C$11,K255='Tabla Impacto'!$D$11),"Leve",IF(OR(K255='Tabla Impacto'!$C$12,K255='Tabla Impacto'!$D$12),"Menor",IF(OR(K255='Tabla Impacto'!$C$13,K255='Tabla Impacto'!$D$13),"Moderado",IF(OR(K255='Tabla Impacto'!$C$14,K255='Tabla Impacto'!$D$14),"Mayor",IF(OR(K255='Tabla Impacto'!$C$15,K255='Tabla Impacto'!$D$15),"Catastrófico","")))))</f>
        <v/>
      </c>
      <c r="N255" s="450" t="str">
        <f>IF(M255="","",IF(M255="Leve",0.2,IF(M255="Menor",0.4,IF(M255="Moderado",0.6,IF(M255="Mayor",0.8,IF(M255="Catastrófico",1,))))))</f>
        <v/>
      </c>
      <c r="O255" s="453" t="str">
        <f>IF(OR(AND(I255="Muy Baja",M255="Leve"),AND(I255="Muy Baja",M255="Menor"),AND(I255="Baja",M255="Leve")),"Bajo",IF(OR(AND(I255="Muy baja",M255="Moderado"),AND(I255="Baja",M255="Menor"),AND(I255="Baja",M255="Moderado"),AND(I255="Media",M255="Leve"),AND(I255="Media",M255="Menor"),AND(I255="Media",M255="Moderado"),AND(I255="Alta",M255="Leve"),AND(I255="Alta",M255="Menor")),"Moderado",IF(OR(AND(I255="Muy Baja",M255="Mayor"),AND(I255="Baja",M255="Mayor"),AND(I255="Media",M255="Mayor"),AND(I255="Alta",M255="Moderado"),AND(I255="Alta",M255="Mayor"),AND(I255="Muy Alta",M255="Leve"),AND(I255="Muy Alta",M255="Menor"),AND(I255="Muy Alta",M255="Moderado"),AND(I255="Muy Alta",M255="Mayor")),"Alto",IF(OR(AND(I255="Muy Baja",M255="Catastrófico"),AND(I255="Baja",M255="Catastrófico"),AND(I255="Media",M255="Catastrófico"),AND(I255="Alta",M255="Catastrófico"),AND(I255="Muy Alta",M255="Catastrófico")),"Extremo",""))))</f>
        <v/>
      </c>
      <c r="P255" s="185"/>
      <c r="Q255" s="93"/>
      <c r="R255" s="137" t="str">
        <f t="shared" ref="R255:R278" si="116">IF(OR(S255="Preventivo",S255="Detectivo"),"Probabilidad",IF(S255="Correctivo","Impacto",""))</f>
        <v/>
      </c>
      <c r="S255" s="97"/>
      <c r="T255" s="97"/>
      <c r="U255" s="186" t="str">
        <f t="shared" ref="U255:U278" si="117">IF(AND(S255="Preventivo",T255="Automático"),"50%",IF(AND(S255="Preventivo",T255="Manual"),"40%",IF(AND(S255="Detectivo",T255="Automático"),"40%",IF(AND(S255="Detectivo",T255="Manual"),"30%",IF(AND(S255="Correctivo",T255="Automático"),"35%",IF(AND(S255="Correctivo",T255="Manual"),"25%",""))))))</f>
        <v/>
      </c>
      <c r="V255" s="97"/>
      <c r="W255" s="97"/>
      <c r="X255" s="97"/>
      <c r="Y255" s="138" t="str">
        <f>IFERROR(IF(R255="Probabilidad",(J255-(+J255*U255)),IF(R255="Impacto",J255,"")),"")</f>
        <v/>
      </c>
      <c r="Z255" s="111" t="str">
        <f t="shared" ref="Z255:Z278" si="118">IFERROR(IF(Y255="","",IF(Y255&lt;=0.2,"Muy Baja",IF(Y255&lt;=0.4,"Baja",IF(Y255&lt;=0.6,"Media",IF(Y255&lt;=0.8,"Alta","Muy Alta"))))),"")</f>
        <v/>
      </c>
      <c r="AA255" s="186" t="str">
        <f t="shared" ref="AA255:AA278" si="119">+Y255</f>
        <v/>
      </c>
      <c r="AB255" s="111" t="str">
        <f t="shared" ref="AB255:AB278" si="120">IFERROR(IF(AC255="","",IF(AC255&lt;=0.2,"Leve",IF(AC255&lt;=0.4,"Menor",IF(AC255&lt;=0.6,"Moderado",IF(AC255&lt;=0.8,"Mayor","Catastrófico"))))),"")</f>
        <v/>
      </c>
      <c r="AC255" s="186" t="str">
        <f>IFERROR(IF(R255="Impacto",(N255-(+N255*U255)),IF(R255="Probabilidad",N255,"")),"")</f>
        <v/>
      </c>
      <c r="AD255" s="111" t="str">
        <f t="shared" ref="AD255:AD278" si="121">IFERROR(IF(OR(AND(Z255="Muy Baja",AB255="Leve"),AND(Z255="Muy Baja",AB255="Menor"),AND(Z255="Baja",AB255="Leve")),"Bajo",IF(OR(AND(Z255="Muy baja",AB255="Moderado"),AND(Z255="Baja",AB255="Menor"),AND(Z255="Baja",AB255="Moderado"),AND(Z255="Media",AB255="Leve"),AND(Z255="Media",AB255="Menor"),AND(Z255="Media",AB255="Moderado"),AND(Z255="Alta",AB255="Leve"),AND(Z255="Alta",AB255="Menor")),"Moderado",IF(OR(AND(Z255="Muy Baja",AB255="Mayor"),AND(Z255="Baja",AB255="Mayor"),AND(Z255="Media",AB255="Mayor"),AND(Z255="Alta",AB255="Moderado"),AND(Z255="Alta",AB255="Mayor"),AND(Z255="Muy Alta",AB255="Leve"),AND(Z255="Muy Alta",AB255="Menor"),AND(Z255="Muy Alta",AB255="Moderado"),AND(Z255="Muy Alta",AB255="Mayor")),"Alto",IF(OR(AND(Z255="Muy Baja",AB255="Catastrófico"),AND(Z255="Baja",AB255="Catastrófico"),AND(Z255="Media",AB255="Catastrófico"),AND(Z255="Alta",AB255="Catastrófico"),AND(Z255="Muy Alta",AB255="Catastrófico")),"Extremo","")))),"")</f>
        <v/>
      </c>
      <c r="AE255" s="456"/>
      <c r="AF255" s="336"/>
      <c r="AG255" s="337"/>
      <c r="AH255" s="234"/>
      <c r="AI255" s="234"/>
      <c r="AJ255" s="234"/>
      <c r="AK255" s="234"/>
      <c r="AL255" s="234"/>
      <c r="AM255" s="234"/>
      <c r="AN255" s="139"/>
      <c r="AO255" s="139"/>
      <c r="AP255" s="140"/>
      <c r="AQ255" s="139"/>
      <c r="AR255" s="140"/>
      <c r="AS255" s="234"/>
      <c r="AT255" s="234"/>
      <c r="AU255" s="234"/>
      <c r="AV255" s="234"/>
      <c r="AW255" s="234"/>
      <c r="AX255" s="234"/>
      <c r="AY255" s="139"/>
      <c r="AZ255" s="139"/>
      <c r="BA255" s="140"/>
      <c r="BB255" s="139"/>
      <c r="BC255" s="140"/>
      <c r="BD255" s="234"/>
      <c r="BE255" s="234"/>
      <c r="BF255" s="234"/>
      <c r="BG255" s="234"/>
      <c r="BH255" s="234"/>
      <c r="BI255" s="234"/>
      <c r="BJ255" s="139"/>
      <c r="BK255" s="139"/>
      <c r="BL255" s="140"/>
      <c r="BM255" s="275"/>
      <c r="BN255" s="296"/>
      <c r="BO255" s="396"/>
      <c r="BP255" s="294"/>
      <c r="BQ255" s="297"/>
      <c r="BR255" s="297"/>
      <c r="BS255" s="304"/>
      <c r="BT255" s="139"/>
      <c r="BU255" s="140"/>
      <c r="BV255" s="141"/>
      <c r="BW255" s="139"/>
      <c r="BX255" s="139"/>
      <c r="BY255" s="140"/>
      <c r="BZ255" s="140"/>
      <c r="CA255" s="140"/>
      <c r="CB255" s="140"/>
      <c r="CC255" s="139"/>
      <c r="CD255" s="140"/>
      <c r="CE255" s="141"/>
      <c r="CF255" s="139"/>
      <c r="CG255" s="139"/>
      <c r="CH255" s="140"/>
      <c r="CI255" s="140"/>
      <c r="CJ255" s="140"/>
      <c r="CK255" s="140"/>
      <c r="CL255" s="139"/>
      <c r="CM255" s="140"/>
      <c r="CN255" s="403"/>
      <c r="CO255" s="139"/>
      <c r="CP255" s="139"/>
      <c r="CQ255" s="140"/>
      <c r="CR255" s="140"/>
      <c r="CS255" s="140"/>
      <c r="CT255" s="140"/>
      <c r="CU255" s="401"/>
      <c r="CV255" s="401"/>
    </row>
    <row r="256" spans="1:100" s="402" customFormat="1" ht="97" customHeight="1">
      <c r="A256" s="469"/>
      <c r="B256" s="472"/>
      <c r="C256" s="463"/>
      <c r="D256" s="478"/>
      <c r="E256" s="478"/>
      <c r="F256" s="478"/>
      <c r="G256" s="463"/>
      <c r="H256" s="463"/>
      <c r="I256" s="454"/>
      <c r="J256" s="451"/>
      <c r="K256" s="466"/>
      <c r="L256" s="313">
        <f>IF(NOT(ISERROR(MATCH(K256,_xlfn.ANCHORARRAY(F277),0))),J279&amp;"Por favor no seleccionar los criterios de impacto",K256)</f>
        <v>0</v>
      </c>
      <c r="M256" s="454"/>
      <c r="N256" s="451"/>
      <c r="O256" s="454"/>
      <c r="P256" s="181"/>
      <c r="Q256" s="94"/>
      <c r="R256" s="137" t="str">
        <f t="shared" si="116"/>
        <v/>
      </c>
      <c r="S256" s="97"/>
      <c r="T256" s="97"/>
      <c r="U256" s="186" t="str">
        <f t="shared" si="117"/>
        <v/>
      </c>
      <c r="V256" s="97"/>
      <c r="W256" s="97"/>
      <c r="X256" s="97"/>
      <c r="Y256" s="138" t="str">
        <f>IFERROR(IF(AND(R255="Probabilidad",R256="Probabilidad"),(AA255-(+AA255*U256)),IF(R256="Probabilidad",(J255-(+J255*U256)),IF(R256="Impacto",AA255,""))),"")</f>
        <v/>
      </c>
      <c r="Z256" s="111" t="str">
        <f t="shared" si="118"/>
        <v/>
      </c>
      <c r="AA256" s="186" t="str">
        <f t="shared" si="119"/>
        <v/>
      </c>
      <c r="AB256" s="111" t="str">
        <f t="shared" si="120"/>
        <v/>
      </c>
      <c r="AC256" s="186" t="str">
        <f>IFERROR(IF(AND(R255="Impacto",R256="Impacto"),(AC255-(+AC255*U256)),IF(R256="Impacto",($N$141-(+$N$141*U256)),IF(R256="Probabilidad",AC255,""))),"")</f>
        <v/>
      </c>
      <c r="AD256" s="111" t="str">
        <f t="shared" si="121"/>
        <v/>
      </c>
      <c r="AE256" s="457"/>
      <c r="AF256" s="150"/>
      <c r="AG256" s="151"/>
      <c r="AH256" s="234"/>
      <c r="AI256" s="234"/>
      <c r="AJ256" s="234"/>
      <c r="AK256" s="234"/>
      <c r="AL256" s="234"/>
      <c r="AM256" s="234"/>
      <c r="AN256" s="150"/>
      <c r="AO256" s="150"/>
      <c r="AP256" s="151"/>
      <c r="AQ256" s="150"/>
      <c r="AR256" s="151"/>
      <c r="AS256" s="234"/>
      <c r="AT256" s="234"/>
      <c r="AU256" s="234"/>
      <c r="AV256" s="234"/>
      <c r="AW256" s="234"/>
      <c r="AX256" s="234"/>
      <c r="AY256" s="150"/>
      <c r="AZ256" s="150"/>
      <c r="BA256" s="151"/>
      <c r="BB256" s="150"/>
      <c r="BC256" s="151"/>
      <c r="BD256" s="234"/>
      <c r="BE256" s="234"/>
      <c r="BF256" s="234"/>
      <c r="BG256" s="234"/>
      <c r="BH256" s="234"/>
      <c r="BI256" s="234"/>
      <c r="BJ256" s="150"/>
      <c r="BK256" s="150"/>
      <c r="BL256" s="151"/>
      <c r="BM256" s="275"/>
      <c r="BN256" s="296"/>
      <c r="BO256" s="294"/>
      <c r="BP256" s="294"/>
      <c r="BQ256" s="297"/>
      <c r="BR256" s="297"/>
      <c r="BS256" s="296"/>
      <c r="BT256" s="150"/>
      <c r="BU256" s="151"/>
      <c r="BV256" s="152"/>
      <c r="BW256" s="150"/>
      <c r="BX256" s="150"/>
      <c r="BY256" s="151"/>
      <c r="BZ256" s="151"/>
      <c r="CA256" s="151"/>
      <c r="CB256" s="151"/>
      <c r="CC256" s="150"/>
      <c r="CD256" s="151"/>
      <c r="CE256" s="152"/>
      <c r="CF256" s="150"/>
      <c r="CG256" s="150"/>
      <c r="CH256" s="151"/>
      <c r="CI256" s="151"/>
      <c r="CJ256" s="151"/>
      <c r="CK256" s="151"/>
      <c r="CL256" s="150"/>
      <c r="CM256" s="151"/>
      <c r="CN256" s="404"/>
      <c r="CO256" s="150"/>
      <c r="CP256" s="150"/>
      <c r="CQ256" s="151"/>
      <c r="CR256" s="151"/>
      <c r="CS256" s="151"/>
      <c r="CT256" s="151"/>
    </row>
    <row r="257" spans="1:100" s="402" customFormat="1" ht="97" customHeight="1">
      <c r="A257" s="469"/>
      <c r="B257" s="472"/>
      <c r="C257" s="463"/>
      <c r="D257" s="478"/>
      <c r="E257" s="478"/>
      <c r="F257" s="478"/>
      <c r="G257" s="463"/>
      <c r="H257" s="463"/>
      <c r="I257" s="454"/>
      <c r="J257" s="451"/>
      <c r="K257" s="466"/>
      <c r="L257" s="313">
        <f>IF(NOT(ISERROR(MATCH(K257,_xlfn.ANCHORARRAY(F278),0))),J280&amp;"Por favor no seleccionar los criterios de impacto",K257)</f>
        <v>0</v>
      </c>
      <c r="M257" s="454"/>
      <c r="N257" s="451"/>
      <c r="O257" s="454"/>
      <c r="P257" s="181"/>
      <c r="Q257" s="94"/>
      <c r="R257" s="137" t="str">
        <f t="shared" si="116"/>
        <v/>
      </c>
      <c r="S257" s="97"/>
      <c r="T257" s="97"/>
      <c r="U257" s="186" t="str">
        <f t="shared" si="117"/>
        <v/>
      </c>
      <c r="V257" s="97"/>
      <c r="W257" s="97"/>
      <c r="X257" s="97"/>
      <c r="Y257" s="138" t="str">
        <f>IFERROR(IF(AND(R256="Probabilidad",R257="Probabilidad"),(AA256-(+AA256*U257)),IF(R257="Probabilidad",(J256-(+J256*U257)),IF(R257="Impacto",AA256,""))),"")</f>
        <v/>
      </c>
      <c r="Z257" s="111" t="str">
        <f t="shared" si="118"/>
        <v/>
      </c>
      <c r="AA257" s="186" t="str">
        <f t="shared" si="119"/>
        <v/>
      </c>
      <c r="AB257" s="111" t="str">
        <f t="shared" si="120"/>
        <v/>
      </c>
      <c r="AC257" s="186" t="str">
        <f>IFERROR(IF(AND(R256="Impacto",R257="Impacto"),(AC256-(+AC256*U257)),IF(AND(R256="Probabilidad",R257="Impacto"),(AC255-(+AC255*U257)),IF(R257="Probabilidad",AC256,""))),"")</f>
        <v/>
      </c>
      <c r="AD257" s="111" t="str">
        <f t="shared" si="121"/>
        <v/>
      </c>
      <c r="AE257" s="457"/>
      <c r="AF257" s="150"/>
      <c r="AG257" s="151"/>
      <c r="AH257" s="234"/>
      <c r="AI257" s="234"/>
      <c r="AJ257" s="234"/>
      <c r="AK257" s="234"/>
      <c r="AL257" s="234"/>
      <c r="AM257" s="234"/>
      <c r="AN257" s="150"/>
      <c r="AO257" s="150"/>
      <c r="AP257" s="151"/>
      <c r="AQ257" s="150"/>
      <c r="AR257" s="151"/>
      <c r="AS257" s="234"/>
      <c r="AT257" s="234"/>
      <c r="AU257" s="234"/>
      <c r="AV257" s="234"/>
      <c r="AW257" s="234"/>
      <c r="AX257" s="234"/>
      <c r="AY257" s="150"/>
      <c r="AZ257" s="150"/>
      <c r="BA257" s="151"/>
      <c r="BB257" s="150"/>
      <c r="BC257" s="151"/>
      <c r="BD257" s="234"/>
      <c r="BE257" s="234"/>
      <c r="BF257" s="234"/>
      <c r="BG257" s="234"/>
      <c r="BH257" s="234"/>
      <c r="BI257" s="234"/>
      <c r="BJ257" s="150"/>
      <c r="BK257" s="150"/>
      <c r="BL257" s="151"/>
      <c r="BM257" s="181"/>
      <c r="BN257" s="226"/>
      <c r="BO257" s="142"/>
      <c r="BP257" s="181"/>
      <c r="BQ257" s="142"/>
      <c r="BR257" s="142"/>
      <c r="BS257" s="142"/>
      <c r="BT257" s="150"/>
      <c r="BU257" s="151"/>
      <c r="BV257" s="152"/>
      <c r="BW257" s="150"/>
      <c r="BX257" s="150"/>
      <c r="BY257" s="151"/>
      <c r="BZ257" s="151"/>
      <c r="CA257" s="151"/>
      <c r="CB257" s="151"/>
      <c r="CC257" s="150"/>
      <c r="CD257" s="151"/>
      <c r="CE257" s="152"/>
      <c r="CF257" s="150"/>
      <c r="CG257" s="150"/>
      <c r="CH257" s="151"/>
      <c r="CI257" s="151"/>
      <c r="CJ257" s="151"/>
      <c r="CK257" s="151"/>
      <c r="CL257" s="150"/>
      <c r="CM257" s="151"/>
      <c r="CN257" s="404"/>
      <c r="CO257" s="150"/>
      <c r="CP257" s="150"/>
      <c r="CQ257" s="151"/>
      <c r="CR257" s="151"/>
      <c r="CS257" s="151"/>
      <c r="CT257" s="151"/>
    </row>
    <row r="258" spans="1:100" s="402" customFormat="1" ht="97" customHeight="1">
      <c r="A258" s="469"/>
      <c r="B258" s="472"/>
      <c r="C258" s="463"/>
      <c r="D258" s="478"/>
      <c r="E258" s="478"/>
      <c r="F258" s="478"/>
      <c r="G258" s="463"/>
      <c r="H258" s="463"/>
      <c r="I258" s="454"/>
      <c r="J258" s="451"/>
      <c r="K258" s="466"/>
      <c r="L258" s="313">
        <f>IF(NOT(ISERROR(MATCH(K258,_xlfn.ANCHORARRAY(F279),0))),J281&amp;"Por favor no seleccionar los criterios de impacto",K258)</f>
        <v>0</v>
      </c>
      <c r="M258" s="454"/>
      <c r="N258" s="451"/>
      <c r="O258" s="454"/>
      <c r="P258" s="181"/>
      <c r="Q258" s="94"/>
      <c r="R258" s="137" t="str">
        <f t="shared" si="116"/>
        <v/>
      </c>
      <c r="S258" s="97"/>
      <c r="T258" s="97"/>
      <c r="U258" s="186" t="str">
        <f t="shared" si="117"/>
        <v/>
      </c>
      <c r="V258" s="97"/>
      <c r="W258" s="97"/>
      <c r="X258" s="97"/>
      <c r="Y258" s="138" t="str">
        <f>IFERROR(IF(AND(R257="Probabilidad",R258="Probabilidad"),(AA257-(+AA257*U258)),IF(R258="Probabilidad",(J257-(+J257*U258)),IF(R258="Impacto",AA257,""))),"")</f>
        <v/>
      </c>
      <c r="Z258" s="111" t="str">
        <f t="shared" si="118"/>
        <v/>
      </c>
      <c r="AA258" s="186" t="str">
        <f t="shared" si="119"/>
        <v/>
      </c>
      <c r="AB258" s="111" t="str">
        <f t="shared" si="120"/>
        <v/>
      </c>
      <c r="AC258" s="186" t="str">
        <f>IFERROR(IF(AND(R257="Impacto",R258="Impacto"),(AC257-(+AC257*U258)),IF(AND(R257="Probabilidad",R258="Impacto"),(AC256-(+AC256*U258)),IF(R258="Probabilidad",AC257,""))),"")</f>
        <v/>
      </c>
      <c r="AD258" s="111" t="str">
        <f t="shared" si="121"/>
        <v/>
      </c>
      <c r="AE258" s="457"/>
      <c r="AF258" s="150"/>
      <c r="AG258" s="151"/>
      <c r="AH258" s="234"/>
      <c r="AI258" s="234"/>
      <c r="AJ258" s="234"/>
      <c r="AK258" s="234"/>
      <c r="AL258" s="234"/>
      <c r="AM258" s="234"/>
      <c r="AN258" s="150"/>
      <c r="AO258" s="150"/>
      <c r="AP258" s="151"/>
      <c r="AQ258" s="150"/>
      <c r="AR258" s="151"/>
      <c r="AS258" s="234"/>
      <c r="AT258" s="234"/>
      <c r="AU258" s="234"/>
      <c r="AV258" s="234"/>
      <c r="AW258" s="234"/>
      <c r="AX258" s="234"/>
      <c r="AY258" s="150"/>
      <c r="AZ258" s="150"/>
      <c r="BA258" s="151"/>
      <c r="BB258" s="150"/>
      <c r="BC258" s="151"/>
      <c r="BD258" s="234"/>
      <c r="BE258" s="234"/>
      <c r="BF258" s="234"/>
      <c r="BG258" s="234"/>
      <c r="BH258" s="234"/>
      <c r="BI258" s="234"/>
      <c r="BJ258" s="150"/>
      <c r="BK258" s="150"/>
      <c r="BL258" s="151"/>
      <c r="BM258" s="181"/>
      <c r="BN258" s="226"/>
      <c r="BO258" s="142"/>
      <c r="BP258" s="181"/>
      <c r="BQ258" s="142"/>
      <c r="BR258" s="142"/>
      <c r="BS258" s="142"/>
      <c r="BT258" s="150"/>
      <c r="BU258" s="151"/>
      <c r="BV258" s="152"/>
      <c r="BW258" s="150"/>
      <c r="BX258" s="150"/>
      <c r="BY258" s="151"/>
      <c r="BZ258" s="151"/>
      <c r="CA258" s="151"/>
      <c r="CB258" s="151"/>
      <c r="CC258" s="150"/>
      <c r="CD258" s="151"/>
      <c r="CE258" s="152"/>
      <c r="CF258" s="150"/>
      <c r="CG258" s="150"/>
      <c r="CH258" s="151"/>
      <c r="CI258" s="151"/>
      <c r="CJ258" s="151"/>
      <c r="CK258" s="151"/>
      <c r="CL258" s="150"/>
      <c r="CM258" s="151"/>
      <c r="CN258" s="404"/>
      <c r="CO258" s="150"/>
      <c r="CP258" s="150"/>
      <c r="CQ258" s="151"/>
      <c r="CR258" s="151"/>
      <c r="CS258" s="151"/>
      <c r="CT258" s="151"/>
    </row>
    <row r="259" spans="1:100" s="402" customFormat="1" ht="24" customHeight="1">
      <c r="A259" s="469"/>
      <c r="B259" s="472"/>
      <c r="C259" s="463"/>
      <c r="D259" s="478"/>
      <c r="E259" s="478"/>
      <c r="F259" s="478"/>
      <c r="G259" s="463"/>
      <c r="H259" s="463"/>
      <c r="I259" s="454"/>
      <c r="J259" s="451"/>
      <c r="K259" s="466"/>
      <c r="L259" s="313">
        <f>IF(NOT(ISERROR(MATCH(K259,_xlfn.ANCHORARRAY(F280),0))),J282&amp;"Por favor no seleccionar los criterios de impacto",K259)</f>
        <v>0</v>
      </c>
      <c r="M259" s="454"/>
      <c r="N259" s="451"/>
      <c r="O259" s="454"/>
      <c r="P259" s="181"/>
      <c r="Q259" s="94"/>
      <c r="R259" s="137" t="str">
        <f t="shared" si="116"/>
        <v/>
      </c>
      <c r="S259" s="97"/>
      <c r="T259" s="97"/>
      <c r="U259" s="186" t="str">
        <f t="shared" si="117"/>
        <v/>
      </c>
      <c r="V259" s="97"/>
      <c r="W259" s="97"/>
      <c r="X259" s="97"/>
      <c r="Y259" s="138" t="str">
        <f>IFERROR(IF(AND(R258="Probabilidad",R259="Probabilidad"),(AA258-(+AA258*U259)),IF(R259="Probabilidad",(J258-(+J258*U259)),IF(R259="Impacto",AA258,""))),"")</f>
        <v/>
      </c>
      <c r="Z259" s="111" t="str">
        <f t="shared" si="118"/>
        <v/>
      </c>
      <c r="AA259" s="186" t="str">
        <f t="shared" si="119"/>
        <v/>
      </c>
      <c r="AB259" s="111" t="str">
        <f t="shared" si="120"/>
        <v/>
      </c>
      <c r="AC259" s="186" t="str">
        <f>IFERROR(IF(AND(R258="Impacto",R259="Impacto"),(AC258-(+AC258*U259)),IF(AND(R258="Probabilidad",R259="Impacto"),(AC257-(+AC257*U259)),IF(R259="Probabilidad",AC258,""))),"")</f>
        <v/>
      </c>
      <c r="AD259" s="111" t="str">
        <f t="shared" si="121"/>
        <v/>
      </c>
      <c r="AE259" s="457"/>
      <c r="AF259" s="150"/>
      <c r="AG259" s="151"/>
      <c r="AH259" s="234"/>
      <c r="AI259" s="234"/>
      <c r="AJ259" s="234"/>
      <c r="AK259" s="234"/>
      <c r="AL259" s="234"/>
      <c r="AM259" s="234"/>
      <c r="AN259" s="150"/>
      <c r="AO259" s="150"/>
      <c r="AP259" s="151"/>
      <c r="AQ259" s="150"/>
      <c r="AR259" s="151"/>
      <c r="AS259" s="234"/>
      <c r="AT259" s="234"/>
      <c r="AU259" s="234"/>
      <c r="AV259" s="234"/>
      <c r="AW259" s="234"/>
      <c r="AX259" s="234"/>
      <c r="AY259" s="150"/>
      <c r="AZ259" s="150"/>
      <c r="BA259" s="151"/>
      <c r="BB259" s="150"/>
      <c r="BC259" s="151"/>
      <c r="BD259" s="234"/>
      <c r="BE259" s="234"/>
      <c r="BF259" s="234"/>
      <c r="BG259" s="234"/>
      <c r="BH259" s="234"/>
      <c r="BI259" s="234"/>
      <c r="BJ259" s="150"/>
      <c r="BK259" s="150"/>
      <c r="BL259" s="151"/>
      <c r="BM259" s="181"/>
      <c r="BN259" s="226"/>
      <c r="BO259" s="142"/>
      <c r="BP259" s="181"/>
      <c r="BQ259" s="142"/>
      <c r="BR259" s="142"/>
      <c r="BS259" s="142"/>
      <c r="BT259" s="150"/>
      <c r="BU259" s="151"/>
      <c r="BV259" s="152"/>
      <c r="BW259" s="150"/>
      <c r="BX259" s="150"/>
      <c r="BY259" s="151"/>
      <c r="BZ259" s="151"/>
      <c r="CA259" s="151"/>
      <c r="CB259" s="151"/>
      <c r="CC259" s="150"/>
      <c r="CD259" s="151"/>
      <c r="CE259" s="152"/>
      <c r="CF259" s="150"/>
      <c r="CG259" s="150"/>
      <c r="CH259" s="151"/>
      <c r="CI259" s="151"/>
      <c r="CJ259" s="151"/>
      <c r="CK259" s="151"/>
      <c r="CL259" s="150"/>
      <c r="CM259" s="151"/>
      <c r="CN259" s="404"/>
      <c r="CO259" s="150"/>
      <c r="CP259" s="150"/>
      <c r="CQ259" s="151"/>
      <c r="CR259" s="151"/>
      <c r="CS259" s="151"/>
      <c r="CT259" s="151"/>
    </row>
    <row r="260" spans="1:100" s="402" customFormat="1" ht="24" customHeight="1" thickBot="1">
      <c r="A260" s="470"/>
      <c r="B260" s="473"/>
      <c r="C260" s="464"/>
      <c r="D260" s="479"/>
      <c r="E260" s="479"/>
      <c r="F260" s="479"/>
      <c r="G260" s="464"/>
      <c r="H260" s="464"/>
      <c r="I260" s="455"/>
      <c r="J260" s="452"/>
      <c r="K260" s="467"/>
      <c r="L260" s="314">
        <f>IF(NOT(ISERROR(MATCH(K260,_xlfn.ANCHORARRAY(F281),0))),J283&amp;"Por favor no seleccionar los criterios de impacto",K260)</f>
        <v>0</v>
      </c>
      <c r="M260" s="455"/>
      <c r="N260" s="452"/>
      <c r="O260" s="455"/>
      <c r="P260" s="182"/>
      <c r="Q260" s="95"/>
      <c r="R260" s="149" t="str">
        <f t="shared" si="116"/>
        <v/>
      </c>
      <c r="S260" s="144"/>
      <c r="T260" s="144"/>
      <c r="U260" s="184" t="str">
        <f t="shared" si="117"/>
        <v/>
      </c>
      <c r="V260" s="144"/>
      <c r="W260" s="144"/>
      <c r="X260" s="144"/>
      <c r="Y260" s="145" t="str">
        <f>IFERROR(IF(AND(R259="Probabilidad",R260="Probabilidad"),(AA259-(+AA259*U260)),IF(R260="Probabilidad",(J259-(+J259*U260)),IF(R260="Impacto",AA259,""))),"")</f>
        <v/>
      </c>
      <c r="Z260" s="112" t="str">
        <f t="shared" si="118"/>
        <v/>
      </c>
      <c r="AA260" s="184" t="str">
        <f t="shared" si="119"/>
        <v/>
      </c>
      <c r="AB260" s="112" t="str">
        <f t="shared" si="120"/>
        <v/>
      </c>
      <c r="AC260" s="184" t="str">
        <f>IFERROR(IF(AND(R259="Impacto",R260="Impacto"),(AC259-(+AC259*U260)),IF(AND(R259="Probabilidad",R260="Impacto"),(AC258-(+AC258*U260)),IF(R260="Probabilidad",AC259,""))),"")</f>
        <v/>
      </c>
      <c r="AD260" s="112" t="str">
        <f t="shared" si="121"/>
        <v/>
      </c>
      <c r="AE260" s="458"/>
      <c r="AF260" s="150"/>
      <c r="AG260" s="151"/>
      <c r="AH260" s="234"/>
      <c r="AI260" s="234"/>
      <c r="AJ260" s="234"/>
      <c r="AK260" s="234"/>
      <c r="AL260" s="234"/>
      <c r="AM260" s="234"/>
      <c r="AN260" s="150"/>
      <c r="AO260" s="150"/>
      <c r="AP260" s="151"/>
      <c r="AQ260" s="150"/>
      <c r="AR260" s="151"/>
      <c r="AS260" s="234"/>
      <c r="AT260" s="234"/>
      <c r="AU260" s="234"/>
      <c r="AV260" s="234"/>
      <c r="AW260" s="234"/>
      <c r="AX260" s="234"/>
      <c r="AY260" s="150"/>
      <c r="AZ260" s="150"/>
      <c r="BA260" s="151"/>
      <c r="BB260" s="150"/>
      <c r="BC260" s="151"/>
      <c r="BD260" s="234"/>
      <c r="BE260" s="234"/>
      <c r="BF260" s="234"/>
      <c r="BG260" s="234"/>
      <c r="BH260" s="234"/>
      <c r="BI260" s="234"/>
      <c r="BJ260" s="150"/>
      <c r="BK260" s="150"/>
      <c r="BL260" s="151"/>
      <c r="BM260" s="181"/>
      <c r="BN260" s="226"/>
      <c r="BO260" s="142"/>
      <c r="BP260" s="181"/>
      <c r="BQ260" s="142"/>
      <c r="BR260" s="142"/>
      <c r="BS260" s="142"/>
      <c r="BT260" s="150"/>
      <c r="BU260" s="151"/>
      <c r="BV260" s="152"/>
      <c r="BW260" s="150"/>
      <c r="BX260" s="150"/>
      <c r="BY260" s="151"/>
      <c r="BZ260" s="151"/>
      <c r="CA260" s="151"/>
      <c r="CB260" s="151"/>
      <c r="CC260" s="150"/>
      <c r="CD260" s="151"/>
      <c r="CE260" s="152"/>
      <c r="CF260" s="150"/>
      <c r="CG260" s="150"/>
      <c r="CH260" s="151"/>
      <c r="CI260" s="151"/>
      <c r="CJ260" s="151"/>
      <c r="CK260" s="151"/>
      <c r="CL260" s="150"/>
      <c r="CM260" s="151"/>
      <c r="CN260" s="404"/>
      <c r="CO260" s="150"/>
      <c r="CP260" s="150"/>
      <c r="CQ260" s="151"/>
      <c r="CR260" s="151"/>
      <c r="CS260" s="151"/>
      <c r="CT260" s="151"/>
    </row>
    <row r="261" spans="1:100" s="402" customFormat="1" ht="105" customHeight="1">
      <c r="A261" s="468"/>
      <c r="B261" s="471"/>
      <c r="C261" s="462"/>
      <c r="D261" s="459"/>
      <c r="E261" s="459"/>
      <c r="F261" s="459"/>
      <c r="G261" s="462"/>
      <c r="H261" s="462"/>
      <c r="I261" s="453" t="str">
        <f>IF(H261&lt;=0,"",IF(H261&lt;=2,"Muy Baja",IF(H261&lt;=24,"Baja",IF(H261&lt;=500,"Media",IF(H261&lt;=5000,"Alta","Muy Alta")))))</f>
        <v/>
      </c>
      <c r="J261" s="450" t="str">
        <f>IF(I261="","",IF(I261="Muy Baja",0.2,IF(I261="Baja",0.4,IF(I261="Media",0.6,IF(I261="Alta",0.8,IF(I261="Muy Alta",1,))))))</f>
        <v/>
      </c>
      <c r="K261" s="465"/>
      <c r="L261" s="313">
        <f>IF(NOT(ISERROR(MATCH(K261,'[3]Tabla Impacto'!$B$221:$B$223,0))),'[3]Tabla Impacto'!$F$223&amp;"Por favor no seleccionar los criterios de impacto(Afectación Económica o presupuestal y Pérdida Reputacional)",K261)</f>
        <v>0</v>
      </c>
      <c r="M261" s="453" t="str">
        <f>IF(OR(K261='Tabla Impacto'!$C$11,K261='Tabla Impacto'!$D$11),"Leve",IF(OR(K261='Tabla Impacto'!$C$12,K261='Tabla Impacto'!$D$12),"Menor",IF(OR(K261='Tabla Impacto'!$C$13,K261='Tabla Impacto'!$D$13),"Moderado",IF(OR(K261='Tabla Impacto'!$C$14,K261='Tabla Impacto'!$D$14),"Mayor",IF(OR(K261='Tabla Impacto'!$C$15,K261='Tabla Impacto'!$D$15),"Catastrófico","")))))</f>
        <v/>
      </c>
      <c r="N261" s="450" t="str">
        <f>IF(M261="","",IF(M261="Leve",0.2,IF(M261="Menor",0.4,IF(M261="Moderado",0.6,IF(M261="Mayor",0.8,IF(M261="Catastrófico",1,))))))</f>
        <v/>
      </c>
      <c r="O261" s="453" t="str">
        <f>IF(OR(AND(I261="Muy Baja",M261="Leve"),AND(I261="Muy Baja",M261="Menor"),AND(I261="Baja",M261="Leve")),"Bajo",IF(OR(AND(I261="Muy baja",M261="Moderado"),AND(I261="Baja",M261="Menor"),AND(I261="Baja",M261="Moderado"),AND(I261="Media",M261="Leve"),AND(I261="Media",M261="Menor"),AND(I261="Media",M261="Moderado"),AND(I261="Alta",M261="Leve"),AND(I261="Alta",M261="Menor")),"Moderado",IF(OR(AND(I261="Muy Baja",M261="Mayor"),AND(I261="Baja",M261="Mayor"),AND(I261="Media",M261="Mayor"),AND(I261="Alta",M261="Moderado"),AND(I261="Alta",M261="Mayor"),AND(I261="Muy Alta",M261="Leve"),AND(I261="Muy Alta",M261="Menor"),AND(I261="Muy Alta",M261="Moderado"),AND(I261="Muy Alta",M261="Mayor")),"Alto",IF(OR(AND(I261="Muy Baja",M261="Catastrófico"),AND(I261="Baja",M261="Catastrófico"),AND(I261="Media",M261="Catastrófico"),AND(I261="Alta",M261="Catastrófico"),AND(I261="Muy Alta",M261="Catastrófico")),"Extremo",""))))</f>
        <v/>
      </c>
      <c r="P261" s="321"/>
      <c r="Q261" s="381"/>
      <c r="R261" s="137" t="str">
        <f t="shared" si="116"/>
        <v/>
      </c>
      <c r="S261" s="97"/>
      <c r="T261" s="97"/>
      <c r="U261" s="186" t="str">
        <f t="shared" si="117"/>
        <v/>
      </c>
      <c r="V261" s="97"/>
      <c r="W261" s="97"/>
      <c r="X261" s="97"/>
      <c r="Y261" s="138" t="str">
        <f>IFERROR(IF(R261="Probabilidad",(J261-(+J261*U261)),IF(R261="Impacto",J261,"")),"")</f>
        <v/>
      </c>
      <c r="Z261" s="111" t="str">
        <f t="shared" si="118"/>
        <v/>
      </c>
      <c r="AA261" s="186" t="str">
        <f t="shared" si="119"/>
        <v/>
      </c>
      <c r="AB261" s="111" t="str">
        <f t="shared" si="120"/>
        <v/>
      </c>
      <c r="AC261" s="186" t="str">
        <f>IFERROR(IF(R261="Impacto",(N261-(+N261*U261)),IF(R261="Probabilidad",N261,"")),"")</f>
        <v/>
      </c>
      <c r="AD261" s="111" t="str">
        <f t="shared" si="121"/>
        <v/>
      </c>
      <c r="AE261" s="456"/>
      <c r="AF261" s="336"/>
      <c r="AG261" s="337"/>
      <c r="AH261" s="234"/>
      <c r="AI261" s="234"/>
      <c r="AJ261" s="234"/>
      <c r="AK261" s="234"/>
      <c r="AL261" s="234"/>
      <c r="AM261" s="234"/>
      <c r="AN261" s="139"/>
      <c r="AO261" s="139"/>
      <c r="AP261" s="140"/>
      <c r="AQ261" s="139"/>
      <c r="AR261" s="140"/>
      <c r="AS261" s="234"/>
      <c r="AT261" s="234"/>
      <c r="AU261" s="234"/>
      <c r="AV261" s="234"/>
      <c r="AW261" s="234"/>
      <c r="AX261" s="234"/>
      <c r="AY261" s="139"/>
      <c r="AZ261" s="139"/>
      <c r="BA261" s="140"/>
      <c r="BB261" s="139"/>
      <c r="BC261" s="140"/>
      <c r="BD261" s="234"/>
      <c r="BE261" s="234"/>
      <c r="BF261" s="234"/>
      <c r="BG261" s="234"/>
      <c r="BH261" s="234"/>
      <c r="BI261" s="234"/>
      <c r="BJ261" s="139"/>
      <c r="BK261" s="139"/>
      <c r="BL261" s="140"/>
      <c r="BM261" s="301"/>
      <c r="BN261" s="296"/>
      <c r="BO261" s="333"/>
      <c r="BP261" s="294"/>
      <c r="BQ261" s="335"/>
      <c r="BR261" s="335"/>
      <c r="BS261" s="332"/>
      <c r="BT261" s="139"/>
      <c r="BU261" s="140"/>
      <c r="BV261" s="141"/>
      <c r="BW261" s="139"/>
      <c r="BX261" s="139"/>
      <c r="BY261" s="140"/>
      <c r="BZ261" s="140"/>
      <c r="CA261" s="140"/>
      <c r="CB261" s="140"/>
      <c r="CC261" s="139"/>
      <c r="CD261" s="140"/>
      <c r="CE261" s="141"/>
      <c r="CF261" s="139"/>
      <c r="CG261" s="139"/>
      <c r="CH261" s="140"/>
      <c r="CI261" s="140"/>
      <c r="CJ261" s="140"/>
      <c r="CK261" s="140"/>
      <c r="CL261" s="139"/>
      <c r="CM261" s="140"/>
      <c r="CN261" s="403"/>
      <c r="CO261" s="139"/>
      <c r="CP261" s="139"/>
      <c r="CQ261" s="140"/>
      <c r="CR261" s="140"/>
      <c r="CS261" s="140"/>
      <c r="CT261" s="140"/>
      <c r="CU261" s="401"/>
      <c r="CV261" s="401"/>
    </row>
    <row r="262" spans="1:100" s="402" customFormat="1" ht="105" customHeight="1">
      <c r="A262" s="469"/>
      <c r="B262" s="472"/>
      <c r="C262" s="463"/>
      <c r="D262" s="460"/>
      <c r="E262" s="460"/>
      <c r="F262" s="460"/>
      <c r="G262" s="463"/>
      <c r="H262" s="463"/>
      <c r="I262" s="454"/>
      <c r="J262" s="451"/>
      <c r="K262" s="466"/>
      <c r="L262" s="313">
        <f>IF(NOT(ISERROR(MATCH(K262,_xlfn.ANCHORARRAY(F271),0))),J273&amp;"Por favor no seleccionar los criterios de impacto",K262)</f>
        <v>0</v>
      </c>
      <c r="M262" s="454"/>
      <c r="N262" s="451"/>
      <c r="O262" s="454"/>
      <c r="P262" s="294"/>
      <c r="Q262" s="374"/>
      <c r="R262" s="137" t="str">
        <f t="shared" si="116"/>
        <v/>
      </c>
      <c r="S262" s="97"/>
      <c r="T262" s="97"/>
      <c r="U262" s="186" t="str">
        <f t="shared" si="117"/>
        <v/>
      </c>
      <c r="V262" s="97"/>
      <c r="W262" s="97"/>
      <c r="X262" s="97"/>
      <c r="Y262" s="138" t="str">
        <f>IFERROR(IF(AND(R261="Probabilidad",R262="Probabilidad"),(AA261-(+AA261*U262)),IF(R262="Probabilidad",(J261-(+J261*U262)),IF(R262="Impacto",AA261,""))),"")</f>
        <v/>
      </c>
      <c r="Z262" s="111" t="str">
        <f t="shared" si="118"/>
        <v/>
      </c>
      <c r="AA262" s="186" t="str">
        <f t="shared" si="119"/>
        <v/>
      </c>
      <c r="AB262" s="111" t="str">
        <f t="shared" si="120"/>
        <v/>
      </c>
      <c r="AC262" s="186" t="str">
        <f>IFERROR(IF(AND(R261="Impacto",R262="Impacto"),(AC261-(+AC261*U262)),IF(R262="Impacto",($N$141-(+$N$141*U262)),IF(R262="Probabilidad",AC261,""))),"")</f>
        <v/>
      </c>
      <c r="AD262" s="111" t="str">
        <f t="shared" si="121"/>
        <v/>
      </c>
      <c r="AE262" s="457"/>
      <c r="AF262" s="150"/>
      <c r="AG262" s="151"/>
      <c r="AH262" s="234"/>
      <c r="AI262" s="234"/>
      <c r="AJ262" s="234"/>
      <c r="AK262" s="234"/>
      <c r="AL262" s="234"/>
      <c r="AM262" s="234"/>
      <c r="AN262" s="150"/>
      <c r="AO262" s="150"/>
      <c r="AP262" s="151"/>
      <c r="AQ262" s="150"/>
      <c r="AR262" s="151"/>
      <c r="AS262" s="234"/>
      <c r="AT262" s="234"/>
      <c r="AU262" s="234"/>
      <c r="AV262" s="234"/>
      <c r="AW262" s="234"/>
      <c r="AX262" s="234"/>
      <c r="AY262" s="150"/>
      <c r="AZ262" s="150"/>
      <c r="BA262" s="151"/>
      <c r="BB262" s="150"/>
      <c r="BC262" s="151"/>
      <c r="BD262" s="234"/>
      <c r="BE262" s="234"/>
      <c r="BF262" s="234"/>
      <c r="BG262" s="234"/>
      <c r="BH262" s="234"/>
      <c r="BI262" s="234"/>
      <c r="BJ262" s="150"/>
      <c r="BK262" s="150"/>
      <c r="BL262" s="151"/>
      <c r="BM262" s="301"/>
      <c r="BN262" s="296"/>
      <c r="BO262" s="294"/>
      <c r="BP262" s="294"/>
      <c r="BQ262" s="335"/>
      <c r="BR262" s="335"/>
      <c r="BS262" s="332"/>
      <c r="BT262" s="150"/>
      <c r="BU262" s="151"/>
      <c r="BV262" s="152"/>
      <c r="BW262" s="150"/>
      <c r="BX262" s="150"/>
      <c r="BY262" s="151"/>
      <c r="BZ262" s="151"/>
      <c r="CA262" s="151"/>
      <c r="CB262" s="151"/>
      <c r="CC262" s="150"/>
      <c r="CD262" s="151"/>
      <c r="CE262" s="152"/>
      <c r="CF262" s="150"/>
      <c r="CG262" s="150"/>
      <c r="CH262" s="151"/>
      <c r="CI262" s="151"/>
      <c r="CJ262" s="151"/>
      <c r="CK262" s="151"/>
      <c r="CL262" s="150"/>
      <c r="CM262" s="151"/>
      <c r="CN262" s="404"/>
      <c r="CO262" s="150"/>
      <c r="CP262" s="150"/>
      <c r="CQ262" s="151"/>
      <c r="CR262" s="151"/>
      <c r="CS262" s="151"/>
      <c r="CT262" s="151"/>
    </row>
    <row r="263" spans="1:100" s="402" customFormat="1" ht="105" customHeight="1">
      <c r="A263" s="469"/>
      <c r="B263" s="472"/>
      <c r="C263" s="463"/>
      <c r="D263" s="460"/>
      <c r="E263" s="460"/>
      <c r="F263" s="460"/>
      <c r="G263" s="463"/>
      <c r="H263" s="463"/>
      <c r="I263" s="454"/>
      <c r="J263" s="451"/>
      <c r="K263" s="466"/>
      <c r="L263" s="313">
        <f>IF(NOT(ISERROR(MATCH(K263,_xlfn.ANCHORARRAY(F272),0))),J274&amp;"Por favor no seleccionar los criterios de impacto",K263)</f>
        <v>0</v>
      </c>
      <c r="M263" s="454"/>
      <c r="N263" s="451"/>
      <c r="O263" s="454"/>
      <c r="P263" s="294"/>
      <c r="Q263" s="374"/>
      <c r="R263" s="137" t="str">
        <f t="shared" si="116"/>
        <v/>
      </c>
      <c r="S263" s="97"/>
      <c r="T263" s="97"/>
      <c r="U263" s="186" t="str">
        <f t="shared" si="117"/>
        <v/>
      </c>
      <c r="V263" s="97"/>
      <c r="W263" s="97"/>
      <c r="X263" s="97"/>
      <c r="Y263" s="138" t="str">
        <f>IFERROR(IF(AND(R262="Probabilidad",R263="Probabilidad"),(AA262-(+AA262*U263)),IF(R263="Probabilidad",(J262-(+J262*U263)),IF(R263="Impacto",AA262,""))),"")</f>
        <v/>
      </c>
      <c r="Z263" s="111" t="str">
        <f t="shared" si="118"/>
        <v/>
      </c>
      <c r="AA263" s="186" t="str">
        <f t="shared" si="119"/>
        <v/>
      </c>
      <c r="AB263" s="111" t="str">
        <f t="shared" si="120"/>
        <v/>
      </c>
      <c r="AC263" s="186" t="str">
        <f>IFERROR(IF(AND(R262="Impacto",R263="Impacto"),(AC262-(+AC262*U263)),IF(AND(R262="Probabilidad",R263="Impacto"),(AC261-(+AC261*U263)),IF(R263="Probabilidad",AC262,""))),"")</f>
        <v/>
      </c>
      <c r="AD263" s="111" t="str">
        <f t="shared" si="121"/>
        <v/>
      </c>
      <c r="AE263" s="457"/>
      <c r="AF263" s="150"/>
      <c r="AG263" s="151"/>
      <c r="AH263" s="234"/>
      <c r="AI263" s="234"/>
      <c r="AJ263" s="234"/>
      <c r="AK263" s="234"/>
      <c r="AL263" s="234"/>
      <c r="AM263" s="234"/>
      <c r="AN263" s="150"/>
      <c r="AO263" s="150"/>
      <c r="AP263" s="151"/>
      <c r="AQ263" s="150"/>
      <c r="AR263" s="151"/>
      <c r="AS263" s="234"/>
      <c r="AT263" s="234"/>
      <c r="AU263" s="234"/>
      <c r="AV263" s="234"/>
      <c r="AW263" s="234"/>
      <c r="AX263" s="234"/>
      <c r="AY263" s="150"/>
      <c r="AZ263" s="150"/>
      <c r="BA263" s="151"/>
      <c r="BB263" s="150"/>
      <c r="BC263" s="151"/>
      <c r="BD263" s="234"/>
      <c r="BE263" s="234"/>
      <c r="BF263" s="234"/>
      <c r="BG263" s="234"/>
      <c r="BH263" s="234"/>
      <c r="BI263" s="234"/>
      <c r="BJ263" s="150"/>
      <c r="BK263" s="150"/>
      <c r="BL263" s="151"/>
      <c r="BM263" s="181"/>
      <c r="BN263" s="226"/>
      <c r="BO263" s="142"/>
      <c r="BP263" s="181"/>
      <c r="BQ263" s="142"/>
      <c r="BR263" s="142"/>
      <c r="BS263" s="142"/>
      <c r="BT263" s="150"/>
      <c r="BU263" s="151"/>
      <c r="BV263" s="152"/>
      <c r="BW263" s="150"/>
      <c r="BX263" s="150"/>
      <c r="BY263" s="151"/>
      <c r="BZ263" s="151"/>
      <c r="CA263" s="151"/>
      <c r="CB263" s="151"/>
      <c r="CC263" s="150"/>
      <c r="CD263" s="151"/>
      <c r="CE263" s="152"/>
      <c r="CF263" s="150"/>
      <c r="CG263" s="150"/>
      <c r="CH263" s="151"/>
      <c r="CI263" s="151"/>
      <c r="CJ263" s="151"/>
      <c r="CK263" s="151"/>
      <c r="CL263" s="150"/>
      <c r="CM263" s="151"/>
      <c r="CN263" s="404"/>
      <c r="CO263" s="150"/>
      <c r="CP263" s="150"/>
      <c r="CQ263" s="151"/>
      <c r="CR263" s="151"/>
      <c r="CS263" s="151"/>
      <c r="CT263" s="151"/>
    </row>
    <row r="264" spans="1:100" s="402" customFormat="1" ht="151" customHeight="1">
      <c r="A264" s="469"/>
      <c r="B264" s="472"/>
      <c r="C264" s="463"/>
      <c r="D264" s="460"/>
      <c r="E264" s="460"/>
      <c r="F264" s="460"/>
      <c r="G264" s="463"/>
      <c r="H264" s="463"/>
      <c r="I264" s="454"/>
      <c r="J264" s="451"/>
      <c r="K264" s="466"/>
      <c r="L264" s="313">
        <f>IF(NOT(ISERROR(MATCH(K264,_xlfn.ANCHORARRAY(F273),0))),J275&amp;"Por favor no seleccionar los criterios de impacto",K264)</f>
        <v>0</v>
      </c>
      <c r="M264" s="454"/>
      <c r="N264" s="451"/>
      <c r="O264" s="454"/>
      <c r="P264" s="181"/>
      <c r="Q264" s="374"/>
      <c r="R264" s="137" t="str">
        <f t="shared" si="116"/>
        <v/>
      </c>
      <c r="S264" s="97"/>
      <c r="T264" s="97"/>
      <c r="U264" s="186" t="str">
        <f t="shared" si="117"/>
        <v/>
      </c>
      <c r="V264" s="97"/>
      <c r="W264" s="97"/>
      <c r="X264" s="97"/>
      <c r="Y264" s="138" t="str">
        <f>IFERROR(IF(AND(R263="Probabilidad",R264="Probabilidad"),(AA263-(+AA263*U264)),IF(R264="Probabilidad",(J263-(+J263*U264)),IF(R264="Impacto",AA263,""))),"")</f>
        <v/>
      </c>
      <c r="Z264" s="111" t="str">
        <f t="shared" si="118"/>
        <v/>
      </c>
      <c r="AA264" s="186" t="str">
        <f t="shared" si="119"/>
        <v/>
      </c>
      <c r="AB264" s="111" t="str">
        <f t="shared" si="120"/>
        <v/>
      </c>
      <c r="AC264" s="186" t="str">
        <f>IFERROR(IF(AND(R263="Impacto",R264="Impacto"),(AC263-(+AC263*U264)),IF(AND(R263="Probabilidad",R264="Impacto"),(AC262-(+AC262*U264)),IF(R264="Probabilidad",AC263,""))),"")</f>
        <v/>
      </c>
      <c r="AD264" s="111" t="str">
        <f t="shared" si="121"/>
        <v/>
      </c>
      <c r="AE264" s="457"/>
      <c r="AF264" s="150"/>
      <c r="AG264" s="151"/>
      <c r="AH264" s="234"/>
      <c r="AI264" s="234"/>
      <c r="AJ264" s="234"/>
      <c r="AK264" s="234"/>
      <c r="AL264" s="234"/>
      <c r="AM264" s="234"/>
      <c r="AN264" s="150"/>
      <c r="AO264" s="150"/>
      <c r="AP264" s="151"/>
      <c r="AQ264" s="150"/>
      <c r="AR264" s="151"/>
      <c r="AS264" s="234"/>
      <c r="AT264" s="234"/>
      <c r="AU264" s="234"/>
      <c r="AV264" s="234"/>
      <c r="AW264" s="234"/>
      <c r="AX264" s="234"/>
      <c r="AY264" s="150"/>
      <c r="AZ264" s="150"/>
      <c r="BA264" s="151"/>
      <c r="BB264" s="150"/>
      <c r="BC264" s="151"/>
      <c r="BD264" s="234"/>
      <c r="BE264" s="234"/>
      <c r="BF264" s="234"/>
      <c r="BG264" s="234"/>
      <c r="BH264" s="234"/>
      <c r="BI264" s="234"/>
      <c r="BJ264" s="150"/>
      <c r="BK264" s="150"/>
      <c r="BL264" s="151"/>
      <c r="BM264" s="181"/>
      <c r="BN264" s="226"/>
      <c r="BO264" s="142"/>
      <c r="BP264" s="181"/>
      <c r="BQ264" s="142"/>
      <c r="BR264" s="142"/>
      <c r="BS264" s="142"/>
      <c r="BT264" s="150"/>
      <c r="BU264" s="151"/>
      <c r="BV264" s="152"/>
      <c r="BW264" s="150"/>
      <c r="BX264" s="150"/>
      <c r="BY264" s="151"/>
      <c r="BZ264" s="151"/>
      <c r="CA264" s="151"/>
      <c r="CB264" s="151"/>
      <c r="CC264" s="150"/>
      <c r="CD264" s="151"/>
      <c r="CE264" s="152"/>
      <c r="CF264" s="150"/>
      <c r="CG264" s="150"/>
      <c r="CH264" s="151"/>
      <c r="CI264" s="151"/>
      <c r="CJ264" s="151"/>
      <c r="CK264" s="151"/>
      <c r="CL264" s="150"/>
      <c r="CM264" s="151"/>
      <c r="CN264" s="404"/>
      <c r="CO264" s="150"/>
      <c r="CP264" s="150"/>
      <c r="CQ264" s="151"/>
      <c r="CR264" s="151"/>
      <c r="CS264" s="151"/>
      <c r="CT264" s="151"/>
    </row>
    <row r="265" spans="1:100" s="402" customFormat="1" ht="24" customHeight="1">
      <c r="A265" s="469"/>
      <c r="B265" s="472"/>
      <c r="C265" s="463"/>
      <c r="D265" s="460"/>
      <c r="E265" s="460"/>
      <c r="F265" s="460"/>
      <c r="G265" s="463"/>
      <c r="H265" s="463"/>
      <c r="I265" s="454"/>
      <c r="J265" s="451"/>
      <c r="K265" s="466"/>
      <c r="L265" s="313">
        <f>IF(NOT(ISERROR(MATCH(K265,_xlfn.ANCHORARRAY(F274),0))),J276&amp;"Por favor no seleccionar los criterios de impacto",K265)</f>
        <v>0</v>
      </c>
      <c r="M265" s="454"/>
      <c r="N265" s="451"/>
      <c r="O265" s="454"/>
      <c r="P265" s="181"/>
      <c r="Q265" s="94"/>
      <c r="R265" s="137" t="str">
        <f t="shared" si="116"/>
        <v/>
      </c>
      <c r="S265" s="97"/>
      <c r="T265" s="97"/>
      <c r="U265" s="186" t="str">
        <f t="shared" si="117"/>
        <v/>
      </c>
      <c r="V265" s="97"/>
      <c r="W265" s="97"/>
      <c r="X265" s="97"/>
      <c r="Y265" s="138" t="str">
        <f>IFERROR(IF(AND(R264="Probabilidad",R265="Probabilidad"),(AA264-(+AA264*U265)),IF(R265="Probabilidad",(J264-(+J264*U265)),IF(R265="Impacto",AA264,""))),"")</f>
        <v/>
      </c>
      <c r="Z265" s="111" t="str">
        <f t="shared" si="118"/>
        <v/>
      </c>
      <c r="AA265" s="186" t="str">
        <f t="shared" si="119"/>
        <v/>
      </c>
      <c r="AB265" s="111" t="str">
        <f t="shared" si="120"/>
        <v/>
      </c>
      <c r="AC265" s="186" t="str">
        <f>IFERROR(IF(AND(R264="Impacto",R265="Impacto"),(AC264-(+AC264*U265)),IF(AND(R264="Probabilidad",R265="Impacto"),(AC263-(+AC263*U265)),IF(R265="Probabilidad",AC264,""))),"")</f>
        <v/>
      </c>
      <c r="AD265" s="111" t="str">
        <f t="shared" si="121"/>
        <v/>
      </c>
      <c r="AE265" s="457"/>
      <c r="AF265" s="150"/>
      <c r="AG265" s="151"/>
      <c r="AH265" s="234"/>
      <c r="AI265" s="234"/>
      <c r="AJ265" s="234"/>
      <c r="AK265" s="234"/>
      <c r="AL265" s="234"/>
      <c r="AM265" s="234"/>
      <c r="AN265" s="150"/>
      <c r="AO265" s="150"/>
      <c r="AP265" s="151"/>
      <c r="AQ265" s="150"/>
      <c r="AR265" s="151"/>
      <c r="AS265" s="234"/>
      <c r="AT265" s="234"/>
      <c r="AU265" s="234"/>
      <c r="AV265" s="234"/>
      <c r="AW265" s="234"/>
      <c r="AX265" s="234"/>
      <c r="AY265" s="150"/>
      <c r="AZ265" s="150"/>
      <c r="BA265" s="151"/>
      <c r="BB265" s="150"/>
      <c r="BC265" s="151"/>
      <c r="BD265" s="234"/>
      <c r="BE265" s="234"/>
      <c r="BF265" s="234"/>
      <c r="BG265" s="234"/>
      <c r="BH265" s="234"/>
      <c r="BI265" s="234"/>
      <c r="BJ265" s="150"/>
      <c r="BK265" s="150"/>
      <c r="BL265" s="151"/>
      <c r="BM265" s="181"/>
      <c r="BN265" s="226"/>
      <c r="BO265" s="142"/>
      <c r="BP265" s="181"/>
      <c r="BQ265" s="142"/>
      <c r="BR265" s="142"/>
      <c r="BS265" s="142"/>
      <c r="BT265" s="150"/>
      <c r="BU265" s="151"/>
      <c r="BV265" s="152"/>
      <c r="BW265" s="150"/>
      <c r="BX265" s="150"/>
      <c r="BY265" s="151"/>
      <c r="BZ265" s="151"/>
      <c r="CA265" s="151"/>
      <c r="CB265" s="151"/>
      <c r="CC265" s="150"/>
      <c r="CD265" s="151"/>
      <c r="CE265" s="152"/>
      <c r="CF265" s="150"/>
      <c r="CG265" s="150"/>
      <c r="CH265" s="151"/>
      <c r="CI265" s="151"/>
      <c r="CJ265" s="151"/>
      <c r="CK265" s="151"/>
      <c r="CL265" s="150"/>
      <c r="CM265" s="151"/>
      <c r="CN265" s="404"/>
      <c r="CO265" s="150"/>
      <c r="CP265" s="150"/>
      <c r="CQ265" s="151"/>
      <c r="CR265" s="151"/>
      <c r="CS265" s="151"/>
      <c r="CT265" s="151"/>
    </row>
    <row r="266" spans="1:100" s="402" customFormat="1" ht="24" customHeight="1" thickBot="1">
      <c r="A266" s="470"/>
      <c r="B266" s="473"/>
      <c r="C266" s="464"/>
      <c r="D266" s="461"/>
      <c r="E266" s="461"/>
      <c r="F266" s="461"/>
      <c r="G266" s="464"/>
      <c r="H266" s="464"/>
      <c r="I266" s="455"/>
      <c r="J266" s="452"/>
      <c r="K266" s="467"/>
      <c r="L266" s="314">
        <f>IF(NOT(ISERROR(MATCH(K266,_xlfn.ANCHORARRAY(F275),0))),J277&amp;"Por favor no seleccionar los criterios de impacto",K266)</f>
        <v>0</v>
      </c>
      <c r="M266" s="455"/>
      <c r="N266" s="452"/>
      <c r="O266" s="455"/>
      <c r="P266" s="182"/>
      <c r="Q266" s="95"/>
      <c r="R266" s="149" t="str">
        <f t="shared" si="116"/>
        <v/>
      </c>
      <c r="S266" s="144"/>
      <c r="T266" s="144"/>
      <c r="U266" s="184" t="str">
        <f t="shared" si="117"/>
        <v/>
      </c>
      <c r="V266" s="144"/>
      <c r="W266" s="144"/>
      <c r="X266" s="144"/>
      <c r="Y266" s="145" t="str">
        <f>IFERROR(IF(AND(R265="Probabilidad",R266="Probabilidad"),(AA265-(+AA265*U266)),IF(R266="Probabilidad",(J265-(+J265*U266)),IF(R266="Impacto",AA265,""))),"")</f>
        <v/>
      </c>
      <c r="Z266" s="112" t="str">
        <f t="shared" si="118"/>
        <v/>
      </c>
      <c r="AA266" s="184" t="str">
        <f t="shared" si="119"/>
        <v/>
      </c>
      <c r="AB266" s="112" t="str">
        <f t="shared" si="120"/>
        <v/>
      </c>
      <c r="AC266" s="184" t="str">
        <f>IFERROR(IF(AND(R265="Impacto",R266="Impacto"),(AC265-(+AC265*U266)),IF(AND(R265="Probabilidad",R266="Impacto"),(AC264-(+AC264*U266)),IF(R266="Probabilidad",AC265,""))),"")</f>
        <v/>
      </c>
      <c r="AD266" s="112" t="str">
        <f t="shared" si="121"/>
        <v/>
      </c>
      <c r="AE266" s="458"/>
      <c r="AF266" s="150"/>
      <c r="AG266" s="151"/>
      <c r="AH266" s="234"/>
      <c r="AI266" s="234"/>
      <c r="AJ266" s="234"/>
      <c r="AK266" s="234"/>
      <c r="AL266" s="234"/>
      <c r="AM266" s="234"/>
      <c r="AN266" s="150"/>
      <c r="AO266" s="150"/>
      <c r="AP266" s="151"/>
      <c r="AQ266" s="150"/>
      <c r="AR266" s="151"/>
      <c r="AS266" s="234"/>
      <c r="AT266" s="234"/>
      <c r="AU266" s="234"/>
      <c r="AV266" s="234"/>
      <c r="AW266" s="234"/>
      <c r="AX266" s="234"/>
      <c r="AY266" s="150"/>
      <c r="AZ266" s="150"/>
      <c r="BA266" s="151"/>
      <c r="BB266" s="150"/>
      <c r="BC266" s="151"/>
      <c r="BD266" s="234"/>
      <c r="BE266" s="234"/>
      <c r="BF266" s="234"/>
      <c r="BG266" s="234"/>
      <c r="BH266" s="234"/>
      <c r="BI266" s="234"/>
      <c r="BJ266" s="150"/>
      <c r="BK266" s="150"/>
      <c r="BL266" s="151"/>
      <c r="BM266" s="181"/>
      <c r="BN266" s="226"/>
      <c r="BO266" s="142"/>
      <c r="BP266" s="181"/>
      <c r="BQ266" s="142"/>
      <c r="BR266" s="142"/>
      <c r="BS266" s="142"/>
      <c r="BT266" s="150"/>
      <c r="BU266" s="151"/>
      <c r="BV266" s="152"/>
      <c r="BW266" s="150"/>
      <c r="BX266" s="150"/>
      <c r="BY266" s="151"/>
      <c r="BZ266" s="151"/>
      <c r="CA266" s="151"/>
      <c r="CB266" s="151"/>
      <c r="CC266" s="150"/>
      <c r="CD266" s="151"/>
      <c r="CE266" s="152"/>
      <c r="CF266" s="150"/>
      <c r="CG266" s="150"/>
      <c r="CH266" s="151"/>
      <c r="CI266" s="151"/>
      <c r="CJ266" s="151"/>
      <c r="CK266" s="151"/>
      <c r="CL266" s="150"/>
      <c r="CM266" s="151"/>
      <c r="CN266" s="404"/>
      <c r="CO266" s="150"/>
      <c r="CP266" s="150"/>
      <c r="CQ266" s="151"/>
      <c r="CR266" s="151"/>
      <c r="CS266" s="151"/>
      <c r="CT266" s="151"/>
    </row>
    <row r="267" spans="1:100" s="402" customFormat="1" ht="96" customHeight="1">
      <c r="A267" s="468"/>
      <c r="B267" s="471"/>
      <c r="C267" s="462"/>
      <c r="D267" s="459"/>
      <c r="E267" s="459"/>
      <c r="F267" s="459"/>
      <c r="G267" s="462"/>
      <c r="H267" s="462"/>
      <c r="I267" s="453" t="str">
        <f>IF(H267&lt;=0,"",IF(H267&lt;=2,"Muy Baja",IF(H267&lt;=24,"Baja",IF(H267&lt;=500,"Media",IF(H267&lt;=5000,"Alta","Muy Alta")))))</f>
        <v/>
      </c>
      <c r="J267" s="450" t="str">
        <f>IF(I267="","",IF(I267="Muy Baja",0.2,IF(I267="Baja",0.4,IF(I267="Media",0.6,IF(I267="Alta",0.8,IF(I267="Muy Alta",1,))))))</f>
        <v/>
      </c>
      <c r="K267" s="465"/>
      <c r="L267" s="313">
        <f>IF(NOT(ISERROR(MATCH(K267,'[3]Tabla Impacto'!$B$221:$B$223,0))),'[3]Tabla Impacto'!$F$223&amp;"Por favor no seleccionar los criterios de impacto(Afectación Económica o presupuestal y Pérdida Reputacional)",K267)</f>
        <v>0</v>
      </c>
      <c r="M267" s="453" t="str">
        <f>IF(OR(K267='Tabla Impacto'!$C$11,K267='Tabla Impacto'!$D$11),"Leve",IF(OR(K267='Tabla Impacto'!$C$12,K267='Tabla Impacto'!$D$12),"Menor",IF(OR(K267='Tabla Impacto'!$C$13,K267='Tabla Impacto'!$D$13),"Moderado",IF(OR(K267='Tabla Impacto'!$C$14,K267='Tabla Impacto'!$D$14),"Mayor",IF(OR(K267='Tabla Impacto'!$C$15,K267='Tabla Impacto'!$D$15),"Catastrófico","")))))</f>
        <v/>
      </c>
      <c r="N267" s="450" t="str">
        <f>IF(M267="","",IF(M267="Leve",0.2,IF(M267="Menor",0.4,IF(M267="Moderado",0.6,IF(M267="Mayor",0.8,IF(M267="Catastrófico",1,))))))</f>
        <v/>
      </c>
      <c r="O267" s="453" t="str">
        <f>IF(OR(AND(I267="Muy Baja",M267="Leve"),AND(I267="Muy Baja",M267="Menor"),AND(I267="Baja",M267="Leve")),"Bajo",IF(OR(AND(I267="Muy baja",M267="Moderado"),AND(I267="Baja",M267="Menor"),AND(I267="Baja",M267="Moderado"),AND(I267="Media",M267="Leve"),AND(I267="Media",M267="Menor"),AND(I267="Media",M267="Moderado"),AND(I267="Alta",M267="Leve"),AND(I267="Alta",M267="Menor")),"Moderado",IF(OR(AND(I267="Muy Baja",M267="Mayor"),AND(I267="Baja",M267="Mayor"),AND(I267="Media",M267="Mayor"),AND(I267="Alta",M267="Moderado"),AND(I267="Alta",M267="Mayor"),AND(I267="Muy Alta",M267="Leve"),AND(I267="Muy Alta",M267="Menor"),AND(I267="Muy Alta",M267="Moderado"),AND(I267="Muy Alta",M267="Mayor")),"Alto",IF(OR(AND(I267="Muy Baja",M267="Catastrófico"),AND(I267="Baja",M267="Catastrófico"),AND(I267="Media",M267="Catastrófico"),AND(I267="Alta",M267="Catastrófico"),AND(I267="Muy Alta",M267="Catastrófico")),"Extremo",""))))</f>
        <v/>
      </c>
      <c r="P267" s="321"/>
      <c r="Q267" s="380"/>
      <c r="R267" s="137" t="str">
        <f t="shared" si="116"/>
        <v/>
      </c>
      <c r="S267" s="97"/>
      <c r="T267" s="97"/>
      <c r="U267" s="186" t="str">
        <f t="shared" si="117"/>
        <v/>
      </c>
      <c r="V267" s="97"/>
      <c r="W267" s="97"/>
      <c r="X267" s="97"/>
      <c r="Y267" s="138" t="str">
        <f>IFERROR(IF(R267="Probabilidad",(J267-(+J267*U267)),IF(R267="Impacto",J267,"")),"")</f>
        <v/>
      </c>
      <c r="Z267" s="111" t="str">
        <f t="shared" si="118"/>
        <v/>
      </c>
      <c r="AA267" s="186" t="str">
        <f t="shared" si="119"/>
        <v/>
      </c>
      <c r="AB267" s="111" t="str">
        <f t="shared" si="120"/>
        <v/>
      </c>
      <c r="AC267" s="186" t="str">
        <f>IFERROR(IF(R267="Impacto",(N267-(+N267*U267)),IF(R267="Probabilidad",N267,"")),"")</f>
        <v/>
      </c>
      <c r="AD267" s="111" t="str">
        <f t="shared" si="121"/>
        <v/>
      </c>
      <c r="AE267" s="456"/>
      <c r="AF267" s="336"/>
      <c r="AG267" s="337"/>
      <c r="AH267" s="234"/>
      <c r="AI267" s="234"/>
      <c r="AJ267" s="234"/>
      <c r="AK267" s="234"/>
      <c r="AL267" s="234"/>
      <c r="AM267" s="234"/>
      <c r="AN267" s="139"/>
      <c r="AO267" s="139"/>
      <c r="AP267" s="140"/>
      <c r="AQ267" s="139"/>
      <c r="AR267" s="140"/>
      <c r="AS267" s="234"/>
      <c r="AT267" s="234"/>
      <c r="AU267" s="234"/>
      <c r="AV267" s="234"/>
      <c r="AW267" s="234"/>
      <c r="AX267" s="234"/>
      <c r="AY267" s="139"/>
      <c r="AZ267" s="139"/>
      <c r="BA267" s="140"/>
      <c r="BB267" s="139"/>
      <c r="BC267" s="140"/>
      <c r="BD267" s="234"/>
      <c r="BE267" s="234"/>
      <c r="BF267" s="234"/>
      <c r="BG267" s="234"/>
      <c r="BH267" s="234"/>
      <c r="BI267" s="234"/>
      <c r="BJ267" s="139"/>
      <c r="BK267" s="139"/>
      <c r="BL267" s="140"/>
      <c r="BM267" s="275"/>
      <c r="BN267" s="305"/>
      <c r="BO267" s="333"/>
      <c r="BP267" s="294"/>
      <c r="BQ267" s="335"/>
      <c r="BR267" s="335"/>
      <c r="BS267" s="332"/>
      <c r="BT267" s="139"/>
      <c r="BU267" s="140"/>
      <c r="BV267" s="141"/>
      <c r="BW267" s="139"/>
      <c r="BX267" s="139"/>
      <c r="BY267" s="140"/>
      <c r="BZ267" s="140"/>
      <c r="CA267" s="140"/>
      <c r="CB267" s="140"/>
      <c r="CC267" s="139"/>
      <c r="CD267" s="140"/>
      <c r="CE267" s="141"/>
      <c r="CF267" s="139"/>
      <c r="CG267" s="139"/>
      <c r="CH267" s="140"/>
      <c r="CI267" s="140"/>
      <c r="CJ267" s="140"/>
      <c r="CK267" s="140"/>
      <c r="CL267" s="139"/>
      <c r="CM267" s="140"/>
      <c r="CN267" s="403"/>
      <c r="CO267" s="139"/>
      <c r="CP267" s="139"/>
      <c r="CQ267" s="140"/>
      <c r="CR267" s="140"/>
      <c r="CS267" s="140"/>
      <c r="CT267" s="140"/>
      <c r="CU267" s="401"/>
      <c r="CV267" s="401"/>
    </row>
    <row r="268" spans="1:100" s="402" customFormat="1" ht="86" customHeight="1">
      <c r="A268" s="469"/>
      <c r="B268" s="472"/>
      <c r="C268" s="463"/>
      <c r="D268" s="460"/>
      <c r="E268" s="460"/>
      <c r="F268" s="460"/>
      <c r="G268" s="463"/>
      <c r="H268" s="463"/>
      <c r="I268" s="454"/>
      <c r="J268" s="451"/>
      <c r="K268" s="466"/>
      <c r="L268" s="313">
        <f>IF(NOT(ISERROR(MATCH(K268,_xlfn.ANCHORARRAY(F277),0))),J279&amp;"Por favor no seleccionar los criterios de impacto",K268)</f>
        <v>0</v>
      </c>
      <c r="M268" s="454"/>
      <c r="N268" s="451"/>
      <c r="O268" s="454"/>
      <c r="P268" s="181"/>
      <c r="Q268" s="94"/>
      <c r="R268" s="137" t="str">
        <f t="shared" si="116"/>
        <v/>
      </c>
      <c r="S268" s="97"/>
      <c r="T268" s="97"/>
      <c r="U268" s="186" t="str">
        <f t="shared" si="117"/>
        <v/>
      </c>
      <c r="V268" s="97"/>
      <c r="W268" s="97"/>
      <c r="X268" s="97"/>
      <c r="Y268" s="138" t="str">
        <f>IFERROR(IF(AND(R267="Probabilidad",R268="Probabilidad"),(AA267-(+AA267*U268)),IF(R268="Probabilidad",(J267-(+J267*U268)),IF(R268="Impacto",AA267,""))),"")</f>
        <v/>
      </c>
      <c r="Z268" s="111" t="str">
        <f t="shared" si="118"/>
        <v/>
      </c>
      <c r="AA268" s="186" t="str">
        <f t="shared" si="119"/>
        <v/>
      </c>
      <c r="AB268" s="111" t="str">
        <f t="shared" si="120"/>
        <v/>
      </c>
      <c r="AC268" s="186" t="str">
        <f>IFERROR(IF(AND(R267="Impacto",R268="Impacto"),(AC267-(+AC267*U268)),IF(R268="Impacto",($N$141-(+$N$141*U268)),IF(R268="Probabilidad",AC267,""))),"")</f>
        <v/>
      </c>
      <c r="AD268" s="111" t="str">
        <f t="shared" si="121"/>
        <v/>
      </c>
      <c r="AE268" s="457"/>
      <c r="AF268" s="150"/>
      <c r="AG268" s="151"/>
      <c r="AH268" s="234"/>
      <c r="AI268" s="234"/>
      <c r="AJ268" s="234"/>
      <c r="AK268" s="234"/>
      <c r="AL268" s="234"/>
      <c r="AM268" s="234"/>
      <c r="AN268" s="150"/>
      <c r="AO268" s="150"/>
      <c r="AP268" s="151"/>
      <c r="AQ268" s="150"/>
      <c r="AR268" s="151"/>
      <c r="AS268" s="234"/>
      <c r="AT268" s="234"/>
      <c r="AU268" s="234"/>
      <c r="AV268" s="234"/>
      <c r="AW268" s="234"/>
      <c r="AX268" s="234"/>
      <c r="AY268" s="150"/>
      <c r="AZ268" s="150"/>
      <c r="BA268" s="151"/>
      <c r="BB268" s="150"/>
      <c r="BC268" s="151"/>
      <c r="BD268" s="234"/>
      <c r="BE268" s="234"/>
      <c r="BF268" s="234"/>
      <c r="BG268" s="234"/>
      <c r="BH268" s="234"/>
      <c r="BI268" s="234"/>
      <c r="BJ268" s="150"/>
      <c r="BK268" s="150"/>
      <c r="BL268" s="151"/>
      <c r="BM268" s="275"/>
      <c r="BN268" s="305"/>
      <c r="BO268" s="333"/>
      <c r="BP268" s="294"/>
      <c r="BQ268" s="335"/>
      <c r="BR268" s="335"/>
      <c r="BS268" s="332"/>
      <c r="BT268" s="150"/>
      <c r="BU268" s="151"/>
      <c r="BV268" s="152"/>
      <c r="BW268" s="150"/>
      <c r="BX268" s="150"/>
      <c r="BY268" s="151"/>
      <c r="BZ268" s="151"/>
      <c r="CA268" s="151"/>
      <c r="CB268" s="151"/>
      <c r="CC268" s="150"/>
      <c r="CD268" s="151"/>
      <c r="CE268" s="152"/>
      <c r="CF268" s="150"/>
      <c r="CG268" s="150"/>
      <c r="CH268" s="151"/>
      <c r="CI268" s="151"/>
      <c r="CJ268" s="151"/>
      <c r="CK268" s="151"/>
      <c r="CL268" s="150"/>
      <c r="CM268" s="151"/>
      <c r="CN268" s="404"/>
      <c r="CO268" s="150"/>
      <c r="CP268" s="150"/>
      <c r="CQ268" s="151"/>
      <c r="CR268" s="151"/>
      <c r="CS268" s="151"/>
      <c r="CT268" s="151"/>
    </row>
    <row r="269" spans="1:100" s="402" customFormat="1" ht="24" customHeight="1">
      <c r="A269" s="469"/>
      <c r="B269" s="472"/>
      <c r="C269" s="463"/>
      <c r="D269" s="460"/>
      <c r="E269" s="460"/>
      <c r="F269" s="460"/>
      <c r="G269" s="463"/>
      <c r="H269" s="463"/>
      <c r="I269" s="454"/>
      <c r="J269" s="451"/>
      <c r="K269" s="466"/>
      <c r="L269" s="313">
        <f>IF(NOT(ISERROR(MATCH(K269,_xlfn.ANCHORARRAY(F278),0))),J280&amp;"Por favor no seleccionar los criterios de impacto",K269)</f>
        <v>0</v>
      </c>
      <c r="M269" s="454"/>
      <c r="N269" s="451"/>
      <c r="O269" s="454"/>
      <c r="P269" s="181"/>
      <c r="Q269" s="94"/>
      <c r="R269" s="137" t="str">
        <f t="shared" si="116"/>
        <v/>
      </c>
      <c r="S269" s="97"/>
      <c r="T269" s="97"/>
      <c r="U269" s="186" t="str">
        <f t="shared" si="117"/>
        <v/>
      </c>
      <c r="V269" s="97"/>
      <c r="W269" s="97"/>
      <c r="X269" s="97"/>
      <c r="Y269" s="138" t="str">
        <f>IFERROR(IF(AND(R268="Probabilidad",R269="Probabilidad"),(AA268-(+AA268*U269)),IF(R269="Probabilidad",(J268-(+J268*U269)),IF(R269="Impacto",AA268,""))),"")</f>
        <v/>
      </c>
      <c r="Z269" s="111" t="str">
        <f t="shared" si="118"/>
        <v/>
      </c>
      <c r="AA269" s="186" t="str">
        <f t="shared" si="119"/>
        <v/>
      </c>
      <c r="AB269" s="111" t="str">
        <f t="shared" si="120"/>
        <v/>
      </c>
      <c r="AC269" s="186" t="str">
        <f>IFERROR(IF(AND(R268="Impacto",R269="Impacto"),(AC268-(+AC268*U269)),IF(AND(R268="Probabilidad",R269="Impacto"),(AC267-(+AC267*U269)),IF(R269="Probabilidad",AC268,""))),"")</f>
        <v/>
      </c>
      <c r="AD269" s="111" t="str">
        <f t="shared" si="121"/>
        <v/>
      </c>
      <c r="AE269" s="457"/>
      <c r="AF269" s="150"/>
      <c r="AG269" s="151"/>
      <c r="AH269" s="234"/>
      <c r="AI269" s="234"/>
      <c r="AJ269" s="234"/>
      <c r="AK269" s="234"/>
      <c r="AL269" s="234"/>
      <c r="AM269" s="234"/>
      <c r="AN269" s="150"/>
      <c r="AO269" s="150"/>
      <c r="AP269" s="151"/>
      <c r="AQ269" s="150"/>
      <c r="AR269" s="151"/>
      <c r="AS269" s="234"/>
      <c r="AT269" s="234"/>
      <c r="AU269" s="234"/>
      <c r="AV269" s="234"/>
      <c r="AW269" s="234"/>
      <c r="AX269" s="234"/>
      <c r="AY269" s="150"/>
      <c r="AZ269" s="150"/>
      <c r="BA269" s="151"/>
      <c r="BB269" s="150"/>
      <c r="BC269" s="151"/>
      <c r="BD269" s="234"/>
      <c r="BE269" s="234"/>
      <c r="BF269" s="234"/>
      <c r="BG269" s="234"/>
      <c r="BH269" s="234"/>
      <c r="BI269" s="234"/>
      <c r="BJ269" s="150"/>
      <c r="BK269" s="150"/>
      <c r="BL269" s="151"/>
      <c r="BM269" s="181"/>
      <c r="BN269" s="226"/>
      <c r="BO269" s="142"/>
      <c r="BP269" s="181"/>
      <c r="BQ269" s="142"/>
      <c r="BR269" s="142"/>
      <c r="BS269" s="142"/>
      <c r="BT269" s="150"/>
      <c r="BU269" s="151"/>
      <c r="BV269" s="152"/>
      <c r="BW269" s="150"/>
      <c r="BX269" s="150"/>
      <c r="BY269" s="151"/>
      <c r="BZ269" s="151"/>
      <c r="CA269" s="151"/>
      <c r="CB269" s="151"/>
      <c r="CC269" s="150"/>
      <c r="CD269" s="151"/>
      <c r="CE269" s="152"/>
      <c r="CF269" s="150"/>
      <c r="CG269" s="150"/>
      <c r="CH269" s="151"/>
      <c r="CI269" s="151"/>
      <c r="CJ269" s="151"/>
      <c r="CK269" s="151"/>
      <c r="CL269" s="150"/>
      <c r="CM269" s="151"/>
      <c r="CN269" s="404"/>
      <c r="CO269" s="150"/>
      <c r="CP269" s="150"/>
      <c r="CQ269" s="151"/>
      <c r="CR269" s="151"/>
      <c r="CS269" s="151"/>
      <c r="CT269" s="151"/>
    </row>
    <row r="270" spans="1:100" s="402" customFormat="1" ht="24" customHeight="1">
      <c r="A270" s="469"/>
      <c r="B270" s="472"/>
      <c r="C270" s="463"/>
      <c r="D270" s="460"/>
      <c r="E270" s="460"/>
      <c r="F270" s="460"/>
      <c r="G270" s="463"/>
      <c r="H270" s="463"/>
      <c r="I270" s="454"/>
      <c r="J270" s="451"/>
      <c r="K270" s="466"/>
      <c r="L270" s="313">
        <f>IF(NOT(ISERROR(MATCH(K270,_xlfn.ANCHORARRAY(F279),0))),J281&amp;"Por favor no seleccionar los criterios de impacto",K270)</f>
        <v>0</v>
      </c>
      <c r="M270" s="454"/>
      <c r="N270" s="451"/>
      <c r="O270" s="454"/>
      <c r="P270" s="181"/>
      <c r="Q270" s="94"/>
      <c r="R270" s="137" t="str">
        <f t="shared" si="116"/>
        <v/>
      </c>
      <c r="S270" s="97"/>
      <c r="T270" s="97"/>
      <c r="U270" s="186" t="str">
        <f t="shared" si="117"/>
        <v/>
      </c>
      <c r="V270" s="97"/>
      <c r="W270" s="97"/>
      <c r="X270" s="97"/>
      <c r="Y270" s="138" t="str">
        <f>IFERROR(IF(AND(R269="Probabilidad",R270="Probabilidad"),(AA269-(+AA269*U270)),IF(R270="Probabilidad",(J269-(+J269*U270)),IF(R270="Impacto",AA269,""))),"")</f>
        <v/>
      </c>
      <c r="Z270" s="111" t="str">
        <f t="shared" si="118"/>
        <v/>
      </c>
      <c r="AA270" s="186" t="str">
        <f t="shared" si="119"/>
        <v/>
      </c>
      <c r="AB270" s="111" t="str">
        <f t="shared" si="120"/>
        <v/>
      </c>
      <c r="AC270" s="186" t="str">
        <f>IFERROR(IF(AND(R269="Impacto",R270="Impacto"),(AC269-(+AC269*U270)),IF(AND(R269="Probabilidad",R270="Impacto"),(AC268-(+AC268*U270)),IF(R270="Probabilidad",AC269,""))),"")</f>
        <v/>
      </c>
      <c r="AD270" s="111" t="str">
        <f t="shared" si="121"/>
        <v/>
      </c>
      <c r="AE270" s="457"/>
      <c r="AF270" s="150"/>
      <c r="AG270" s="151"/>
      <c r="AH270" s="234"/>
      <c r="AI270" s="234"/>
      <c r="AJ270" s="234"/>
      <c r="AK270" s="234"/>
      <c r="AL270" s="234"/>
      <c r="AM270" s="234"/>
      <c r="AN270" s="150"/>
      <c r="AO270" s="150"/>
      <c r="AP270" s="151"/>
      <c r="AQ270" s="150"/>
      <c r="AR270" s="151"/>
      <c r="AS270" s="234"/>
      <c r="AT270" s="234"/>
      <c r="AU270" s="234"/>
      <c r="AV270" s="234"/>
      <c r="AW270" s="234"/>
      <c r="AX270" s="234"/>
      <c r="AY270" s="150"/>
      <c r="AZ270" s="150"/>
      <c r="BA270" s="151"/>
      <c r="BB270" s="150"/>
      <c r="BC270" s="151"/>
      <c r="BD270" s="234"/>
      <c r="BE270" s="234"/>
      <c r="BF270" s="234"/>
      <c r="BG270" s="234"/>
      <c r="BH270" s="234"/>
      <c r="BI270" s="234"/>
      <c r="BJ270" s="150"/>
      <c r="BK270" s="150"/>
      <c r="BL270" s="151"/>
      <c r="BM270" s="181"/>
      <c r="BN270" s="226"/>
      <c r="BO270" s="142"/>
      <c r="BP270" s="181"/>
      <c r="BQ270" s="142"/>
      <c r="BR270" s="142"/>
      <c r="BS270" s="142"/>
      <c r="BT270" s="150"/>
      <c r="BU270" s="151"/>
      <c r="BV270" s="152"/>
      <c r="BW270" s="150"/>
      <c r="BX270" s="150"/>
      <c r="BY270" s="151"/>
      <c r="BZ270" s="151"/>
      <c r="CA270" s="151"/>
      <c r="CB270" s="151"/>
      <c r="CC270" s="150"/>
      <c r="CD270" s="151"/>
      <c r="CE270" s="152"/>
      <c r="CF270" s="150"/>
      <c r="CG270" s="150"/>
      <c r="CH270" s="151"/>
      <c r="CI270" s="151"/>
      <c r="CJ270" s="151"/>
      <c r="CK270" s="151"/>
      <c r="CL270" s="150"/>
      <c r="CM270" s="151"/>
      <c r="CN270" s="404"/>
      <c r="CO270" s="150"/>
      <c r="CP270" s="150"/>
      <c r="CQ270" s="151"/>
      <c r="CR270" s="151"/>
      <c r="CS270" s="151"/>
      <c r="CT270" s="151"/>
    </row>
    <row r="271" spans="1:100" s="402" customFormat="1" ht="24" customHeight="1">
      <c r="A271" s="469"/>
      <c r="B271" s="472"/>
      <c r="C271" s="463"/>
      <c r="D271" s="460"/>
      <c r="E271" s="460"/>
      <c r="F271" s="460"/>
      <c r="G271" s="463"/>
      <c r="H271" s="463"/>
      <c r="I271" s="454"/>
      <c r="J271" s="451"/>
      <c r="K271" s="466"/>
      <c r="L271" s="313">
        <f>IF(NOT(ISERROR(MATCH(K271,_xlfn.ANCHORARRAY(F280),0))),J282&amp;"Por favor no seleccionar los criterios de impacto",K271)</f>
        <v>0</v>
      </c>
      <c r="M271" s="454"/>
      <c r="N271" s="451"/>
      <c r="O271" s="454"/>
      <c r="P271" s="181"/>
      <c r="Q271" s="94"/>
      <c r="R271" s="137" t="str">
        <f t="shared" si="116"/>
        <v/>
      </c>
      <c r="S271" s="97"/>
      <c r="T271" s="97"/>
      <c r="U271" s="186" t="str">
        <f t="shared" si="117"/>
        <v/>
      </c>
      <c r="V271" s="97"/>
      <c r="W271" s="97"/>
      <c r="X271" s="97"/>
      <c r="Y271" s="138" t="str">
        <f>IFERROR(IF(AND(R270="Probabilidad",R271="Probabilidad"),(AA270-(+AA270*U271)),IF(R271="Probabilidad",(J270-(+J270*U271)),IF(R271="Impacto",AA270,""))),"")</f>
        <v/>
      </c>
      <c r="Z271" s="111" t="str">
        <f t="shared" si="118"/>
        <v/>
      </c>
      <c r="AA271" s="186" t="str">
        <f t="shared" si="119"/>
        <v/>
      </c>
      <c r="AB271" s="111" t="str">
        <f t="shared" si="120"/>
        <v/>
      </c>
      <c r="AC271" s="186" t="str">
        <f>IFERROR(IF(AND(R270="Impacto",R271="Impacto"),(AC270-(+AC270*U271)),IF(AND(R270="Probabilidad",R271="Impacto"),(AC269-(+AC269*U271)),IF(R271="Probabilidad",AC270,""))),"")</f>
        <v/>
      </c>
      <c r="AD271" s="111" t="str">
        <f t="shared" si="121"/>
        <v/>
      </c>
      <c r="AE271" s="457"/>
      <c r="AF271" s="150"/>
      <c r="AG271" s="151"/>
      <c r="AH271" s="234"/>
      <c r="AI271" s="234"/>
      <c r="AJ271" s="234"/>
      <c r="AK271" s="234"/>
      <c r="AL271" s="234"/>
      <c r="AM271" s="234"/>
      <c r="AN271" s="150"/>
      <c r="AO271" s="150"/>
      <c r="AP271" s="151"/>
      <c r="AQ271" s="150"/>
      <c r="AR271" s="151"/>
      <c r="AS271" s="234"/>
      <c r="AT271" s="234"/>
      <c r="AU271" s="234"/>
      <c r="AV271" s="234"/>
      <c r="AW271" s="234"/>
      <c r="AX271" s="234"/>
      <c r="AY271" s="150"/>
      <c r="AZ271" s="150"/>
      <c r="BA271" s="151"/>
      <c r="BB271" s="150"/>
      <c r="BC271" s="151"/>
      <c r="BD271" s="234"/>
      <c r="BE271" s="234"/>
      <c r="BF271" s="234"/>
      <c r="BG271" s="234"/>
      <c r="BH271" s="234"/>
      <c r="BI271" s="234"/>
      <c r="BJ271" s="150"/>
      <c r="BK271" s="150"/>
      <c r="BL271" s="151"/>
      <c r="BM271" s="181"/>
      <c r="BN271" s="226"/>
      <c r="BO271" s="142"/>
      <c r="BP271" s="181"/>
      <c r="BQ271" s="142"/>
      <c r="BR271" s="142"/>
      <c r="BS271" s="142"/>
      <c r="BT271" s="150"/>
      <c r="BU271" s="151"/>
      <c r="BV271" s="152"/>
      <c r="BW271" s="150"/>
      <c r="BX271" s="150"/>
      <c r="BY271" s="151"/>
      <c r="BZ271" s="151"/>
      <c r="CA271" s="151"/>
      <c r="CB271" s="151"/>
      <c r="CC271" s="150"/>
      <c r="CD271" s="151"/>
      <c r="CE271" s="152"/>
      <c r="CF271" s="150"/>
      <c r="CG271" s="150"/>
      <c r="CH271" s="151"/>
      <c r="CI271" s="151"/>
      <c r="CJ271" s="151"/>
      <c r="CK271" s="151"/>
      <c r="CL271" s="150"/>
      <c r="CM271" s="151"/>
      <c r="CN271" s="404"/>
      <c r="CO271" s="150"/>
      <c r="CP271" s="150"/>
      <c r="CQ271" s="151"/>
      <c r="CR271" s="151"/>
      <c r="CS271" s="151"/>
      <c r="CT271" s="151"/>
    </row>
    <row r="272" spans="1:100" s="402" customFormat="1" ht="24" customHeight="1" thickBot="1">
      <c r="A272" s="470"/>
      <c r="B272" s="473"/>
      <c r="C272" s="464"/>
      <c r="D272" s="461"/>
      <c r="E272" s="461"/>
      <c r="F272" s="461"/>
      <c r="G272" s="464"/>
      <c r="H272" s="464"/>
      <c r="I272" s="455"/>
      <c r="J272" s="452"/>
      <c r="K272" s="467"/>
      <c r="L272" s="314">
        <f>IF(NOT(ISERROR(MATCH(K272,_xlfn.ANCHORARRAY(F281),0))),J283&amp;"Por favor no seleccionar los criterios de impacto",K272)</f>
        <v>0</v>
      </c>
      <c r="M272" s="455"/>
      <c r="N272" s="452"/>
      <c r="O272" s="455"/>
      <c r="P272" s="182"/>
      <c r="Q272" s="95"/>
      <c r="R272" s="149" t="str">
        <f t="shared" si="116"/>
        <v/>
      </c>
      <c r="S272" s="144"/>
      <c r="T272" s="144"/>
      <c r="U272" s="184" t="str">
        <f t="shared" si="117"/>
        <v/>
      </c>
      <c r="V272" s="144"/>
      <c r="W272" s="144"/>
      <c r="X272" s="144"/>
      <c r="Y272" s="145" t="str">
        <f>IFERROR(IF(AND(R271="Probabilidad",R272="Probabilidad"),(AA271-(+AA271*U272)),IF(R272="Probabilidad",(J271-(+J271*U272)),IF(R272="Impacto",AA271,""))),"")</f>
        <v/>
      </c>
      <c r="Z272" s="112" t="str">
        <f t="shared" si="118"/>
        <v/>
      </c>
      <c r="AA272" s="184" t="str">
        <f t="shared" si="119"/>
        <v/>
      </c>
      <c r="AB272" s="112" t="str">
        <f t="shared" si="120"/>
        <v/>
      </c>
      <c r="AC272" s="184" t="str">
        <f>IFERROR(IF(AND(R271="Impacto",R272="Impacto"),(AC271-(+AC271*U272)),IF(AND(R271="Probabilidad",R272="Impacto"),(AC270-(+AC270*U272)),IF(R272="Probabilidad",AC271,""))),"")</f>
        <v/>
      </c>
      <c r="AD272" s="112" t="str">
        <f t="shared" si="121"/>
        <v/>
      </c>
      <c r="AE272" s="458"/>
      <c r="AF272" s="150"/>
      <c r="AG272" s="151"/>
      <c r="AH272" s="234"/>
      <c r="AI272" s="234"/>
      <c r="AJ272" s="234"/>
      <c r="AK272" s="234"/>
      <c r="AL272" s="234"/>
      <c r="AM272" s="234"/>
      <c r="AN272" s="150"/>
      <c r="AO272" s="150"/>
      <c r="AP272" s="151"/>
      <c r="AQ272" s="150"/>
      <c r="AR272" s="151"/>
      <c r="AS272" s="234"/>
      <c r="AT272" s="234"/>
      <c r="AU272" s="234"/>
      <c r="AV272" s="234"/>
      <c r="AW272" s="234"/>
      <c r="AX272" s="234"/>
      <c r="AY272" s="150"/>
      <c r="AZ272" s="150"/>
      <c r="BA272" s="151"/>
      <c r="BB272" s="150"/>
      <c r="BC272" s="151"/>
      <c r="BD272" s="234"/>
      <c r="BE272" s="234"/>
      <c r="BF272" s="234"/>
      <c r="BG272" s="234"/>
      <c r="BH272" s="234"/>
      <c r="BI272" s="234"/>
      <c r="BJ272" s="150"/>
      <c r="BK272" s="150"/>
      <c r="BL272" s="151"/>
      <c r="BM272" s="181"/>
      <c r="BN272" s="226"/>
      <c r="BO272" s="142"/>
      <c r="BP272" s="181"/>
      <c r="BQ272" s="142"/>
      <c r="BR272" s="142"/>
      <c r="BS272" s="142"/>
      <c r="BT272" s="150"/>
      <c r="BU272" s="151"/>
      <c r="BV272" s="152"/>
      <c r="BW272" s="150"/>
      <c r="BX272" s="150"/>
      <c r="BY272" s="151"/>
      <c r="BZ272" s="151"/>
      <c r="CA272" s="151"/>
      <c r="CB272" s="151"/>
      <c r="CC272" s="150"/>
      <c r="CD272" s="151"/>
      <c r="CE272" s="152"/>
      <c r="CF272" s="150"/>
      <c r="CG272" s="150"/>
      <c r="CH272" s="151"/>
      <c r="CI272" s="151"/>
      <c r="CJ272" s="151"/>
      <c r="CK272" s="151"/>
      <c r="CL272" s="150"/>
      <c r="CM272" s="151"/>
      <c r="CN272" s="404"/>
      <c r="CO272" s="150"/>
      <c r="CP272" s="150"/>
      <c r="CQ272" s="151"/>
      <c r="CR272" s="151"/>
      <c r="CS272" s="151"/>
      <c r="CT272" s="151"/>
    </row>
    <row r="273" spans="1:100" s="402" customFormat="1" ht="24" customHeight="1">
      <c r="A273" s="468"/>
      <c r="B273" s="474"/>
      <c r="C273" s="462"/>
      <c r="D273" s="462"/>
      <c r="E273" s="462"/>
      <c r="F273" s="462"/>
      <c r="G273" s="462"/>
      <c r="H273" s="462"/>
      <c r="I273" s="453" t="str">
        <f>IF(H273&lt;=0,"",IF(H273&lt;=2,"Muy Baja",IF(H273&lt;=24,"Baja",IF(H273&lt;=500,"Media",IF(H273&lt;=5000,"Alta","Muy Alta")))))</f>
        <v/>
      </c>
      <c r="J273" s="450" t="str">
        <f>IF(I273="","",IF(I273="Muy Baja",0.2,IF(I273="Baja",0.4,IF(I273="Media",0.6,IF(I273="Alta",0.8,IF(I273="Muy Alta",1,))))))</f>
        <v/>
      </c>
      <c r="K273" s="465"/>
      <c r="L273" s="313">
        <f>IF(NOT(ISERROR(MATCH(K273,'[3]Tabla Impacto'!$B$221:$B$223,0))),'[3]Tabla Impacto'!$F$223&amp;"Por favor no seleccionar los criterios de impacto(Afectación Económica o presupuestal y Pérdida Reputacional)",K273)</f>
        <v>0</v>
      </c>
      <c r="M273" s="453" t="str">
        <f>IF(OR(K273='Tabla Impacto'!$C$11,K273='Tabla Impacto'!$D$11),"Leve",IF(OR(K273='Tabla Impacto'!$C$12,K273='Tabla Impacto'!$D$12),"Menor",IF(OR(K273='Tabla Impacto'!$C$13,K273='Tabla Impacto'!$D$13),"Moderado",IF(OR(K273='Tabla Impacto'!$C$14,K273='Tabla Impacto'!$D$14),"Mayor",IF(OR(K273='Tabla Impacto'!$C$15,K273='Tabla Impacto'!$D$15),"Catastrófico","")))))</f>
        <v/>
      </c>
      <c r="N273" s="450" t="str">
        <f>IF(M273="","",IF(M273="Leve",0.2,IF(M273="Menor",0.4,IF(M273="Moderado",0.6,IF(M273="Mayor",0.8,IF(M273="Catastrófico",1,))))))</f>
        <v/>
      </c>
      <c r="O273" s="453" t="str">
        <f>IF(OR(AND(I273="Muy Baja",M273="Leve"),AND(I273="Muy Baja",M273="Menor"),AND(I273="Baja",M273="Leve")),"Bajo",IF(OR(AND(I273="Muy baja",M273="Moderado"),AND(I273="Baja",M273="Menor"),AND(I273="Baja",M273="Moderado"),AND(I273="Media",M273="Leve"),AND(I273="Media",M273="Menor"),AND(I273="Media",M273="Moderado"),AND(I273="Alta",M273="Leve"),AND(I273="Alta",M273="Menor")),"Moderado",IF(OR(AND(I273="Muy Baja",M273="Mayor"),AND(I273="Baja",M273="Mayor"),AND(I273="Media",M273="Mayor"),AND(I273="Alta",M273="Moderado"),AND(I273="Alta",M273="Mayor"),AND(I273="Muy Alta",M273="Leve"),AND(I273="Muy Alta",M273="Menor"),AND(I273="Muy Alta",M273="Moderado"),AND(I273="Muy Alta",M273="Mayor")),"Alto",IF(OR(AND(I273="Muy Baja",M273="Catastrófico"),AND(I273="Baja",M273="Catastrófico"),AND(I273="Media",M273="Catastrófico"),AND(I273="Alta",M273="Catastrófico"),AND(I273="Muy Alta",M273="Catastrófico")),"Extremo",""))))</f>
        <v/>
      </c>
      <c r="P273" s="185"/>
      <c r="Q273" s="93"/>
      <c r="R273" s="137" t="str">
        <f t="shared" si="116"/>
        <v/>
      </c>
      <c r="S273" s="97"/>
      <c r="T273" s="97"/>
      <c r="U273" s="186" t="str">
        <f t="shared" si="117"/>
        <v/>
      </c>
      <c r="V273" s="97"/>
      <c r="W273" s="97"/>
      <c r="X273" s="97"/>
      <c r="Y273" s="138" t="str">
        <f>IFERROR(IF(R273="Probabilidad",(J273-(+J273*U273)),IF(R273="Impacto",J273,"")),"")</f>
        <v/>
      </c>
      <c r="Z273" s="111" t="str">
        <f t="shared" si="118"/>
        <v/>
      </c>
      <c r="AA273" s="186" t="str">
        <f t="shared" si="119"/>
        <v/>
      </c>
      <c r="AB273" s="111" t="str">
        <f t="shared" si="120"/>
        <v/>
      </c>
      <c r="AC273" s="186" t="str">
        <f>IFERROR(IF(R273="Impacto",(N273-(+N273*U273)),IF(R273="Probabilidad",N273,"")),"")</f>
        <v/>
      </c>
      <c r="AD273" s="111" t="str">
        <f t="shared" si="121"/>
        <v/>
      </c>
      <c r="AE273" s="456"/>
      <c r="AF273" s="336"/>
      <c r="AG273" s="337"/>
      <c r="AH273" s="234"/>
      <c r="AI273" s="234"/>
      <c r="AJ273" s="234"/>
      <c r="AK273" s="234"/>
      <c r="AL273" s="234"/>
      <c r="AM273" s="234"/>
      <c r="AN273" s="139"/>
      <c r="AO273" s="139"/>
      <c r="AP273" s="140"/>
      <c r="AQ273" s="139"/>
      <c r="AR273" s="140"/>
      <c r="AS273" s="234"/>
      <c r="AT273" s="234"/>
      <c r="AU273" s="234"/>
      <c r="AV273" s="234"/>
      <c r="AW273" s="234"/>
      <c r="AX273" s="234"/>
      <c r="AY273" s="139"/>
      <c r="AZ273" s="139"/>
      <c r="BA273" s="140"/>
      <c r="BB273" s="139"/>
      <c r="BC273" s="140"/>
      <c r="BD273" s="234"/>
      <c r="BE273" s="234"/>
      <c r="BF273" s="234"/>
      <c r="BG273" s="234"/>
      <c r="BH273" s="234"/>
      <c r="BI273" s="234"/>
      <c r="BJ273" s="139"/>
      <c r="BK273" s="139"/>
      <c r="BL273" s="140"/>
      <c r="BM273" s="181"/>
      <c r="BN273" s="226"/>
      <c r="BO273" s="142"/>
      <c r="BP273" s="181"/>
      <c r="BQ273" s="142"/>
      <c r="BR273" s="142"/>
      <c r="BS273" s="142"/>
      <c r="BT273" s="139"/>
      <c r="BU273" s="140"/>
      <c r="BV273" s="141"/>
      <c r="BW273" s="139"/>
      <c r="BX273" s="139"/>
      <c r="BY273" s="140"/>
      <c r="BZ273" s="140"/>
      <c r="CA273" s="140"/>
      <c r="CB273" s="140"/>
      <c r="CC273" s="139"/>
      <c r="CD273" s="140"/>
      <c r="CE273" s="141"/>
      <c r="CF273" s="139"/>
      <c r="CG273" s="139"/>
      <c r="CH273" s="140"/>
      <c r="CI273" s="140"/>
      <c r="CJ273" s="140"/>
      <c r="CK273" s="140"/>
      <c r="CL273" s="139"/>
      <c r="CM273" s="140"/>
      <c r="CN273" s="403"/>
      <c r="CO273" s="139"/>
      <c r="CP273" s="139"/>
      <c r="CQ273" s="140"/>
      <c r="CR273" s="140"/>
      <c r="CS273" s="140"/>
      <c r="CT273" s="140"/>
      <c r="CU273" s="401"/>
      <c r="CV273" s="401"/>
    </row>
    <row r="274" spans="1:100" s="402" customFormat="1" ht="24" customHeight="1">
      <c r="A274" s="469"/>
      <c r="B274" s="475"/>
      <c r="C274" s="463"/>
      <c r="D274" s="463"/>
      <c r="E274" s="463"/>
      <c r="F274" s="463"/>
      <c r="G274" s="463"/>
      <c r="H274" s="463"/>
      <c r="I274" s="454"/>
      <c r="J274" s="451"/>
      <c r="K274" s="466"/>
      <c r="L274" s="313">
        <f>IF(NOT(ISERROR(MATCH(K274,_xlfn.ANCHORARRAY(F283),0))),J285&amp;"Por favor no seleccionar los criterios de impacto",K274)</f>
        <v>0</v>
      </c>
      <c r="M274" s="454"/>
      <c r="N274" s="451"/>
      <c r="O274" s="454"/>
      <c r="P274" s="181"/>
      <c r="Q274" s="94"/>
      <c r="R274" s="137" t="str">
        <f t="shared" si="116"/>
        <v/>
      </c>
      <c r="S274" s="97"/>
      <c r="T274" s="97"/>
      <c r="U274" s="186" t="str">
        <f t="shared" si="117"/>
        <v/>
      </c>
      <c r="V274" s="97"/>
      <c r="W274" s="97"/>
      <c r="X274" s="97"/>
      <c r="Y274" s="138" t="str">
        <f>IFERROR(IF(AND(R273="Probabilidad",R274="Probabilidad"),(AA273-(+AA273*U274)),IF(R274="Probabilidad",(J273-(+J273*U274)),IF(R274="Impacto",AA273,""))),"")</f>
        <v/>
      </c>
      <c r="Z274" s="111" t="str">
        <f t="shared" si="118"/>
        <v/>
      </c>
      <c r="AA274" s="186" t="str">
        <f t="shared" si="119"/>
        <v/>
      </c>
      <c r="AB274" s="111" t="str">
        <f t="shared" si="120"/>
        <v/>
      </c>
      <c r="AC274" s="186" t="str">
        <f>IFERROR(IF(AND(R273="Impacto",R274="Impacto"),(AC273-(+AC273*U274)),IF(R274="Impacto",($N$141-(+$N$141*U274)),IF(R274="Probabilidad",AC273,""))),"")</f>
        <v/>
      </c>
      <c r="AD274" s="111" t="str">
        <f t="shared" si="121"/>
        <v/>
      </c>
      <c r="AE274" s="457"/>
      <c r="AF274" s="150"/>
      <c r="AG274" s="151"/>
      <c r="AH274" s="234"/>
      <c r="AI274" s="234"/>
      <c r="AJ274" s="234"/>
      <c r="AK274" s="234"/>
      <c r="AL274" s="234"/>
      <c r="AM274" s="234"/>
      <c r="AN274" s="150"/>
      <c r="AO274" s="150"/>
      <c r="AP274" s="151"/>
      <c r="AQ274" s="150"/>
      <c r="AR274" s="151"/>
      <c r="AS274" s="234"/>
      <c r="AT274" s="234"/>
      <c r="AU274" s="234"/>
      <c r="AV274" s="234"/>
      <c r="AW274" s="234"/>
      <c r="AX274" s="234"/>
      <c r="AY274" s="150"/>
      <c r="AZ274" s="150"/>
      <c r="BA274" s="151"/>
      <c r="BB274" s="150"/>
      <c r="BC274" s="151"/>
      <c r="BD274" s="234"/>
      <c r="BE274" s="234"/>
      <c r="BF274" s="234"/>
      <c r="BG274" s="234"/>
      <c r="BH274" s="234"/>
      <c r="BI274" s="234"/>
      <c r="BJ274" s="150"/>
      <c r="BK274" s="150"/>
      <c r="BL274" s="151"/>
      <c r="BM274" s="181"/>
      <c r="BN274" s="226"/>
      <c r="BO274" s="142"/>
      <c r="BP274" s="181"/>
      <c r="BQ274" s="142"/>
      <c r="BR274" s="142"/>
      <c r="BS274" s="142"/>
      <c r="BT274" s="150"/>
      <c r="BU274" s="151"/>
      <c r="BV274" s="152"/>
      <c r="BW274" s="150"/>
      <c r="BX274" s="150"/>
      <c r="BY274" s="151"/>
      <c r="BZ274" s="151"/>
      <c r="CA274" s="151"/>
      <c r="CB274" s="151"/>
      <c r="CC274" s="150"/>
      <c r="CD274" s="151"/>
      <c r="CE274" s="152"/>
      <c r="CF274" s="150"/>
      <c r="CG274" s="150"/>
      <c r="CH274" s="151"/>
      <c r="CI274" s="151"/>
      <c r="CJ274" s="151"/>
      <c r="CK274" s="151"/>
      <c r="CL274" s="150"/>
      <c r="CM274" s="151"/>
      <c r="CN274" s="404"/>
      <c r="CO274" s="150"/>
      <c r="CP274" s="150"/>
      <c r="CQ274" s="151"/>
      <c r="CR274" s="151"/>
      <c r="CS274" s="151"/>
      <c r="CT274" s="151"/>
    </row>
    <row r="275" spans="1:100" s="402" customFormat="1" ht="24" customHeight="1">
      <c r="A275" s="469"/>
      <c r="B275" s="475"/>
      <c r="C275" s="463"/>
      <c r="D275" s="463"/>
      <c r="E275" s="463"/>
      <c r="F275" s="463"/>
      <c r="G275" s="463"/>
      <c r="H275" s="463"/>
      <c r="I275" s="454"/>
      <c r="J275" s="451"/>
      <c r="K275" s="466"/>
      <c r="L275" s="313">
        <f>IF(NOT(ISERROR(MATCH(K275,_xlfn.ANCHORARRAY(F284),0))),J286&amp;"Por favor no seleccionar los criterios de impacto",K275)</f>
        <v>0</v>
      </c>
      <c r="M275" s="454"/>
      <c r="N275" s="451"/>
      <c r="O275" s="454"/>
      <c r="P275" s="181"/>
      <c r="Q275" s="94"/>
      <c r="R275" s="137" t="str">
        <f t="shared" si="116"/>
        <v/>
      </c>
      <c r="S275" s="97"/>
      <c r="T275" s="97"/>
      <c r="U275" s="186" t="str">
        <f t="shared" si="117"/>
        <v/>
      </c>
      <c r="V275" s="97"/>
      <c r="W275" s="97"/>
      <c r="X275" s="97"/>
      <c r="Y275" s="138" t="str">
        <f>IFERROR(IF(AND(R274="Probabilidad",R275="Probabilidad"),(AA274-(+AA274*U275)),IF(R275="Probabilidad",(J274-(+J274*U275)),IF(R275="Impacto",AA274,""))),"")</f>
        <v/>
      </c>
      <c r="Z275" s="111" t="str">
        <f t="shared" si="118"/>
        <v/>
      </c>
      <c r="AA275" s="186" t="str">
        <f t="shared" si="119"/>
        <v/>
      </c>
      <c r="AB275" s="111" t="str">
        <f t="shared" si="120"/>
        <v/>
      </c>
      <c r="AC275" s="186" t="str">
        <f>IFERROR(IF(AND(R274="Impacto",R275="Impacto"),(AC274-(+AC274*U275)),IF(AND(R274="Probabilidad",R275="Impacto"),(AC273-(+AC273*U275)),IF(R275="Probabilidad",AC274,""))),"")</f>
        <v/>
      </c>
      <c r="AD275" s="111" t="str">
        <f t="shared" si="121"/>
        <v/>
      </c>
      <c r="AE275" s="457"/>
      <c r="AF275" s="150"/>
      <c r="AG275" s="151"/>
      <c r="AH275" s="234"/>
      <c r="AI275" s="234"/>
      <c r="AJ275" s="234"/>
      <c r="AK275" s="234"/>
      <c r="AL275" s="234"/>
      <c r="AM275" s="234"/>
      <c r="AN275" s="150"/>
      <c r="AO275" s="150"/>
      <c r="AP275" s="151"/>
      <c r="AQ275" s="150"/>
      <c r="AR275" s="151"/>
      <c r="AS275" s="234"/>
      <c r="AT275" s="234"/>
      <c r="AU275" s="234"/>
      <c r="AV275" s="234"/>
      <c r="AW275" s="234"/>
      <c r="AX275" s="234"/>
      <c r="AY275" s="150"/>
      <c r="AZ275" s="150"/>
      <c r="BA275" s="151"/>
      <c r="BB275" s="150"/>
      <c r="BC275" s="151"/>
      <c r="BD275" s="234"/>
      <c r="BE275" s="234"/>
      <c r="BF275" s="234"/>
      <c r="BG275" s="234"/>
      <c r="BH275" s="234"/>
      <c r="BI275" s="234"/>
      <c r="BJ275" s="150"/>
      <c r="BK275" s="150"/>
      <c r="BL275" s="151"/>
      <c r="BM275" s="181"/>
      <c r="BN275" s="226"/>
      <c r="BO275" s="142"/>
      <c r="BP275" s="181"/>
      <c r="BQ275" s="142"/>
      <c r="BR275" s="142"/>
      <c r="BS275" s="142"/>
      <c r="BT275" s="150"/>
      <c r="BU275" s="151"/>
      <c r="BV275" s="152"/>
      <c r="BW275" s="150"/>
      <c r="BX275" s="150"/>
      <c r="BY275" s="151"/>
      <c r="BZ275" s="151"/>
      <c r="CA275" s="151"/>
      <c r="CB275" s="151"/>
      <c r="CC275" s="150"/>
      <c r="CD275" s="151"/>
      <c r="CE275" s="152"/>
      <c r="CF275" s="150"/>
      <c r="CG275" s="150"/>
      <c r="CH275" s="151"/>
      <c r="CI275" s="151"/>
      <c r="CJ275" s="151"/>
      <c r="CK275" s="151"/>
      <c r="CL275" s="150"/>
      <c r="CM275" s="151"/>
      <c r="CN275" s="404"/>
      <c r="CO275" s="150"/>
      <c r="CP275" s="150"/>
      <c r="CQ275" s="151"/>
      <c r="CR275" s="151"/>
      <c r="CS275" s="151"/>
      <c r="CT275" s="151"/>
    </row>
    <row r="276" spans="1:100" s="402" customFormat="1" ht="24" customHeight="1">
      <c r="A276" s="469"/>
      <c r="B276" s="475"/>
      <c r="C276" s="463"/>
      <c r="D276" s="463"/>
      <c r="E276" s="463"/>
      <c r="F276" s="463"/>
      <c r="G276" s="463"/>
      <c r="H276" s="463"/>
      <c r="I276" s="454"/>
      <c r="J276" s="451"/>
      <c r="K276" s="466"/>
      <c r="L276" s="313">
        <f>IF(NOT(ISERROR(MATCH(K276,_xlfn.ANCHORARRAY(F285),0))),J287&amp;"Por favor no seleccionar los criterios de impacto",K276)</f>
        <v>0</v>
      </c>
      <c r="M276" s="454"/>
      <c r="N276" s="451"/>
      <c r="O276" s="454"/>
      <c r="P276" s="181"/>
      <c r="Q276" s="94"/>
      <c r="R276" s="137" t="str">
        <f t="shared" si="116"/>
        <v/>
      </c>
      <c r="S276" s="97"/>
      <c r="T276" s="97"/>
      <c r="U276" s="186" t="str">
        <f t="shared" si="117"/>
        <v/>
      </c>
      <c r="V276" s="97"/>
      <c r="W276" s="97"/>
      <c r="X276" s="97"/>
      <c r="Y276" s="138" t="str">
        <f>IFERROR(IF(AND(R275="Probabilidad",R276="Probabilidad"),(AA275-(+AA275*U276)),IF(R276="Probabilidad",(J275-(+J275*U276)),IF(R276="Impacto",AA275,""))),"")</f>
        <v/>
      </c>
      <c r="Z276" s="111" t="str">
        <f t="shared" si="118"/>
        <v/>
      </c>
      <c r="AA276" s="186" t="str">
        <f t="shared" si="119"/>
        <v/>
      </c>
      <c r="AB276" s="111" t="str">
        <f t="shared" si="120"/>
        <v/>
      </c>
      <c r="AC276" s="186" t="str">
        <f>IFERROR(IF(AND(R275="Impacto",R276="Impacto"),(AC275-(+AC275*U276)),IF(AND(R275="Probabilidad",R276="Impacto"),(AC274-(+AC274*U276)),IF(R276="Probabilidad",AC275,""))),"")</f>
        <v/>
      </c>
      <c r="AD276" s="111" t="str">
        <f t="shared" si="121"/>
        <v/>
      </c>
      <c r="AE276" s="457"/>
      <c r="AF276" s="150"/>
      <c r="AG276" s="151"/>
      <c r="AH276" s="234"/>
      <c r="AI276" s="234"/>
      <c r="AJ276" s="234"/>
      <c r="AK276" s="234"/>
      <c r="AL276" s="234"/>
      <c r="AM276" s="234"/>
      <c r="AN276" s="150"/>
      <c r="AO276" s="150"/>
      <c r="AP276" s="151"/>
      <c r="AQ276" s="150"/>
      <c r="AR276" s="151"/>
      <c r="AS276" s="234"/>
      <c r="AT276" s="234"/>
      <c r="AU276" s="234"/>
      <c r="AV276" s="234"/>
      <c r="AW276" s="234"/>
      <c r="AX276" s="234"/>
      <c r="AY276" s="150"/>
      <c r="AZ276" s="150"/>
      <c r="BA276" s="151"/>
      <c r="BB276" s="150"/>
      <c r="BC276" s="151"/>
      <c r="BD276" s="234"/>
      <c r="BE276" s="234"/>
      <c r="BF276" s="234"/>
      <c r="BG276" s="234"/>
      <c r="BH276" s="234"/>
      <c r="BI276" s="234"/>
      <c r="BJ276" s="150"/>
      <c r="BK276" s="150"/>
      <c r="BL276" s="151"/>
      <c r="BM276" s="181"/>
      <c r="BN276" s="226"/>
      <c r="BO276" s="142"/>
      <c r="BP276" s="181"/>
      <c r="BQ276" s="142"/>
      <c r="BR276" s="142"/>
      <c r="BS276" s="142"/>
      <c r="BT276" s="150"/>
      <c r="BU276" s="151"/>
      <c r="BV276" s="152"/>
      <c r="BW276" s="150"/>
      <c r="BX276" s="150"/>
      <c r="BY276" s="151"/>
      <c r="BZ276" s="151"/>
      <c r="CA276" s="151"/>
      <c r="CB276" s="151"/>
      <c r="CC276" s="150"/>
      <c r="CD276" s="151"/>
      <c r="CE276" s="152"/>
      <c r="CF276" s="150"/>
      <c r="CG276" s="150"/>
      <c r="CH276" s="151"/>
      <c r="CI276" s="151"/>
      <c r="CJ276" s="151"/>
      <c r="CK276" s="151"/>
      <c r="CL276" s="150"/>
      <c r="CM276" s="151"/>
      <c r="CN276" s="404"/>
      <c r="CO276" s="150"/>
      <c r="CP276" s="150"/>
      <c r="CQ276" s="151"/>
      <c r="CR276" s="151"/>
      <c r="CS276" s="151"/>
      <c r="CT276" s="151"/>
    </row>
    <row r="277" spans="1:100" s="402" customFormat="1" ht="24" customHeight="1">
      <c r="A277" s="469"/>
      <c r="B277" s="475"/>
      <c r="C277" s="463"/>
      <c r="D277" s="463"/>
      <c r="E277" s="463"/>
      <c r="F277" s="463"/>
      <c r="G277" s="463"/>
      <c r="H277" s="463"/>
      <c r="I277" s="454"/>
      <c r="J277" s="451"/>
      <c r="K277" s="466"/>
      <c r="L277" s="313">
        <f>IF(NOT(ISERROR(MATCH(K277,_xlfn.ANCHORARRAY(F286),0))),J288&amp;"Por favor no seleccionar los criterios de impacto",K277)</f>
        <v>0</v>
      </c>
      <c r="M277" s="454"/>
      <c r="N277" s="451"/>
      <c r="O277" s="454"/>
      <c r="P277" s="181"/>
      <c r="Q277" s="94"/>
      <c r="R277" s="137" t="str">
        <f t="shared" si="116"/>
        <v/>
      </c>
      <c r="S277" s="97"/>
      <c r="T277" s="97"/>
      <c r="U277" s="186" t="str">
        <f t="shared" si="117"/>
        <v/>
      </c>
      <c r="V277" s="97"/>
      <c r="W277" s="97"/>
      <c r="X277" s="97"/>
      <c r="Y277" s="138" t="str">
        <f>IFERROR(IF(AND(R276="Probabilidad",R277="Probabilidad"),(AA276-(+AA276*U277)),IF(R277="Probabilidad",(J276-(+J276*U277)),IF(R277="Impacto",AA276,""))),"")</f>
        <v/>
      </c>
      <c r="Z277" s="111" t="str">
        <f t="shared" si="118"/>
        <v/>
      </c>
      <c r="AA277" s="186" t="str">
        <f t="shared" si="119"/>
        <v/>
      </c>
      <c r="AB277" s="111" t="str">
        <f t="shared" si="120"/>
        <v/>
      </c>
      <c r="AC277" s="186" t="str">
        <f>IFERROR(IF(AND(R276="Impacto",R277="Impacto"),(AC276-(+AC276*U277)),IF(AND(R276="Probabilidad",R277="Impacto"),(AC275-(+AC275*U277)),IF(R277="Probabilidad",AC276,""))),"")</f>
        <v/>
      </c>
      <c r="AD277" s="111" t="str">
        <f t="shared" si="121"/>
        <v/>
      </c>
      <c r="AE277" s="457"/>
      <c r="AF277" s="150"/>
      <c r="AG277" s="151"/>
      <c r="AH277" s="234"/>
      <c r="AI277" s="234"/>
      <c r="AJ277" s="234"/>
      <c r="AK277" s="234"/>
      <c r="AL277" s="234"/>
      <c r="AM277" s="234"/>
      <c r="AN277" s="150"/>
      <c r="AO277" s="150"/>
      <c r="AP277" s="151"/>
      <c r="AQ277" s="150"/>
      <c r="AR277" s="151"/>
      <c r="AS277" s="234"/>
      <c r="AT277" s="234"/>
      <c r="AU277" s="234"/>
      <c r="AV277" s="234"/>
      <c r="AW277" s="234"/>
      <c r="AX277" s="234"/>
      <c r="AY277" s="150"/>
      <c r="AZ277" s="150"/>
      <c r="BA277" s="151"/>
      <c r="BB277" s="150"/>
      <c r="BC277" s="151"/>
      <c r="BD277" s="234"/>
      <c r="BE277" s="234"/>
      <c r="BF277" s="234"/>
      <c r="BG277" s="234"/>
      <c r="BH277" s="234"/>
      <c r="BI277" s="234"/>
      <c r="BJ277" s="150"/>
      <c r="BK277" s="150"/>
      <c r="BL277" s="151"/>
      <c r="BM277" s="181"/>
      <c r="BN277" s="226"/>
      <c r="BO277" s="142"/>
      <c r="BP277" s="181"/>
      <c r="BQ277" s="142"/>
      <c r="BR277" s="142"/>
      <c r="BS277" s="142"/>
      <c r="BT277" s="150"/>
      <c r="BU277" s="151"/>
      <c r="BV277" s="152"/>
      <c r="BW277" s="150"/>
      <c r="BX277" s="150"/>
      <c r="BY277" s="151"/>
      <c r="BZ277" s="151"/>
      <c r="CA277" s="151"/>
      <c r="CB277" s="151"/>
      <c r="CC277" s="150"/>
      <c r="CD277" s="151"/>
      <c r="CE277" s="152"/>
      <c r="CF277" s="150"/>
      <c r="CG277" s="150"/>
      <c r="CH277" s="151"/>
      <c r="CI277" s="151"/>
      <c r="CJ277" s="151"/>
      <c r="CK277" s="151"/>
      <c r="CL277" s="150"/>
      <c r="CM277" s="151"/>
      <c r="CN277" s="404"/>
      <c r="CO277" s="150"/>
      <c r="CP277" s="150"/>
      <c r="CQ277" s="151"/>
      <c r="CR277" s="151"/>
      <c r="CS277" s="151"/>
      <c r="CT277" s="151"/>
    </row>
    <row r="278" spans="1:100" s="402" customFormat="1" ht="24" customHeight="1" thickBot="1">
      <c r="A278" s="470"/>
      <c r="B278" s="476"/>
      <c r="C278" s="464"/>
      <c r="D278" s="464"/>
      <c r="E278" s="464"/>
      <c r="F278" s="464"/>
      <c r="G278" s="464"/>
      <c r="H278" s="464"/>
      <c r="I278" s="455"/>
      <c r="J278" s="452"/>
      <c r="K278" s="467"/>
      <c r="L278" s="314">
        <f>IF(NOT(ISERROR(MATCH(K278,_xlfn.ANCHORARRAY(F287),0))),J289&amp;"Por favor no seleccionar los criterios de impacto",K278)</f>
        <v>0</v>
      </c>
      <c r="M278" s="455"/>
      <c r="N278" s="452"/>
      <c r="O278" s="455"/>
      <c r="P278" s="182"/>
      <c r="Q278" s="95"/>
      <c r="R278" s="149" t="str">
        <f t="shared" si="116"/>
        <v/>
      </c>
      <c r="S278" s="144"/>
      <c r="T278" s="144"/>
      <c r="U278" s="184" t="str">
        <f t="shared" si="117"/>
        <v/>
      </c>
      <c r="V278" s="144"/>
      <c r="W278" s="144"/>
      <c r="X278" s="144"/>
      <c r="Y278" s="145" t="str">
        <f>IFERROR(IF(AND(R277="Probabilidad",R278="Probabilidad"),(AA277-(+AA277*U278)),IF(R278="Probabilidad",(J277-(+J277*U278)),IF(R278="Impacto",AA277,""))),"")</f>
        <v/>
      </c>
      <c r="Z278" s="112" t="str">
        <f t="shared" si="118"/>
        <v/>
      </c>
      <c r="AA278" s="184" t="str">
        <f t="shared" si="119"/>
        <v/>
      </c>
      <c r="AB278" s="112" t="str">
        <f t="shared" si="120"/>
        <v/>
      </c>
      <c r="AC278" s="184" t="str">
        <f>IFERROR(IF(AND(R277="Impacto",R278="Impacto"),(AC277-(+AC277*U278)),IF(AND(R277="Probabilidad",R278="Impacto"),(AC276-(+AC276*U278)),IF(R278="Probabilidad",AC277,""))),"")</f>
        <v/>
      </c>
      <c r="AD278" s="112" t="str">
        <f t="shared" si="121"/>
        <v/>
      </c>
      <c r="AE278" s="458"/>
      <c r="AF278" s="150"/>
      <c r="AG278" s="151"/>
      <c r="AH278" s="234"/>
      <c r="AI278" s="234"/>
      <c r="AJ278" s="234"/>
      <c r="AK278" s="234"/>
      <c r="AL278" s="234"/>
      <c r="AM278" s="234"/>
      <c r="AN278" s="150"/>
      <c r="AO278" s="150"/>
      <c r="AP278" s="151"/>
      <c r="AQ278" s="150"/>
      <c r="AR278" s="151"/>
      <c r="AS278" s="234"/>
      <c r="AT278" s="234"/>
      <c r="AU278" s="234"/>
      <c r="AV278" s="234"/>
      <c r="AW278" s="234"/>
      <c r="AX278" s="234"/>
      <c r="AY278" s="150"/>
      <c r="AZ278" s="150"/>
      <c r="BA278" s="151"/>
      <c r="BB278" s="150"/>
      <c r="BC278" s="151"/>
      <c r="BD278" s="234"/>
      <c r="BE278" s="234"/>
      <c r="BF278" s="234"/>
      <c r="BG278" s="234"/>
      <c r="BH278" s="234"/>
      <c r="BI278" s="234"/>
      <c r="BJ278" s="150"/>
      <c r="BK278" s="150"/>
      <c r="BL278" s="151"/>
      <c r="BM278" s="181"/>
      <c r="BN278" s="226"/>
      <c r="BO278" s="142"/>
      <c r="BP278" s="181"/>
      <c r="BQ278" s="142"/>
      <c r="BR278" s="142"/>
      <c r="BS278" s="142"/>
      <c r="BT278" s="150"/>
      <c r="BU278" s="151"/>
      <c r="BV278" s="152"/>
      <c r="BW278" s="150"/>
      <c r="BX278" s="150"/>
      <c r="BY278" s="151"/>
      <c r="BZ278" s="151"/>
      <c r="CA278" s="151"/>
      <c r="CB278" s="151"/>
      <c r="CC278" s="150"/>
      <c r="CD278" s="151"/>
      <c r="CE278" s="152"/>
      <c r="CF278" s="150"/>
      <c r="CG278" s="150"/>
      <c r="CH278" s="151"/>
      <c r="CI278" s="151"/>
      <c r="CJ278" s="151"/>
      <c r="CK278" s="151"/>
      <c r="CL278" s="150"/>
      <c r="CM278" s="151"/>
      <c r="CN278" s="404"/>
      <c r="CO278" s="150"/>
      <c r="CP278" s="150"/>
      <c r="CQ278" s="151"/>
      <c r="CR278" s="151"/>
      <c r="CS278" s="151"/>
      <c r="CT278" s="151"/>
    </row>
    <row r="279" spans="1:100" s="402" customFormat="1" ht="24" customHeight="1">
      <c r="A279" s="468"/>
      <c r="B279" s="474"/>
      <c r="C279" s="462"/>
      <c r="D279" s="462"/>
      <c r="E279" s="462"/>
      <c r="F279" s="462"/>
      <c r="G279" s="462"/>
      <c r="H279" s="462"/>
      <c r="I279" s="453" t="str">
        <f>IF(H279&lt;=0,"",IF(H279&lt;=2,"Muy Baja",IF(H279&lt;=24,"Baja",IF(H279&lt;=500,"Media",IF(H279&lt;=5000,"Alta","Muy Alta")))))</f>
        <v/>
      </c>
      <c r="J279" s="450" t="str">
        <f>IF(I279="","",IF(I279="Muy Baja",0.2,IF(I279="Baja",0.4,IF(I279="Media",0.6,IF(I279="Alta",0.8,IF(I279="Muy Alta",1,))))))</f>
        <v/>
      </c>
      <c r="K279" s="465"/>
      <c r="L279" s="313">
        <f>IF(NOT(ISERROR(MATCH(K279,'[3]Tabla Impacto'!$B$221:$B$223,0))),'[3]Tabla Impacto'!$F$223&amp;"Por favor no seleccionar los criterios de impacto(Afectación Económica o presupuestal y Pérdida Reputacional)",K279)</f>
        <v>0</v>
      </c>
      <c r="M279" s="453" t="str">
        <f>IF(OR(K279='Tabla Impacto'!$C$11,K279='Tabla Impacto'!$D$11),"Leve",IF(OR(K279='Tabla Impacto'!$C$12,K279='Tabla Impacto'!$D$12),"Menor",IF(OR(K279='Tabla Impacto'!$C$13,K279='Tabla Impacto'!$D$13),"Moderado",IF(OR(K279='Tabla Impacto'!$C$14,K279='Tabla Impacto'!$D$14),"Mayor",IF(OR(K279='Tabla Impacto'!$C$15,K279='Tabla Impacto'!$D$15),"Catastrófico","")))))</f>
        <v/>
      </c>
      <c r="N279" s="450" t="str">
        <f>IF(M279="","",IF(M279="Leve",0.2,IF(M279="Menor",0.4,IF(M279="Moderado",0.6,IF(M279="Mayor",0.8,IF(M279="Catastrófico",1,))))))</f>
        <v/>
      </c>
      <c r="O279" s="453" t="str">
        <f>IF(OR(AND(I279="Muy Baja",M279="Leve"),AND(I279="Muy Baja",M279="Menor"),AND(I279="Baja",M279="Leve")),"Bajo",IF(OR(AND(I279="Muy baja",M279="Moderado"),AND(I279="Baja",M279="Menor"),AND(I279="Baja",M279="Moderado"),AND(I279="Media",M279="Leve"),AND(I279="Media",M279="Menor"),AND(I279="Media",M279="Moderado"),AND(I279="Alta",M279="Leve"),AND(I279="Alta",M279="Menor")),"Moderado",IF(OR(AND(I279="Muy Baja",M279="Mayor"),AND(I279="Baja",M279="Mayor"),AND(I279="Media",M279="Mayor"),AND(I279="Alta",M279="Moderado"),AND(I279="Alta",M279="Mayor"),AND(I279="Muy Alta",M279="Leve"),AND(I279="Muy Alta",M279="Menor"),AND(I279="Muy Alta",M279="Moderado"),AND(I279="Muy Alta",M279="Mayor")),"Alto",IF(OR(AND(I279="Muy Baja",M279="Catastrófico"),AND(I279="Baja",M279="Catastrófico"),AND(I279="Media",M279="Catastrófico"),AND(I279="Alta",M279="Catastrófico"),AND(I279="Muy Alta",M279="Catastrófico")),"Extremo",""))))</f>
        <v/>
      </c>
      <c r="P279" s="185"/>
      <c r="Q279" s="93"/>
      <c r="R279" s="137" t="str">
        <f t="shared" si="110"/>
        <v/>
      </c>
      <c r="S279" s="97"/>
      <c r="T279" s="97"/>
      <c r="U279" s="186" t="str">
        <f t="shared" si="111"/>
        <v/>
      </c>
      <c r="V279" s="97"/>
      <c r="W279" s="97"/>
      <c r="X279" s="97"/>
      <c r="Y279" s="138" t="str">
        <f>IFERROR(IF(R279="Probabilidad",(J279-(+J279*U279)),IF(R279="Impacto",J279,"")),"")</f>
        <v/>
      </c>
      <c r="Z279" s="111" t="str">
        <f t="shared" si="112"/>
        <v/>
      </c>
      <c r="AA279" s="186" t="str">
        <f t="shared" si="113"/>
        <v/>
      </c>
      <c r="AB279" s="111" t="str">
        <f t="shared" si="114"/>
        <v/>
      </c>
      <c r="AC279" s="186" t="str">
        <f>IFERROR(IF(R279="Impacto",(N279-(+N279*U279)),IF(R279="Probabilidad",N279,"")),"")</f>
        <v/>
      </c>
      <c r="AD279" s="111" t="str">
        <f t="shared" si="115"/>
        <v/>
      </c>
      <c r="AE279" s="456"/>
      <c r="AF279" s="336"/>
      <c r="AG279" s="337"/>
      <c r="AH279" s="234"/>
      <c r="AI279" s="234"/>
      <c r="AJ279" s="234"/>
      <c r="AK279" s="234"/>
      <c r="AL279" s="234"/>
      <c r="AM279" s="234"/>
      <c r="AN279" s="139"/>
      <c r="AO279" s="139"/>
      <c r="AP279" s="140"/>
      <c r="AQ279" s="139"/>
      <c r="AR279" s="140"/>
      <c r="AS279" s="234"/>
      <c r="AT279" s="234"/>
      <c r="AU279" s="234"/>
      <c r="AV279" s="234"/>
      <c r="AW279" s="234"/>
      <c r="AX279" s="234"/>
      <c r="AY279" s="139"/>
      <c r="AZ279" s="139"/>
      <c r="BA279" s="140"/>
      <c r="BB279" s="139"/>
      <c r="BC279" s="140"/>
      <c r="BD279" s="234"/>
      <c r="BE279" s="234"/>
      <c r="BF279" s="234"/>
      <c r="BG279" s="234"/>
      <c r="BH279" s="234"/>
      <c r="BI279" s="234"/>
      <c r="BJ279" s="139"/>
      <c r="BK279" s="139"/>
      <c r="BL279" s="140"/>
      <c r="BM279" s="181"/>
      <c r="BN279" s="226"/>
      <c r="BO279" s="142"/>
      <c r="BP279" s="181"/>
      <c r="BQ279" s="142"/>
      <c r="BR279" s="142"/>
      <c r="BS279" s="142"/>
      <c r="BT279" s="139"/>
      <c r="BU279" s="140"/>
      <c r="BV279" s="141"/>
      <c r="BW279" s="139"/>
      <c r="BX279" s="139"/>
      <c r="BY279" s="140"/>
      <c r="BZ279" s="140"/>
      <c r="CA279" s="140"/>
      <c r="CB279" s="140"/>
      <c r="CC279" s="139"/>
      <c r="CD279" s="140"/>
      <c r="CE279" s="141"/>
      <c r="CF279" s="139"/>
      <c r="CG279" s="139"/>
      <c r="CH279" s="140"/>
      <c r="CI279" s="140"/>
      <c r="CJ279" s="140"/>
      <c r="CK279" s="140"/>
      <c r="CL279" s="139"/>
      <c r="CM279" s="140"/>
      <c r="CN279" s="403"/>
      <c r="CO279" s="139"/>
      <c r="CP279" s="139"/>
      <c r="CQ279" s="140"/>
      <c r="CR279" s="140"/>
      <c r="CS279" s="140"/>
      <c r="CT279" s="140"/>
      <c r="CU279" s="401"/>
      <c r="CV279" s="401"/>
    </row>
    <row r="280" spans="1:100" s="402" customFormat="1" ht="24" customHeight="1">
      <c r="A280" s="469"/>
      <c r="B280" s="475"/>
      <c r="C280" s="463"/>
      <c r="D280" s="463"/>
      <c r="E280" s="463"/>
      <c r="F280" s="463"/>
      <c r="G280" s="463"/>
      <c r="H280" s="463"/>
      <c r="I280" s="454"/>
      <c r="J280" s="451"/>
      <c r="K280" s="466"/>
      <c r="L280" s="313">
        <f>IF(NOT(ISERROR(MATCH(K280,_xlfn.ANCHORARRAY(F289),0))),J291&amp;"Por favor no seleccionar los criterios de impacto",K280)</f>
        <v>0</v>
      </c>
      <c r="M280" s="454"/>
      <c r="N280" s="451"/>
      <c r="O280" s="454"/>
      <c r="P280" s="181"/>
      <c r="Q280" s="94"/>
      <c r="R280" s="137" t="str">
        <f t="shared" si="110"/>
        <v/>
      </c>
      <c r="S280" s="97"/>
      <c r="T280" s="97"/>
      <c r="U280" s="186" t="str">
        <f t="shared" si="111"/>
        <v/>
      </c>
      <c r="V280" s="97"/>
      <c r="W280" s="97"/>
      <c r="X280" s="97"/>
      <c r="Y280" s="138" t="str">
        <f>IFERROR(IF(AND(R279="Probabilidad",R280="Probabilidad"),(AA279-(+AA279*U280)),IF(R280="Probabilidad",(J279-(+J279*U280)),IF(R280="Impacto",AA279,""))),"")</f>
        <v/>
      </c>
      <c r="Z280" s="111" t="str">
        <f t="shared" si="112"/>
        <v/>
      </c>
      <c r="AA280" s="186" t="str">
        <f t="shared" si="113"/>
        <v/>
      </c>
      <c r="AB280" s="111" t="str">
        <f t="shared" si="114"/>
        <v/>
      </c>
      <c r="AC280" s="186" t="str">
        <f>IFERROR(IF(AND(R279="Impacto",R280="Impacto"),(AC279-(+AC279*U280)),IF(R280="Impacto",($N$141-(+$N$141*U280)),IF(R280="Probabilidad",AC279,""))),"")</f>
        <v/>
      </c>
      <c r="AD280" s="111" t="str">
        <f t="shared" si="115"/>
        <v/>
      </c>
      <c r="AE280" s="457"/>
      <c r="AF280" s="150"/>
      <c r="AG280" s="151"/>
      <c r="AH280" s="234"/>
      <c r="AI280" s="234"/>
      <c r="AJ280" s="234"/>
      <c r="AK280" s="234"/>
      <c r="AL280" s="234"/>
      <c r="AM280" s="234"/>
      <c r="AN280" s="150"/>
      <c r="AO280" s="150"/>
      <c r="AP280" s="151"/>
      <c r="AQ280" s="150"/>
      <c r="AR280" s="151"/>
      <c r="AS280" s="234"/>
      <c r="AT280" s="234"/>
      <c r="AU280" s="234"/>
      <c r="AV280" s="234"/>
      <c r="AW280" s="234"/>
      <c r="AX280" s="234"/>
      <c r="AY280" s="150"/>
      <c r="AZ280" s="150"/>
      <c r="BA280" s="151"/>
      <c r="BB280" s="150"/>
      <c r="BC280" s="151"/>
      <c r="BD280" s="234"/>
      <c r="BE280" s="234"/>
      <c r="BF280" s="234"/>
      <c r="BG280" s="234"/>
      <c r="BH280" s="234"/>
      <c r="BI280" s="234"/>
      <c r="BJ280" s="150"/>
      <c r="BK280" s="150"/>
      <c r="BL280" s="151"/>
      <c r="BM280" s="181"/>
      <c r="BN280" s="226"/>
      <c r="BO280" s="142"/>
      <c r="BP280" s="181"/>
      <c r="BQ280" s="142"/>
      <c r="BR280" s="142"/>
      <c r="BS280" s="142"/>
      <c r="BT280" s="150"/>
      <c r="BU280" s="151"/>
      <c r="BV280" s="152"/>
      <c r="BW280" s="150"/>
      <c r="BX280" s="150"/>
      <c r="BY280" s="151"/>
      <c r="BZ280" s="151"/>
      <c r="CA280" s="151"/>
      <c r="CB280" s="151"/>
      <c r="CC280" s="150"/>
      <c r="CD280" s="151"/>
      <c r="CE280" s="152"/>
      <c r="CF280" s="150"/>
      <c r="CG280" s="150"/>
      <c r="CH280" s="151"/>
      <c r="CI280" s="151"/>
      <c r="CJ280" s="151"/>
      <c r="CK280" s="151"/>
      <c r="CL280" s="150"/>
      <c r="CM280" s="151"/>
      <c r="CN280" s="404"/>
      <c r="CO280" s="150"/>
      <c r="CP280" s="150"/>
      <c r="CQ280" s="151"/>
      <c r="CR280" s="151"/>
      <c r="CS280" s="151"/>
      <c r="CT280" s="151"/>
    </row>
    <row r="281" spans="1:100" s="402" customFormat="1" ht="24" customHeight="1">
      <c r="A281" s="469"/>
      <c r="B281" s="475"/>
      <c r="C281" s="463"/>
      <c r="D281" s="463"/>
      <c r="E281" s="463"/>
      <c r="F281" s="463"/>
      <c r="G281" s="463"/>
      <c r="H281" s="463"/>
      <c r="I281" s="454"/>
      <c r="J281" s="451"/>
      <c r="K281" s="466"/>
      <c r="L281" s="313">
        <f>IF(NOT(ISERROR(MATCH(K281,_xlfn.ANCHORARRAY(F290),0))),J292&amp;"Por favor no seleccionar los criterios de impacto",K281)</f>
        <v>0</v>
      </c>
      <c r="M281" s="454"/>
      <c r="N281" s="451"/>
      <c r="O281" s="454"/>
      <c r="P281" s="181"/>
      <c r="Q281" s="94"/>
      <c r="R281" s="137" t="str">
        <f t="shared" si="110"/>
        <v/>
      </c>
      <c r="S281" s="97"/>
      <c r="T281" s="97"/>
      <c r="U281" s="186" t="str">
        <f t="shared" si="111"/>
        <v/>
      </c>
      <c r="V281" s="97"/>
      <c r="W281" s="97"/>
      <c r="X281" s="97"/>
      <c r="Y281" s="138" t="str">
        <f>IFERROR(IF(AND(R280="Probabilidad",R281="Probabilidad"),(AA280-(+AA280*U281)),IF(R281="Probabilidad",(J280-(+J280*U281)),IF(R281="Impacto",AA280,""))),"")</f>
        <v/>
      </c>
      <c r="Z281" s="111" t="str">
        <f t="shared" si="112"/>
        <v/>
      </c>
      <c r="AA281" s="186" t="str">
        <f t="shared" si="113"/>
        <v/>
      </c>
      <c r="AB281" s="111" t="str">
        <f t="shared" si="114"/>
        <v/>
      </c>
      <c r="AC281" s="186" t="str">
        <f>IFERROR(IF(AND(R280="Impacto",R281="Impacto"),(AC280-(+AC280*U281)),IF(AND(R280="Probabilidad",R281="Impacto"),(AC279-(+AC279*U281)),IF(R281="Probabilidad",AC280,""))),"")</f>
        <v/>
      </c>
      <c r="AD281" s="111" t="str">
        <f t="shared" si="115"/>
        <v/>
      </c>
      <c r="AE281" s="457"/>
      <c r="AF281" s="150"/>
      <c r="AG281" s="151"/>
      <c r="AH281" s="234"/>
      <c r="AI281" s="234"/>
      <c r="AJ281" s="234"/>
      <c r="AK281" s="234"/>
      <c r="AL281" s="234"/>
      <c r="AM281" s="234"/>
      <c r="AN281" s="150"/>
      <c r="AO281" s="150"/>
      <c r="AP281" s="151"/>
      <c r="AQ281" s="150"/>
      <c r="AR281" s="151"/>
      <c r="AS281" s="234"/>
      <c r="AT281" s="234"/>
      <c r="AU281" s="234"/>
      <c r="AV281" s="234"/>
      <c r="AW281" s="234"/>
      <c r="AX281" s="234"/>
      <c r="AY281" s="150"/>
      <c r="AZ281" s="150"/>
      <c r="BA281" s="151"/>
      <c r="BB281" s="150"/>
      <c r="BC281" s="151"/>
      <c r="BD281" s="234"/>
      <c r="BE281" s="234"/>
      <c r="BF281" s="234"/>
      <c r="BG281" s="234"/>
      <c r="BH281" s="234"/>
      <c r="BI281" s="234"/>
      <c r="BJ281" s="150"/>
      <c r="BK281" s="150"/>
      <c r="BL281" s="151"/>
      <c r="BM281" s="181"/>
      <c r="BN281" s="226"/>
      <c r="BO281" s="142"/>
      <c r="BP281" s="181"/>
      <c r="BQ281" s="142"/>
      <c r="BR281" s="142"/>
      <c r="BS281" s="142"/>
      <c r="BT281" s="150"/>
      <c r="BU281" s="151"/>
      <c r="BV281" s="152"/>
      <c r="BW281" s="150"/>
      <c r="BX281" s="150"/>
      <c r="BY281" s="151"/>
      <c r="BZ281" s="151"/>
      <c r="CA281" s="151"/>
      <c r="CB281" s="151"/>
      <c r="CC281" s="150"/>
      <c r="CD281" s="151"/>
      <c r="CE281" s="152"/>
      <c r="CF281" s="150"/>
      <c r="CG281" s="150"/>
      <c r="CH281" s="151"/>
      <c r="CI281" s="151"/>
      <c r="CJ281" s="151"/>
      <c r="CK281" s="151"/>
      <c r="CL281" s="150"/>
      <c r="CM281" s="151"/>
      <c r="CN281" s="404"/>
      <c r="CO281" s="150"/>
      <c r="CP281" s="150"/>
      <c r="CQ281" s="151"/>
      <c r="CR281" s="151"/>
      <c r="CS281" s="151"/>
      <c r="CT281" s="151"/>
    </row>
    <row r="282" spans="1:100" s="402" customFormat="1" ht="24" customHeight="1">
      <c r="A282" s="469"/>
      <c r="B282" s="475"/>
      <c r="C282" s="463"/>
      <c r="D282" s="463"/>
      <c r="E282" s="463"/>
      <c r="F282" s="463"/>
      <c r="G282" s="463"/>
      <c r="H282" s="463"/>
      <c r="I282" s="454"/>
      <c r="J282" s="451"/>
      <c r="K282" s="466"/>
      <c r="L282" s="313">
        <f>IF(NOT(ISERROR(MATCH(K282,_xlfn.ANCHORARRAY(F291),0))),J293&amp;"Por favor no seleccionar los criterios de impacto",K282)</f>
        <v>0</v>
      </c>
      <c r="M282" s="454"/>
      <c r="N282" s="451"/>
      <c r="O282" s="454"/>
      <c r="P282" s="181"/>
      <c r="Q282" s="94"/>
      <c r="R282" s="137" t="str">
        <f t="shared" si="110"/>
        <v/>
      </c>
      <c r="S282" s="97"/>
      <c r="T282" s="97"/>
      <c r="U282" s="186" t="str">
        <f t="shared" si="111"/>
        <v/>
      </c>
      <c r="V282" s="97"/>
      <c r="W282" s="97"/>
      <c r="X282" s="97"/>
      <c r="Y282" s="138" t="str">
        <f>IFERROR(IF(AND(R281="Probabilidad",R282="Probabilidad"),(AA281-(+AA281*U282)),IF(R282="Probabilidad",(J281-(+J281*U282)),IF(R282="Impacto",AA281,""))),"")</f>
        <v/>
      </c>
      <c r="Z282" s="111" t="str">
        <f t="shared" si="112"/>
        <v/>
      </c>
      <c r="AA282" s="186" t="str">
        <f t="shared" si="113"/>
        <v/>
      </c>
      <c r="AB282" s="111" t="str">
        <f t="shared" si="114"/>
        <v/>
      </c>
      <c r="AC282" s="186" t="str">
        <f>IFERROR(IF(AND(R281="Impacto",R282="Impacto"),(AC281-(+AC281*U282)),IF(AND(R281="Probabilidad",R282="Impacto"),(AC280-(+AC280*U282)),IF(R282="Probabilidad",AC281,""))),"")</f>
        <v/>
      </c>
      <c r="AD282" s="111" t="str">
        <f t="shared" si="115"/>
        <v/>
      </c>
      <c r="AE282" s="457"/>
      <c r="AF282" s="150"/>
      <c r="AG282" s="151"/>
      <c r="AH282" s="234"/>
      <c r="AI282" s="234"/>
      <c r="AJ282" s="234"/>
      <c r="AK282" s="234"/>
      <c r="AL282" s="234"/>
      <c r="AM282" s="234"/>
      <c r="AN282" s="150"/>
      <c r="AO282" s="150"/>
      <c r="AP282" s="151"/>
      <c r="AQ282" s="150"/>
      <c r="AR282" s="151"/>
      <c r="AS282" s="234"/>
      <c r="AT282" s="234"/>
      <c r="AU282" s="234"/>
      <c r="AV282" s="234"/>
      <c r="AW282" s="234"/>
      <c r="AX282" s="234"/>
      <c r="AY282" s="150"/>
      <c r="AZ282" s="150"/>
      <c r="BA282" s="151"/>
      <c r="BB282" s="150"/>
      <c r="BC282" s="151"/>
      <c r="BD282" s="234"/>
      <c r="BE282" s="234"/>
      <c r="BF282" s="234"/>
      <c r="BG282" s="234"/>
      <c r="BH282" s="234"/>
      <c r="BI282" s="234"/>
      <c r="BJ282" s="150"/>
      <c r="BK282" s="150"/>
      <c r="BL282" s="151"/>
      <c r="BM282" s="181"/>
      <c r="BN282" s="226"/>
      <c r="BO282" s="142"/>
      <c r="BP282" s="181"/>
      <c r="BQ282" s="142"/>
      <c r="BR282" s="142"/>
      <c r="BS282" s="142"/>
      <c r="BT282" s="150"/>
      <c r="BU282" s="151"/>
      <c r="BV282" s="152"/>
      <c r="BW282" s="150"/>
      <c r="BX282" s="150"/>
      <c r="BY282" s="151"/>
      <c r="BZ282" s="151"/>
      <c r="CA282" s="151"/>
      <c r="CB282" s="151"/>
      <c r="CC282" s="150"/>
      <c r="CD282" s="151"/>
      <c r="CE282" s="152"/>
      <c r="CF282" s="150"/>
      <c r="CG282" s="150"/>
      <c r="CH282" s="151"/>
      <c r="CI282" s="151"/>
      <c r="CJ282" s="151"/>
      <c r="CK282" s="151"/>
      <c r="CL282" s="150"/>
      <c r="CM282" s="151"/>
      <c r="CN282" s="404"/>
      <c r="CO282" s="150"/>
      <c r="CP282" s="150"/>
      <c r="CQ282" s="151"/>
      <c r="CR282" s="151"/>
      <c r="CS282" s="151"/>
      <c r="CT282" s="151"/>
    </row>
    <row r="283" spans="1:100" s="402" customFormat="1" ht="24" customHeight="1">
      <c r="A283" s="469"/>
      <c r="B283" s="475"/>
      <c r="C283" s="463"/>
      <c r="D283" s="463"/>
      <c r="E283" s="463"/>
      <c r="F283" s="463"/>
      <c r="G283" s="463"/>
      <c r="H283" s="463"/>
      <c r="I283" s="454"/>
      <c r="J283" s="451"/>
      <c r="K283" s="466"/>
      <c r="L283" s="313">
        <f>IF(NOT(ISERROR(MATCH(K283,_xlfn.ANCHORARRAY(F292),0))),J294&amp;"Por favor no seleccionar los criterios de impacto",K283)</f>
        <v>0</v>
      </c>
      <c r="M283" s="454"/>
      <c r="N283" s="451"/>
      <c r="O283" s="454"/>
      <c r="P283" s="181"/>
      <c r="Q283" s="94"/>
      <c r="R283" s="137" t="str">
        <f t="shared" si="110"/>
        <v/>
      </c>
      <c r="S283" s="97"/>
      <c r="T283" s="97"/>
      <c r="U283" s="186" t="str">
        <f t="shared" si="111"/>
        <v/>
      </c>
      <c r="V283" s="97"/>
      <c r="W283" s="97"/>
      <c r="X283" s="97"/>
      <c r="Y283" s="138" t="str">
        <f>IFERROR(IF(AND(R282="Probabilidad",R283="Probabilidad"),(AA282-(+AA282*U283)),IF(R283="Probabilidad",(J282-(+J282*U283)),IF(R283="Impacto",AA282,""))),"")</f>
        <v/>
      </c>
      <c r="Z283" s="111" t="str">
        <f t="shared" si="112"/>
        <v/>
      </c>
      <c r="AA283" s="186" t="str">
        <f t="shared" si="113"/>
        <v/>
      </c>
      <c r="AB283" s="111" t="str">
        <f t="shared" si="114"/>
        <v/>
      </c>
      <c r="AC283" s="186" t="str">
        <f>IFERROR(IF(AND(R282="Impacto",R283="Impacto"),(AC282-(+AC282*U283)),IF(AND(R282="Probabilidad",R283="Impacto"),(AC281-(+AC281*U283)),IF(R283="Probabilidad",AC282,""))),"")</f>
        <v/>
      </c>
      <c r="AD283" s="111" t="str">
        <f t="shared" si="115"/>
        <v/>
      </c>
      <c r="AE283" s="457"/>
      <c r="AF283" s="150"/>
      <c r="AG283" s="151"/>
      <c r="AH283" s="234"/>
      <c r="AI283" s="234"/>
      <c r="AJ283" s="234"/>
      <c r="AK283" s="234"/>
      <c r="AL283" s="234"/>
      <c r="AM283" s="234"/>
      <c r="AN283" s="150"/>
      <c r="AO283" s="150"/>
      <c r="AP283" s="151"/>
      <c r="AQ283" s="150"/>
      <c r="AR283" s="151"/>
      <c r="AS283" s="234"/>
      <c r="AT283" s="234"/>
      <c r="AU283" s="234"/>
      <c r="AV283" s="234"/>
      <c r="AW283" s="234"/>
      <c r="AX283" s="234"/>
      <c r="AY283" s="150"/>
      <c r="AZ283" s="150"/>
      <c r="BA283" s="151"/>
      <c r="BB283" s="150"/>
      <c r="BC283" s="151"/>
      <c r="BD283" s="234"/>
      <c r="BE283" s="234"/>
      <c r="BF283" s="234"/>
      <c r="BG283" s="234"/>
      <c r="BH283" s="234"/>
      <c r="BI283" s="234"/>
      <c r="BJ283" s="150"/>
      <c r="BK283" s="150"/>
      <c r="BL283" s="151"/>
      <c r="BM283" s="181"/>
      <c r="BN283" s="226"/>
      <c r="BO283" s="142"/>
      <c r="BP283" s="181"/>
      <c r="BQ283" s="142"/>
      <c r="BR283" s="142"/>
      <c r="BS283" s="142"/>
      <c r="BT283" s="150"/>
      <c r="BU283" s="151"/>
      <c r="BV283" s="152"/>
      <c r="BW283" s="150"/>
      <c r="BX283" s="150"/>
      <c r="BY283" s="151"/>
      <c r="BZ283" s="151"/>
      <c r="CA283" s="151"/>
      <c r="CB283" s="151"/>
      <c r="CC283" s="150"/>
      <c r="CD283" s="151"/>
      <c r="CE283" s="152"/>
      <c r="CF283" s="150"/>
      <c r="CG283" s="150"/>
      <c r="CH283" s="151"/>
      <c r="CI283" s="151"/>
      <c r="CJ283" s="151"/>
      <c r="CK283" s="151"/>
      <c r="CL283" s="150"/>
      <c r="CM283" s="151"/>
      <c r="CN283" s="404"/>
      <c r="CO283" s="150"/>
      <c r="CP283" s="150"/>
      <c r="CQ283" s="151"/>
      <c r="CR283" s="151"/>
      <c r="CS283" s="151"/>
      <c r="CT283" s="151"/>
    </row>
    <row r="284" spans="1:100" s="402" customFormat="1" ht="24" customHeight="1" thickBot="1">
      <c r="A284" s="470"/>
      <c r="B284" s="476"/>
      <c r="C284" s="464"/>
      <c r="D284" s="464"/>
      <c r="E284" s="464"/>
      <c r="F284" s="464"/>
      <c r="G284" s="464"/>
      <c r="H284" s="464"/>
      <c r="I284" s="455"/>
      <c r="J284" s="452"/>
      <c r="K284" s="467"/>
      <c r="L284" s="314">
        <f>IF(NOT(ISERROR(MATCH(K284,_xlfn.ANCHORARRAY(F293),0))),J295&amp;"Por favor no seleccionar los criterios de impacto",K284)</f>
        <v>0</v>
      </c>
      <c r="M284" s="455"/>
      <c r="N284" s="452"/>
      <c r="O284" s="455"/>
      <c r="P284" s="182"/>
      <c r="Q284" s="95"/>
      <c r="R284" s="149" t="str">
        <f t="shared" si="110"/>
        <v/>
      </c>
      <c r="S284" s="144"/>
      <c r="T284" s="144"/>
      <c r="U284" s="184" t="str">
        <f t="shared" si="111"/>
        <v/>
      </c>
      <c r="V284" s="144"/>
      <c r="W284" s="144"/>
      <c r="X284" s="144"/>
      <c r="Y284" s="145" t="str">
        <f>IFERROR(IF(AND(R283="Probabilidad",R284="Probabilidad"),(AA283-(+AA283*U284)),IF(R284="Probabilidad",(J283-(+J283*U284)),IF(R284="Impacto",AA283,""))),"")</f>
        <v/>
      </c>
      <c r="Z284" s="112" t="str">
        <f t="shared" si="112"/>
        <v/>
      </c>
      <c r="AA284" s="184" t="str">
        <f t="shared" si="113"/>
        <v/>
      </c>
      <c r="AB284" s="112" t="str">
        <f t="shared" si="114"/>
        <v/>
      </c>
      <c r="AC284" s="184" t="str">
        <f>IFERROR(IF(AND(R283="Impacto",R284="Impacto"),(AC283-(+AC283*U284)),IF(AND(R283="Probabilidad",R284="Impacto"),(AC282-(+AC282*U284)),IF(R284="Probabilidad",AC283,""))),"")</f>
        <v/>
      </c>
      <c r="AD284" s="112" t="str">
        <f t="shared" si="115"/>
        <v/>
      </c>
      <c r="AE284" s="458"/>
      <c r="AF284" s="150"/>
      <c r="AG284" s="151"/>
      <c r="AH284" s="234"/>
      <c r="AI284" s="234"/>
      <c r="AJ284" s="234"/>
      <c r="AK284" s="234"/>
      <c r="AL284" s="234"/>
      <c r="AM284" s="234"/>
      <c r="AN284" s="150"/>
      <c r="AO284" s="150"/>
      <c r="AP284" s="151"/>
      <c r="AQ284" s="150"/>
      <c r="AR284" s="151"/>
      <c r="AS284" s="234"/>
      <c r="AT284" s="234"/>
      <c r="AU284" s="234"/>
      <c r="AV284" s="234"/>
      <c r="AW284" s="234"/>
      <c r="AX284" s="234"/>
      <c r="AY284" s="150"/>
      <c r="AZ284" s="150"/>
      <c r="BA284" s="151"/>
      <c r="BB284" s="150"/>
      <c r="BC284" s="151"/>
      <c r="BD284" s="234"/>
      <c r="BE284" s="234"/>
      <c r="BF284" s="234"/>
      <c r="BG284" s="234"/>
      <c r="BH284" s="234"/>
      <c r="BI284" s="234"/>
      <c r="BJ284" s="150"/>
      <c r="BK284" s="150"/>
      <c r="BL284" s="151"/>
      <c r="BM284" s="181"/>
      <c r="BN284" s="226"/>
      <c r="BO284" s="142"/>
      <c r="BP284" s="181"/>
      <c r="BQ284" s="142"/>
      <c r="BR284" s="142"/>
      <c r="BS284" s="142"/>
      <c r="BT284" s="150"/>
      <c r="BU284" s="151"/>
      <c r="BV284" s="152"/>
      <c r="BW284" s="150"/>
      <c r="BX284" s="150"/>
      <c r="BY284" s="151"/>
      <c r="BZ284" s="151"/>
      <c r="CA284" s="151"/>
      <c r="CB284" s="151"/>
      <c r="CC284" s="150"/>
      <c r="CD284" s="151"/>
      <c r="CE284" s="152"/>
      <c r="CF284" s="150"/>
      <c r="CG284" s="150"/>
      <c r="CH284" s="151"/>
      <c r="CI284" s="151"/>
      <c r="CJ284" s="151"/>
      <c r="CK284" s="151"/>
      <c r="CL284" s="150"/>
      <c r="CM284" s="151"/>
      <c r="CN284" s="404"/>
      <c r="CO284" s="150"/>
      <c r="CP284" s="150"/>
      <c r="CQ284" s="151"/>
      <c r="CR284" s="151"/>
      <c r="CS284" s="151"/>
      <c r="CT284" s="151"/>
    </row>
    <row r="285" spans="1:100" ht="24" customHeight="1"/>
    <row r="286" spans="1:100" ht="24" customHeight="1"/>
  </sheetData>
  <dataConsolidate/>
  <mergeCells count="810">
    <mergeCell ref="BW5:CB5"/>
    <mergeCell ref="BW6:CB6"/>
    <mergeCell ref="BW7:BY7"/>
    <mergeCell ref="BZ7:CB7"/>
    <mergeCell ref="CF5:CK5"/>
    <mergeCell ref="CF6:CK6"/>
    <mergeCell ref="CF7:CH7"/>
    <mergeCell ref="CI7:CK7"/>
    <mergeCell ref="CO5:CT5"/>
    <mergeCell ref="CO6:CT6"/>
    <mergeCell ref="CO7:CQ7"/>
    <mergeCell ref="CR7:CT7"/>
    <mergeCell ref="CL6:CN6"/>
    <mergeCell ref="CE7:CE8"/>
    <mergeCell ref="AY5:BA5"/>
    <mergeCell ref="AY6:BA6"/>
    <mergeCell ref="AY7:BA7"/>
    <mergeCell ref="BJ5:BL5"/>
    <mergeCell ref="BJ6:BL6"/>
    <mergeCell ref="BJ7:BL7"/>
    <mergeCell ref="BS6:BS8"/>
    <mergeCell ref="BM5:BS5"/>
    <mergeCell ref="BD7:BF7"/>
    <mergeCell ref="BG7:BI7"/>
    <mergeCell ref="BB5:BI5"/>
    <mergeCell ref="BB6:BI6"/>
    <mergeCell ref="CN1:CT1"/>
    <mergeCell ref="CN2:CT2"/>
    <mergeCell ref="CN3:CT3"/>
    <mergeCell ref="C1:CM3"/>
    <mergeCell ref="D6:F7"/>
    <mergeCell ref="CL7:CL8"/>
    <mergeCell ref="CM7:CM8"/>
    <mergeCell ref="CN7:CN8"/>
    <mergeCell ref="BT5:BV5"/>
    <mergeCell ref="CC5:CE5"/>
    <mergeCell ref="CL5:CN5"/>
    <mergeCell ref="BT6:BV6"/>
    <mergeCell ref="CC6:CE6"/>
    <mergeCell ref="Y6:Y8"/>
    <mergeCell ref="Z6:Z8"/>
    <mergeCell ref="AA6:AA8"/>
    <mergeCell ref="AB6:AB8"/>
    <mergeCell ref="AC6:AC8"/>
    <mergeCell ref="S7:S8"/>
    <mergeCell ref="T7:T8"/>
    <mergeCell ref="U7:U8"/>
    <mergeCell ref="V7:V8"/>
    <mergeCell ref="CC7:CC8"/>
    <mergeCell ref="CD7:CD8"/>
    <mergeCell ref="A1:B3"/>
    <mergeCell ref="A5:G5"/>
    <mergeCell ref="H5:O5"/>
    <mergeCell ref="BN6:BN8"/>
    <mergeCell ref="BR6:BR8"/>
    <mergeCell ref="BO6:BO8"/>
    <mergeCell ref="A6:A8"/>
    <mergeCell ref="B6:B8"/>
    <mergeCell ref="C6:C8"/>
    <mergeCell ref="G6:G8"/>
    <mergeCell ref="H6:H8"/>
    <mergeCell ref="I6:I8"/>
    <mergeCell ref="J6:J8"/>
    <mergeCell ref="K6:K8"/>
    <mergeCell ref="L6:L8"/>
    <mergeCell ref="M6:M8"/>
    <mergeCell ref="N6:N8"/>
    <mergeCell ref="O6:O8"/>
    <mergeCell ref="P6:P8"/>
    <mergeCell ref="Q6:Q8"/>
    <mergeCell ref="R6:R8"/>
    <mergeCell ref="P5:X5"/>
    <mergeCell ref="Y5:AE5"/>
    <mergeCell ref="S6:X6"/>
    <mergeCell ref="BV7:BV8"/>
    <mergeCell ref="W7:W8"/>
    <mergeCell ref="X7:X8"/>
    <mergeCell ref="BT7:BT8"/>
    <mergeCell ref="BU7:BU8"/>
    <mergeCell ref="AD6:AD8"/>
    <mergeCell ref="AE6:AE8"/>
    <mergeCell ref="BM6:BM8"/>
    <mergeCell ref="BP6:BP8"/>
    <mergeCell ref="BQ6:BQ8"/>
    <mergeCell ref="BB7:BB8"/>
    <mergeCell ref="BC7:BC8"/>
    <mergeCell ref="AH7:AJ7"/>
    <mergeCell ref="AK7:AM7"/>
    <mergeCell ref="AF6:AM6"/>
    <mergeCell ref="AS7:AU7"/>
    <mergeCell ref="AV7:AX7"/>
    <mergeCell ref="AQ6:AX6"/>
    <mergeCell ref="AF7:AF8"/>
    <mergeCell ref="AG7:AG8"/>
    <mergeCell ref="AQ7:AQ8"/>
    <mergeCell ref="AR7:AR8"/>
    <mergeCell ref="AN7:AP7"/>
    <mergeCell ref="F15:F20"/>
    <mergeCell ref="G15:G20"/>
    <mergeCell ref="A15:A20"/>
    <mergeCell ref="B15:B20"/>
    <mergeCell ref="C15:C20"/>
    <mergeCell ref="D15:D20"/>
    <mergeCell ref="E15:E20"/>
    <mergeCell ref="I9:I14"/>
    <mergeCell ref="J9:J14"/>
    <mergeCell ref="H15:H20"/>
    <mergeCell ref="I15:I20"/>
    <mergeCell ref="J15:J20"/>
    <mergeCell ref="A9:A14"/>
    <mergeCell ref="B9:B14"/>
    <mergeCell ref="C9:C14"/>
    <mergeCell ref="D9:D14"/>
    <mergeCell ref="E9:E14"/>
    <mergeCell ref="F9:F14"/>
    <mergeCell ref="G9:G14"/>
    <mergeCell ref="H9:H14"/>
    <mergeCell ref="AE27:AE32"/>
    <mergeCell ref="H21:H26"/>
    <mergeCell ref="L27:L32"/>
    <mergeCell ref="O9:O14"/>
    <mergeCell ref="AE21:AE26"/>
    <mergeCell ref="AE9:AE14"/>
    <mergeCell ref="I21:I26"/>
    <mergeCell ref="J21:J26"/>
    <mergeCell ref="K21:K26"/>
    <mergeCell ref="L21:L26"/>
    <mergeCell ref="M21:M26"/>
    <mergeCell ref="N21:N26"/>
    <mergeCell ref="O15:O20"/>
    <mergeCell ref="AE15:AE20"/>
    <mergeCell ref="L15:L20"/>
    <mergeCell ref="K9:K14"/>
    <mergeCell ref="L9:L14"/>
    <mergeCell ref="M9:M14"/>
    <mergeCell ref="N9:N14"/>
    <mergeCell ref="K15:K20"/>
    <mergeCell ref="M15:M20"/>
    <mergeCell ref="N15:N20"/>
    <mergeCell ref="F27:F32"/>
    <mergeCell ref="G27:G32"/>
    <mergeCell ref="A27:A32"/>
    <mergeCell ref="B27:B32"/>
    <mergeCell ref="C27:C32"/>
    <mergeCell ref="D27:D32"/>
    <mergeCell ref="E27:E32"/>
    <mergeCell ref="O21:O26"/>
    <mergeCell ref="A21:A26"/>
    <mergeCell ref="B21:B26"/>
    <mergeCell ref="C21:C26"/>
    <mergeCell ref="D21:D26"/>
    <mergeCell ref="E21:E26"/>
    <mergeCell ref="F21:F26"/>
    <mergeCell ref="G21:G26"/>
    <mergeCell ref="H27:H32"/>
    <mergeCell ref="I27:I32"/>
    <mergeCell ref="J27:J32"/>
    <mergeCell ref="K27:K32"/>
    <mergeCell ref="M27:M32"/>
    <mergeCell ref="N27:N32"/>
    <mergeCell ref="O27:O32"/>
    <mergeCell ref="AE33:AE38"/>
    <mergeCell ref="I33:I38"/>
    <mergeCell ref="J33:J38"/>
    <mergeCell ref="K33:K38"/>
    <mergeCell ref="L33:L38"/>
    <mergeCell ref="M33:M38"/>
    <mergeCell ref="N33:N38"/>
    <mergeCell ref="H39:H44"/>
    <mergeCell ref="I39:I44"/>
    <mergeCell ref="J39:J44"/>
    <mergeCell ref="K39:K44"/>
    <mergeCell ref="M39:M44"/>
    <mergeCell ref="N39:N44"/>
    <mergeCell ref="O39:O44"/>
    <mergeCell ref="AE39:AE44"/>
    <mergeCell ref="H33:H38"/>
    <mergeCell ref="L39:L44"/>
    <mergeCell ref="F39:F44"/>
    <mergeCell ref="G39:G44"/>
    <mergeCell ref="A39:A44"/>
    <mergeCell ref="B39:B44"/>
    <mergeCell ref="C39:C44"/>
    <mergeCell ref="D39:D44"/>
    <mergeCell ref="E39:E44"/>
    <mergeCell ref="O33:O38"/>
    <mergeCell ref="A33:A38"/>
    <mergeCell ref="B33:B38"/>
    <mergeCell ref="C33:C38"/>
    <mergeCell ref="D33:D38"/>
    <mergeCell ref="E33:E38"/>
    <mergeCell ref="F33:F38"/>
    <mergeCell ref="G33:G38"/>
    <mergeCell ref="I51:I56"/>
    <mergeCell ref="J51:J56"/>
    <mergeCell ref="K51:K56"/>
    <mergeCell ref="M51:M56"/>
    <mergeCell ref="N51:N56"/>
    <mergeCell ref="O51:O56"/>
    <mergeCell ref="AE51:AE56"/>
    <mergeCell ref="H45:H50"/>
    <mergeCell ref="L51:L56"/>
    <mergeCell ref="O45:O50"/>
    <mergeCell ref="A45:A50"/>
    <mergeCell ref="B45:B50"/>
    <mergeCell ref="C45:C50"/>
    <mergeCell ref="D45:D50"/>
    <mergeCell ref="E45:E50"/>
    <mergeCell ref="F45:F50"/>
    <mergeCell ref="G45:G50"/>
    <mergeCell ref="AE45:AE50"/>
    <mergeCell ref="I45:I50"/>
    <mergeCell ref="J45:J50"/>
    <mergeCell ref="K45:K50"/>
    <mergeCell ref="L45:L50"/>
    <mergeCell ref="M45:M50"/>
    <mergeCell ref="N45:N50"/>
    <mergeCell ref="A51:A56"/>
    <mergeCell ref="B51:B56"/>
    <mergeCell ref="C51:C56"/>
    <mergeCell ref="D51:D56"/>
    <mergeCell ref="E51:E56"/>
    <mergeCell ref="H51:H56"/>
    <mergeCell ref="B75:B80"/>
    <mergeCell ref="C75:C80"/>
    <mergeCell ref="D75:D80"/>
    <mergeCell ref="E75:E80"/>
    <mergeCell ref="F75:F80"/>
    <mergeCell ref="G75:G80"/>
    <mergeCell ref="H75:H80"/>
    <mergeCell ref="A63:A68"/>
    <mergeCell ref="C69:C74"/>
    <mergeCell ref="D69:D74"/>
    <mergeCell ref="E69:E74"/>
    <mergeCell ref="F69:F74"/>
    <mergeCell ref="G69:G74"/>
    <mergeCell ref="H69:H74"/>
    <mergeCell ref="A57:A62"/>
    <mergeCell ref="B57:B62"/>
    <mergeCell ref="A75:A80"/>
    <mergeCell ref="C135:C140"/>
    <mergeCell ref="D135:D140"/>
    <mergeCell ref="E135:E140"/>
    <mergeCell ref="F135:F140"/>
    <mergeCell ref="G135:G140"/>
    <mergeCell ref="H135:H140"/>
    <mergeCell ref="F51:F56"/>
    <mergeCell ref="G51:G56"/>
    <mergeCell ref="G57:G62"/>
    <mergeCell ref="H57:H62"/>
    <mergeCell ref="C99:C104"/>
    <mergeCell ref="D99:D104"/>
    <mergeCell ref="E99:E104"/>
    <mergeCell ref="F99:F104"/>
    <mergeCell ref="G99:G104"/>
    <mergeCell ref="H99:H104"/>
    <mergeCell ref="C123:C128"/>
    <mergeCell ref="G123:G128"/>
    <mergeCell ref="H123:H128"/>
    <mergeCell ref="AE141:AE146"/>
    <mergeCell ref="A141:A146"/>
    <mergeCell ref="B141:B146"/>
    <mergeCell ref="C141:C146"/>
    <mergeCell ref="D141:D146"/>
    <mergeCell ref="E141:E146"/>
    <mergeCell ref="O135:O140"/>
    <mergeCell ref="AE135:AE140"/>
    <mergeCell ref="I135:I140"/>
    <mergeCell ref="J135:J140"/>
    <mergeCell ref="K135:K140"/>
    <mergeCell ref="M135:M140"/>
    <mergeCell ref="N135:N140"/>
    <mergeCell ref="F141:F146"/>
    <mergeCell ref="G141:G146"/>
    <mergeCell ref="H141:H146"/>
    <mergeCell ref="I141:I146"/>
    <mergeCell ref="J141:J146"/>
    <mergeCell ref="K141:K146"/>
    <mergeCell ref="M141:M146"/>
    <mergeCell ref="N141:N146"/>
    <mergeCell ref="O141:O146"/>
    <mergeCell ref="A135:A140"/>
    <mergeCell ref="B135:B140"/>
    <mergeCell ref="I57:I62"/>
    <mergeCell ref="J57:J62"/>
    <mergeCell ref="K57:K62"/>
    <mergeCell ref="I69:I74"/>
    <mergeCell ref="J69:J74"/>
    <mergeCell ref="K69:K74"/>
    <mergeCell ref="K75:K80"/>
    <mergeCell ref="I75:I80"/>
    <mergeCell ref="J75:J80"/>
    <mergeCell ref="L57:L62"/>
    <mergeCell ref="M57:M62"/>
    <mergeCell ref="N57:N62"/>
    <mergeCell ref="O57:O62"/>
    <mergeCell ref="AE57:AE62"/>
    <mergeCell ref="A69:A74"/>
    <mergeCell ref="B69:B74"/>
    <mergeCell ref="D63:D68"/>
    <mergeCell ref="E63:E68"/>
    <mergeCell ref="F63:F68"/>
    <mergeCell ref="G63:G68"/>
    <mergeCell ref="H63:H68"/>
    <mergeCell ref="I63:I68"/>
    <mergeCell ref="J63:J68"/>
    <mergeCell ref="K63:K68"/>
    <mergeCell ref="L63:L68"/>
    <mergeCell ref="M63:M68"/>
    <mergeCell ref="N63:N68"/>
    <mergeCell ref="O63:O68"/>
    <mergeCell ref="AE63:AE68"/>
    <mergeCell ref="C57:C62"/>
    <mergeCell ref="D57:D62"/>
    <mergeCell ref="E57:E62"/>
    <mergeCell ref="F57:F62"/>
    <mergeCell ref="A81:A86"/>
    <mergeCell ref="B81:B86"/>
    <mergeCell ref="C81:C86"/>
    <mergeCell ref="D81:D86"/>
    <mergeCell ref="E81:E86"/>
    <mergeCell ref="F81:F86"/>
    <mergeCell ref="G81:G86"/>
    <mergeCell ref="H81:H86"/>
    <mergeCell ref="I81:I86"/>
    <mergeCell ref="J81:J86"/>
    <mergeCell ref="K81:K86"/>
    <mergeCell ref="L81:L86"/>
    <mergeCell ref="M81:M86"/>
    <mergeCell ref="N81:N86"/>
    <mergeCell ref="O81:O86"/>
    <mergeCell ref="AE81:AE86"/>
    <mergeCell ref="B63:B68"/>
    <mergeCell ref="C63:C68"/>
    <mergeCell ref="L75:L80"/>
    <mergeCell ref="M75:M80"/>
    <mergeCell ref="N75:N80"/>
    <mergeCell ref="O75:O80"/>
    <mergeCell ref="AE75:AE80"/>
    <mergeCell ref="L69:L74"/>
    <mergeCell ref="M69:M74"/>
    <mergeCell ref="N69:N74"/>
    <mergeCell ref="O69:O74"/>
    <mergeCell ref="AE69:AE74"/>
    <mergeCell ref="K87:K92"/>
    <mergeCell ref="L87:L92"/>
    <mergeCell ref="M87:M92"/>
    <mergeCell ref="N87:N92"/>
    <mergeCell ref="O87:O92"/>
    <mergeCell ref="AE87:AE92"/>
    <mergeCell ref="A93:A98"/>
    <mergeCell ref="B93:B98"/>
    <mergeCell ref="C93:C98"/>
    <mergeCell ref="D93:D98"/>
    <mergeCell ref="E93:E98"/>
    <mergeCell ref="F93:F98"/>
    <mergeCell ref="G93:G98"/>
    <mergeCell ref="H93:H98"/>
    <mergeCell ref="I93:I98"/>
    <mergeCell ref="J93:J98"/>
    <mergeCell ref="K93:K98"/>
    <mergeCell ref="L93:L98"/>
    <mergeCell ref="M93:M98"/>
    <mergeCell ref="N93:N98"/>
    <mergeCell ref="O93:O98"/>
    <mergeCell ref="AE93:AE98"/>
    <mergeCell ref="A87:A92"/>
    <mergeCell ref="B87:B92"/>
    <mergeCell ref="I99:I104"/>
    <mergeCell ref="J87:J92"/>
    <mergeCell ref="C87:C92"/>
    <mergeCell ref="D87:D92"/>
    <mergeCell ref="E87:E92"/>
    <mergeCell ref="F87:F92"/>
    <mergeCell ref="G87:G92"/>
    <mergeCell ref="H87:H92"/>
    <mergeCell ref="I87:I92"/>
    <mergeCell ref="J99:J104"/>
    <mergeCell ref="K99:K104"/>
    <mergeCell ref="L99:L104"/>
    <mergeCell ref="M99:M104"/>
    <mergeCell ref="N99:N104"/>
    <mergeCell ref="O99:O104"/>
    <mergeCell ref="AE99:AE104"/>
    <mergeCell ref="A105:A110"/>
    <mergeCell ref="B105:B110"/>
    <mergeCell ref="C105:C110"/>
    <mergeCell ref="D105:D110"/>
    <mergeCell ref="E105:E110"/>
    <mergeCell ref="F105:F110"/>
    <mergeCell ref="G105:G110"/>
    <mergeCell ref="H105:H110"/>
    <mergeCell ref="I105:I110"/>
    <mergeCell ref="J105:J110"/>
    <mergeCell ref="K105:K110"/>
    <mergeCell ref="L105:L110"/>
    <mergeCell ref="M105:M110"/>
    <mergeCell ref="N105:N110"/>
    <mergeCell ref="O105:O110"/>
    <mergeCell ref="AE105:AE110"/>
    <mergeCell ref="A99:A104"/>
    <mergeCell ref="B99:B104"/>
    <mergeCell ref="M111:M116"/>
    <mergeCell ref="N111:N116"/>
    <mergeCell ref="O111:O116"/>
    <mergeCell ref="AE111:AE116"/>
    <mergeCell ref="A117:A122"/>
    <mergeCell ref="B117:B122"/>
    <mergeCell ref="C117:C122"/>
    <mergeCell ref="D117:D122"/>
    <mergeCell ref="E117:E122"/>
    <mergeCell ref="F117:F122"/>
    <mergeCell ref="G117:G122"/>
    <mergeCell ref="H117:H122"/>
    <mergeCell ref="I117:I122"/>
    <mergeCell ref="J117:J122"/>
    <mergeCell ref="K117:K122"/>
    <mergeCell ref="L117:L122"/>
    <mergeCell ref="M117:M122"/>
    <mergeCell ref="N117:N122"/>
    <mergeCell ref="O117:O122"/>
    <mergeCell ref="AE117:AE122"/>
    <mergeCell ref="A111:A116"/>
    <mergeCell ref="B111:B116"/>
    <mergeCell ref="C111:C116"/>
    <mergeCell ref="D111:D116"/>
    <mergeCell ref="I123:I128"/>
    <mergeCell ref="J111:J116"/>
    <mergeCell ref="K111:K116"/>
    <mergeCell ref="L111:L116"/>
    <mergeCell ref="E111:E116"/>
    <mergeCell ref="F111:F116"/>
    <mergeCell ref="G111:G116"/>
    <mergeCell ref="H111:H116"/>
    <mergeCell ref="I111:I116"/>
    <mergeCell ref="J123:J128"/>
    <mergeCell ref="K123:K128"/>
    <mergeCell ref="M123:M128"/>
    <mergeCell ref="N123:N128"/>
    <mergeCell ref="O123:O128"/>
    <mergeCell ref="AE123:AE128"/>
    <mergeCell ref="A129:A134"/>
    <mergeCell ref="B129:B134"/>
    <mergeCell ref="C129:C134"/>
    <mergeCell ref="D129:D134"/>
    <mergeCell ref="E129:E134"/>
    <mergeCell ref="F129:F134"/>
    <mergeCell ref="G129:G134"/>
    <mergeCell ref="H129:H134"/>
    <mergeCell ref="I129:I134"/>
    <mergeCell ref="J129:J134"/>
    <mergeCell ref="K129:K134"/>
    <mergeCell ref="M129:M134"/>
    <mergeCell ref="N129:N134"/>
    <mergeCell ref="O129:O134"/>
    <mergeCell ref="AE129:AE134"/>
    <mergeCell ref="A123:A128"/>
    <mergeCell ref="B123:B128"/>
    <mergeCell ref="D123:D128"/>
    <mergeCell ref="E123:E128"/>
    <mergeCell ref="F123:F128"/>
    <mergeCell ref="N147:N152"/>
    <mergeCell ref="O147:O152"/>
    <mergeCell ref="AE147:AE152"/>
    <mergeCell ref="A153:A158"/>
    <mergeCell ref="B153:B158"/>
    <mergeCell ref="C153:C158"/>
    <mergeCell ref="D153:D158"/>
    <mergeCell ref="E153:E158"/>
    <mergeCell ref="F153:F158"/>
    <mergeCell ref="G153:G158"/>
    <mergeCell ref="H153:H158"/>
    <mergeCell ref="I153:I158"/>
    <mergeCell ref="J153:J158"/>
    <mergeCell ref="K153:K158"/>
    <mergeCell ref="M153:M158"/>
    <mergeCell ref="N153:N158"/>
    <mergeCell ref="O153:O158"/>
    <mergeCell ref="AE153:AE158"/>
    <mergeCell ref="A147:A152"/>
    <mergeCell ref="B147:B152"/>
    <mergeCell ref="C147:C152"/>
    <mergeCell ref="D147:D152"/>
    <mergeCell ref="E147:E152"/>
    <mergeCell ref="F147:F152"/>
    <mergeCell ref="G159:G164"/>
    <mergeCell ref="H159:H164"/>
    <mergeCell ref="I159:I164"/>
    <mergeCell ref="J147:J152"/>
    <mergeCell ref="K147:K152"/>
    <mergeCell ref="M147:M152"/>
    <mergeCell ref="G147:G152"/>
    <mergeCell ref="H147:H152"/>
    <mergeCell ref="I147:I152"/>
    <mergeCell ref="J159:J164"/>
    <mergeCell ref="K159:K164"/>
    <mergeCell ref="M159:M164"/>
    <mergeCell ref="N159:N164"/>
    <mergeCell ref="O159:O164"/>
    <mergeCell ref="AE159:AE164"/>
    <mergeCell ref="A165:A170"/>
    <mergeCell ref="B165:B170"/>
    <mergeCell ref="C165:C170"/>
    <mergeCell ref="D165:D170"/>
    <mergeCell ref="E165:E170"/>
    <mergeCell ref="F165:F170"/>
    <mergeCell ref="G165:G170"/>
    <mergeCell ref="H165:H170"/>
    <mergeCell ref="I165:I170"/>
    <mergeCell ref="J165:J170"/>
    <mergeCell ref="K165:K170"/>
    <mergeCell ref="M165:M170"/>
    <mergeCell ref="N165:N170"/>
    <mergeCell ref="O165:O170"/>
    <mergeCell ref="AE165:AE170"/>
    <mergeCell ref="A159:A164"/>
    <mergeCell ref="B159:B164"/>
    <mergeCell ref="C159:C164"/>
    <mergeCell ref="D159:D164"/>
    <mergeCell ref="E159:E164"/>
    <mergeCell ref="F159:F164"/>
    <mergeCell ref="N171:N176"/>
    <mergeCell ref="O171:O176"/>
    <mergeCell ref="AE171:AE176"/>
    <mergeCell ref="A177:A182"/>
    <mergeCell ref="B177:B182"/>
    <mergeCell ref="C177:C182"/>
    <mergeCell ref="D177:D182"/>
    <mergeCell ref="E177:E182"/>
    <mergeCell ref="F177:F182"/>
    <mergeCell ref="G177:G182"/>
    <mergeCell ref="H177:H182"/>
    <mergeCell ref="I177:I182"/>
    <mergeCell ref="J177:J182"/>
    <mergeCell ref="K177:K182"/>
    <mergeCell ref="M177:M182"/>
    <mergeCell ref="N177:N182"/>
    <mergeCell ref="O177:O182"/>
    <mergeCell ref="AE177:AE182"/>
    <mergeCell ref="A171:A176"/>
    <mergeCell ref="B171:B176"/>
    <mergeCell ref="C171:C176"/>
    <mergeCell ref="D171:D176"/>
    <mergeCell ref="E171:E176"/>
    <mergeCell ref="F171:F176"/>
    <mergeCell ref="G183:G188"/>
    <mergeCell ref="H183:H188"/>
    <mergeCell ref="I183:I188"/>
    <mergeCell ref="J171:J176"/>
    <mergeCell ref="K171:K176"/>
    <mergeCell ref="M171:M176"/>
    <mergeCell ref="G171:G176"/>
    <mergeCell ref="H171:H176"/>
    <mergeCell ref="I171:I176"/>
    <mergeCell ref="J183:J188"/>
    <mergeCell ref="K183:K188"/>
    <mergeCell ref="M183:M188"/>
    <mergeCell ref="N183:N188"/>
    <mergeCell ref="O183:O188"/>
    <mergeCell ref="AE183:AE188"/>
    <mergeCell ref="A189:A194"/>
    <mergeCell ref="B189:B194"/>
    <mergeCell ref="C189:C194"/>
    <mergeCell ref="D189:D194"/>
    <mergeCell ref="E189:E194"/>
    <mergeCell ref="F189:F194"/>
    <mergeCell ref="G189:G194"/>
    <mergeCell ref="H189:H194"/>
    <mergeCell ref="I189:I194"/>
    <mergeCell ref="J189:J194"/>
    <mergeCell ref="K189:K194"/>
    <mergeCell ref="M189:M194"/>
    <mergeCell ref="N189:N194"/>
    <mergeCell ref="O189:O194"/>
    <mergeCell ref="AE189:AE194"/>
    <mergeCell ref="A183:A188"/>
    <mergeCell ref="B183:B188"/>
    <mergeCell ref="C183:C188"/>
    <mergeCell ref="D183:D188"/>
    <mergeCell ref="E183:E188"/>
    <mergeCell ref="F183:F188"/>
    <mergeCell ref="N195:N200"/>
    <mergeCell ref="O195:O200"/>
    <mergeCell ref="AE195:AE200"/>
    <mergeCell ref="A201:A206"/>
    <mergeCell ref="B201:B206"/>
    <mergeCell ref="C201:C206"/>
    <mergeCell ref="D201:D206"/>
    <mergeCell ref="E201:E206"/>
    <mergeCell ref="F201:F206"/>
    <mergeCell ref="G201:G206"/>
    <mergeCell ref="H201:H206"/>
    <mergeCell ref="I201:I206"/>
    <mergeCell ref="J201:J206"/>
    <mergeCell ref="K201:K206"/>
    <mergeCell ref="M201:M206"/>
    <mergeCell ref="N201:N206"/>
    <mergeCell ref="O201:O206"/>
    <mergeCell ref="AE201:AE206"/>
    <mergeCell ref="A195:A200"/>
    <mergeCell ref="B195:B200"/>
    <mergeCell ref="C195:C200"/>
    <mergeCell ref="D195:D200"/>
    <mergeCell ref="E195:E200"/>
    <mergeCell ref="F195:F200"/>
    <mergeCell ref="G207:G212"/>
    <mergeCell ref="H207:H212"/>
    <mergeCell ref="I207:I212"/>
    <mergeCell ref="J195:J200"/>
    <mergeCell ref="K195:K200"/>
    <mergeCell ref="M195:M200"/>
    <mergeCell ref="G195:G200"/>
    <mergeCell ref="H195:H200"/>
    <mergeCell ref="I195:I200"/>
    <mergeCell ref="J207:J212"/>
    <mergeCell ref="K207:K212"/>
    <mergeCell ref="M207:M212"/>
    <mergeCell ref="N207:N212"/>
    <mergeCell ref="O207:O212"/>
    <mergeCell ref="AE207:AE212"/>
    <mergeCell ref="A213:A218"/>
    <mergeCell ref="B213:B218"/>
    <mergeCell ref="C213:C218"/>
    <mergeCell ref="D213:D218"/>
    <mergeCell ref="E213:E218"/>
    <mergeCell ref="F213:F218"/>
    <mergeCell ref="G213:G218"/>
    <mergeCell ref="H213:H218"/>
    <mergeCell ref="I213:I218"/>
    <mergeCell ref="J213:J218"/>
    <mergeCell ref="K213:K218"/>
    <mergeCell ref="M213:M218"/>
    <mergeCell ref="N213:N218"/>
    <mergeCell ref="O213:O218"/>
    <mergeCell ref="AE213:AE218"/>
    <mergeCell ref="A207:A212"/>
    <mergeCell ref="B207:B212"/>
    <mergeCell ref="C207:C212"/>
    <mergeCell ref="D207:D212"/>
    <mergeCell ref="E207:E212"/>
    <mergeCell ref="F207:F212"/>
    <mergeCell ref="N219:N224"/>
    <mergeCell ref="O219:O224"/>
    <mergeCell ref="AE219:AE224"/>
    <mergeCell ref="A225:A230"/>
    <mergeCell ref="B225:B230"/>
    <mergeCell ref="C225:C230"/>
    <mergeCell ref="D225:D230"/>
    <mergeCell ref="E225:E230"/>
    <mergeCell ref="F225:F230"/>
    <mergeCell ref="G225:G230"/>
    <mergeCell ref="H225:H230"/>
    <mergeCell ref="I225:I230"/>
    <mergeCell ref="J225:J230"/>
    <mergeCell ref="K225:K230"/>
    <mergeCell ref="M225:M230"/>
    <mergeCell ref="N225:N230"/>
    <mergeCell ref="O225:O230"/>
    <mergeCell ref="AE225:AE230"/>
    <mergeCell ref="A219:A224"/>
    <mergeCell ref="B219:B224"/>
    <mergeCell ref="C219:C224"/>
    <mergeCell ref="D219:D224"/>
    <mergeCell ref="E219:E224"/>
    <mergeCell ref="F219:F224"/>
    <mergeCell ref="G231:G236"/>
    <mergeCell ref="H231:H236"/>
    <mergeCell ref="I231:I236"/>
    <mergeCell ref="J219:J224"/>
    <mergeCell ref="K219:K224"/>
    <mergeCell ref="M219:M224"/>
    <mergeCell ref="G219:G224"/>
    <mergeCell ref="H219:H224"/>
    <mergeCell ref="I219:I224"/>
    <mergeCell ref="J231:J236"/>
    <mergeCell ref="K231:K236"/>
    <mergeCell ref="M231:M236"/>
    <mergeCell ref="N231:N236"/>
    <mergeCell ref="O231:O236"/>
    <mergeCell ref="AE231:AE236"/>
    <mergeCell ref="A237:A242"/>
    <mergeCell ref="B237:B242"/>
    <mergeCell ref="C237:C242"/>
    <mergeCell ref="D237:D242"/>
    <mergeCell ref="E237:E242"/>
    <mergeCell ref="F237:F242"/>
    <mergeCell ref="G237:G242"/>
    <mergeCell ref="H237:H242"/>
    <mergeCell ref="I237:I242"/>
    <mergeCell ref="J237:J242"/>
    <mergeCell ref="K237:K242"/>
    <mergeCell ref="M237:M242"/>
    <mergeCell ref="N237:N242"/>
    <mergeCell ref="O237:O242"/>
    <mergeCell ref="AE237:AE242"/>
    <mergeCell ref="A231:A236"/>
    <mergeCell ref="B231:B236"/>
    <mergeCell ref="C231:C236"/>
    <mergeCell ref="D231:D236"/>
    <mergeCell ref="E231:E236"/>
    <mergeCell ref="F231:F236"/>
    <mergeCell ref="A243:A248"/>
    <mergeCell ref="B243:B248"/>
    <mergeCell ref="C243:C248"/>
    <mergeCell ref="D243:D248"/>
    <mergeCell ref="E243:E248"/>
    <mergeCell ref="F243:F248"/>
    <mergeCell ref="G243:G248"/>
    <mergeCell ref="H243:H248"/>
    <mergeCell ref="I243:I248"/>
    <mergeCell ref="A249:A254"/>
    <mergeCell ref="B249:B254"/>
    <mergeCell ref="C249:C254"/>
    <mergeCell ref="D249:D254"/>
    <mergeCell ref="E249:E254"/>
    <mergeCell ref="F249:F254"/>
    <mergeCell ref="G249:G254"/>
    <mergeCell ref="H249:H254"/>
    <mergeCell ref="I249:I254"/>
    <mergeCell ref="A279:A284"/>
    <mergeCell ref="B279:B284"/>
    <mergeCell ref="C279:C284"/>
    <mergeCell ref="D279:D284"/>
    <mergeCell ref="E279:E284"/>
    <mergeCell ref="F279:F284"/>
    <mergeCell ref="G279:G284"/>
    <mergeCell ref="H279:H284"/>
    <mergeCell ref="I279:I284"/>
    <mergeCell ref="AN5:AP5"/>
    <mergeCell ref="AN6:AP6"/>
    <mergeCell ref="AF5:AM5"/>
    <mergeCell ref="AQ5:AX5"/>
    <mergeCell ref="J279:J284"/>
    <mergeCell ref="K279:K284"/>
    <mergeCell ref="M279:M284"/>
    <mergeCell ref="N279:N284"/>
    <mergeCell ref="O279:O284"/>
    <mergeCell ref="AE279:AE284"/>
    <mergeCell ref="J243:J248"/>
    <mergeCell ref="K243:K248"/>
    <mergeCell ref="M243:M248"/>
    <mergeCell ref="N243:N248"/>
    <mergeCell ref="O243:O248"/>
    <mergeCell ref="AE243:AE248"/>
    <mergeCell ref="J249:J254"/>
    <mergeCell ref="K249:K254"/>
    <mergeCell ref="M249:M254"/>
    <mergeCell ref="N249:N254"/>
    <mergeCell ref="O249:O254"/>
    <mergeCell ref="AE249:AE254"/>
    <mergeCell ref="J255:J260"/>
    <mergeCell ref="K255:K260"/>
    <mergeCell ref="M255:M260"/>
    <mergeCell ref="N255:N260"/>
    <mergeCell ref="O255:O260"/>
    <mergeCell ref="AE255:AE260"/>
    <mergeCell ref="A255:A260"/>
    <mergeCell ref="B255:B260"/>
    <mergeCell ref="C255:C260"/>
    <mergeCell ref="D255:D260"/>
    <mergeCell ref="E255:E260"/>
    <mergeCell ref="F255:F260"/>
    <mergeCell ref="G255:G260"/>
    <mergeCell ref="H255:H260"/>
    <mergeCell ref="I255:I260"/>
    <mergeCell ref="A273:A278"/>
    <mergeCell ref="B273:B278"/>
    <mergeCell ref="C273:C278"/>
    <mergeCell ref="D273:D278"/>
    <mergeCell ref="E273:E278"/>
    <mergeCell ref="F273:F278"/>
    <mergeCell ref="G273:G278"/>
    <mergeCell ref="H273:H278"/>
    <mergeCell ref="I273:I278"/>
    <mergeCell ref="J273:J278"/>
    <mergeCell ref="K273:K278"/>
    <mergeCell ref="M273:M278"/>
    <mergeCell ref="N273:N278"/>
    <mergeCell ref="O273:O278"/>
    <mergeCell ref="AE273:AE278"/>
    <mergeCell ref="A261:A266"/>
    <mergeCell ref="B261:B266"/>
    <mergeCell ref="C261:C266"/>
    <mergeCell ref="D261:D266"/>
    <mergeCell ref="E261:E266"/>
    <mergeCell ref="F261:F266"/>
    <mergeCell ref="G261:G266"/>
    <mergeCell ref="H261:H266"/>
    <mergeCell ref="I261:I266"/>
    <mergeCell ref="J261:J266"/>
    <mergeCell ref="K261:K266"/>
    <mergeCell ref="M261:M266"/>
    <mergeCell ref="N261:N266"/>
    <mergeCell ref="O261:O266"/>
    <mergeCell ref="AE261:AE266"/>
    <mergeCell ref="A267:A272"/>
    <mergeCell ref="B267:B272"/>
    <mergeCell ref="C267:C272"/>
    <mergeCell ref="N267:N272"/>
    <mergeCell ref="O267:O272"/>
    <mergeCell ref="AE267:AE272"/>
    <mergeCell ref="D267:D272"/>
    <mergeCell ref="E267:E272"/>
    <mergeCell ref="F267:F272"/>
    <mergeCell ref="G267:G272"/>
    <mergeCell ref="H267:H272"/>
    <mergeCell ref="I267:I272"/>
    <mergeCell ref="J267:J272"/>
    <mergeCell ref="K267:K272"/>
    <mergeCell ref="M267:M272"/>
  </mergeCells>
  <conditionalFormatting sqref="I9">
    <cfRule type="cellIs" dxfId="2439" priority="2945" operator="equal">
      <formula>"Muy Alta"</formula>
    </cfRule>
    <cfRule type="cellIs" dxfId="2438" priority="2946" operator="equal">
      <formula>"Alta"</formula>
    </cfRule>
    <cfRule type="cellIs" dxfId="2437" priority="2947" operator="equal">
      <formula>"Media"</formula>
    </cfRule>
    <cfRule type="cellIs" dxfId="2436" priority="2948" operator="equal">
      <formula>"Baja"</formula>
    </cfRule>
    <cfRule type="cellIs" dxfId="2435" priority="2949" operator="equal">
      <formula>"Muy Baja"</formula>
    </cfRule>
  </conditionalFormatting>
  <conditionalFormatting sqref="M9">
    <cfRule type="cellIs" dxfId="2434" priority="2940" operator="equal">
      <formula>"Catastrófico"</formula>
    </cfRule>
    <cfRule type="cellIs" dxfId="2433" priority="2941" operator="equal">
      <formula>"Mayor"</formula>
    </cfRule>
    <cfRule type="cellIs" dxfId="2432" priority="2942" operator="equal">
      <formula>"Moderado"</formula>
    </cfRule>
    <cfRule type="cellIs" dxfId="2431" priority="2943" operator="equal">
      <formula>"Menor"</formula>
    </cfRule>
    <cfRule type="cellIs" dxfId="2430" priority="2944" operator="equal">
      <formula>"Leve"</formula>
    </cfRule>
  </conditionalFormatting>
  <conditionalFormatting sqref="O9">
    <cfRule type="cellIs" dxfId="2429" priority="2936" operator="equal">
      <formula>"Extremo"</formula>
    </cfRule>
    <cfRule type="cellIs" dxfId="2428" priority="2937" operator="equal">
      <formula>"Alto"</formula>
    </cfRule>
    <cfRule type="cellIs" dxfId="2427" priority="2938" operator="equal">
      <formula>"Moderado"</formula>
    </cfRule>
    <cfRule type="cellIs" dxfId="2426" priority="2939" operator="equal">
      <formula>"Bajo"</formula>
    </cfRule>
  </conditionalFormatting>
  <conditionalFormatting sqref="Z9">
    <cfRule type="cellIs" dxfId="2425" priority="2931" operator="equal">
      <formula>"Muy Alta"</formula>
    </cfRule>
    <cfRule type="cellIs" dxfId="2424" priority="2932" operator="equal">
      <formula>"Alta"</formula>
    </cfRule>
    <cfRule type="cellIs" dxfId="2423" priority="2933" operator="equal">
      <formula>"Media"</formula>
    </cfRule>
    <cfRule type="cellIs" dxfId="2422" priority="2934" operator="equal">
      <formula>"Baja"</formula>
    </cfRule>
    <cfRule type="cellIs" dxfId="2421" priority="2935" operator="equal">
      <formula>"Muy Baja"</formula>
    </cfRule>
  </conditionalFormatting>
  <conditionalFormatting sqref="AB9">
    <cfRule type="cellIs" dxfId="2420" priority="2926" operator="equal">
      <formula>"Catastrófico"</formula>
    </cfRule>
    <cfRule type="cellIs" dxfId="2419" priority="2927" operator="equal">
      <formula>"Mayor"</formula>
    </cfRule>
    <cfRule type="cellIs" dxfId="2418" priority="2928" operator="equal">
      <formula>"Moderado"</formula>
    </cfRule>
    <cfRule type="cellIs" dxfId="2417" priority="2929" operator="equal">
      <formula>"Menor"</formula>
    </cfRule>
    <cfRule type="cellIs" dxfId="2416" priority="2930" operator="equal">
      <formula>"Leve"</formula>
    </cfRule>
  </conditionalFormatting>
  <conditionalFormatting sqref="AD9">
    <cfRule type="cellIs" dxfId="2415" priority="2922" operator="equal">
      <formula>"Extremo"</formula>
    </cfRule>
    <cfRule type="cellIs" dxfId="2414" priority="2923" operator="equal">
      <formula>"Alto"</formula>
    </cfRule>
    <cfRule type="cellIs" dxfId="2413" priority="2924" operator="equal">
      <formula>"Moderado"</formula>
    </cfRule>
    <cfRule type="cellIs" dxfId="2412" priority="2925" operator="equal">
      <formula>"Bajo"</formula>
    </cfRule>
  </conditionalFormatting>
  <conditionalFormatting sqref="O15">
    <cfRule type="cellIs" dxfId="2411" priority="2918" operator="equal">
      <formula>"Extremo"</formula>
    </cfRule>
    <cfRule type="cellIs" dxfId="2410" priority="2919" operator="equal">
      <formula>"Alto"</formula>
    </cfRule>
    <cfRule type="cellIs" dxfId="2409" priority="2920" operator="equal">
      <formula>"Moderado"</formula>
    </cfRule>
    <cfRule type="cellIs" dxfId="2408" priority="2921" operator="equal">
      <formula>"Bajo"</formula>
    </cfRule>
  </conditionalFormatting>
  <conditionalFormatting sqref="Z44">
    <cfRule type="cellIs" dxfId="2407" priority="2490" operator="equal">
      <formula>"Muy Alta"</formula>
    </cfRule>
    <cfRule type="cellIs" dxfId="2406" priority="2491" operator="equal">
      <formula>"Alta"</formula>
    </cfRule>
    <cfRule type="cellIs" dxfId="2405" priority="2492" operator="equal">
      <formula>"Media"</formula>
    </cfRule>
    <cfRule type="cellIs" dxfId="2404" priority="2493" operator="equal">
      <formula>"Baja"</formula>
    </cfRule>
    <cfRule type="cellIs" dxfId="2403" priority="2494" operator="equal">
      <formula>"Muy Baja"</formula>
    </cfRule>
  </conditionalFormatting>
  <conditionalFormatting sqref="AB44">
    <cfRule type="cellIs" dxfId="2402" priority="2485" operator="equal">
      <formula>"Catastrófico"</formula>
    </cfRule>
    <cfRule type="cellIs" dxfId="2401" priority="2486" operator="equal">
      <formula>"Mayor"</formula>
    </cfRule>
    <cfRule type="cellIs" dxfId="2400" priority="2487" operator="equal">
      <formula>"Moderado"</formula>
    </cfRule>
    <cfRule type="cellIs" dxfId="2399" priority="2488" operator="equal">
      <formula>"Menor"</formula>
    </cfRule>
    <cfRule type="cellIs" dxfId="2398" priority="2489" operator="equal">
      <formula>"Leve"</formula>
    </cfRule>
  </conditionalFormatting>
  <conditionalFormatting sqref="AD44">
    <cfRule type="cellIs" dxfId="2397" priority="2481" operator="equal">
      <formula>"Extremo"</formula>
    </cfRule>
    <cfRule type="cellIs" dxfId="2396" priority="2482" operator="equal">
      <formula>"Alto"</formula>
    </cfRule>
    <cfRule type="cellIs" dxfId="2395" priority="2483" operator="equal">
      <formula>"Moderado"</formula>
    </cfRule>
    <cfRule type="cellIs" dxfId="2394" priority="2484" operator="equal">
      <formula>"Bajo"</formula>
    </cfRule>
  </conditionalFormatting>
  <conditionalFormatting sqref="O21">
    <cfRule type="cellIs" dxfId="2393" priority="2895" operator="equal">
      <formula>"Extremo"</formula>
    </cfRule>
    <cfRule type="cellIs" dxfId="2392" priority="2896" operator="equal">
      <formula>"Alto"</formula>
    </cfRule>
    <cfRule type="cellIs" dxfId="2391" priority="2897" operator="equal">
      <formula>"Moderado"</formula>
    </cfRule>
    <cfRule type="cellIs" dxfId="2390" priority="2898" operator="equal">
      <formula>"Bajo"</formula>
    </cfRule>
  </conditionalFormatting>
  <conditionalFormatting sqref="O27">
    <cfRule type="cellIs" dxfId="2389" priority="2872" operator="equal">
      <formula>"Extremo"</formula>
    </cfRule>
    <cfRule type="cellIs" dxfId="2388" priority="2873" operator="equal">
      <formula>"Alto"</formula>
    </cfRule>
    <cfRule type="cellIs" dxfId="2387" priority="2874" operator="equal">
      <formula>"Moderado"</formula>
    </cfRule>
    <cfRule type="cellIs" dxfId="2386" priority="2875" operator="equal">
      <formula>"Bajo"</formula>
    </cfRule>
  </conditionalFormatting>
  <conditionalFormatting sqref="O33">
    <cfRule type="cellIs" dxfId="2385" priority="2849" operator="equal">
      <formula>"Extremo"</formula>
    </cfRule>
    <cfRule type="cellIs" dxfId="2384" priority="2850" operator="equal">
      <formula>"Alto"</formula>
    </cfRule>
    <cfRule type="cellIs" dxfId="2383" priority="2851" operator="equal">
      <formula>"Moderado"</formula>
    </cfRule>
    <cfRule type="cellIs" dxfId="2382" priority="2852" operator="equal">
      <formula>"Bajo"</formula>
    </cfRule>
  </conditionalFormatting>
  <conditionalFormatting sqref="O39">
    <cfRule type="cellIs" dxfId="2381" priority="2826" operator="equal">
      <formula>"Extremo"</formula>
    </cfRule>
    <cfRule type="cellIs" dxfId="2380" priority="2827" operator="equal">
      <formula>"Alto"</formula>
    </cfRule>
    <cfRule type="cellIs" dxfId="2379" priority="2828" operator="equal">
      <formula>"Moderado"</formula>
    </cfRule>
    <cfRule type="cellIs" dxfId="2378" priority="2829" operator="equal">
      <formula>"Bajo"</formula>
    </cfRule>
  </conditionalFormatting>
  <conditionalFormatting sqref="O45">
    <cfRule type="cellIs" dxfId="2377" priority="2803" operator="equal">
      <formula>"Extremo"</formula>
    </cfRule>
    <cfRule type="cellIs" dxfId="2376" priority="2804" operator="equal">
      <formula>"Alto"</formula>
    </cfRule>
    <cfRule type="cellIs" dxfId="2375" priority="2805" operator="equal">
      <formula>"Moderado"</formula>
    </cfRule>
    <cfRule type="cellIs" dxfId="2374" priority="2806" operator="equal">
      <formula>"Bajo"</formula>
    </cfRule>
  </conditionalFormatting>
  <conditionalFormatting sqref="O51">
    <cfRule type="cellIs" dxfId="2373" priority="2780" operator="equal">
      <formula>"Extremo"</formula>
    </cfRule>
    <cfRule type="cellIs" dxfId="2372" priority="2781" operator="equal">
      <formula>"Alto"</formula>
    </cfRule>
    <cfRule type="cellIs" dxfId="2371" priority="2782" operator="equal">
      <formula>"Moderado"</formula>
    </cfRule>
    <cfRule type="cellIs" dxfId="2370" priority="2783" operator="equal">
      <formula>"Bajo"</formula>
    </cfRule>
  </conditionalFormatting>
  <conditionalFormatting sqref="L9:L284">
    <cfRule type="containsText" dxfId="2369" priority="2719" operator="containsText" text="❌">
      <formula>NOT(ISERROR(SEARCH("❌",L9)))</formula>
    </cfRule>
  </conditionalFormatting>
  <conditionalFormatting sqref="Z10:Z13">
    <cfRule type="cellIs" dxfId="2368" priority="2714" operator="equal">
      <formula>"Muy Alta"</formula>
    </cfRule>
    <cfRule type="cellIs" dxfId="2367" priority="2715" operator="equal">
      <formula>"Alta"</formula>
    </cfRule>
    <cfRule type="cellIs" dxfId="2366" priority="2716" operator="equal">
      <formula>"Media"</formula>
    </cfRule>
    <cfRule type="cellIs" dxfId="2365" priority="2717" operator="equal">
      <formula>"Baja"</formula>
    </cfRule>
    <cfRule type="cellIs" dxfId="2364" priority="2718" operator="equal">
      <formula>"Muy Baja"</formula>
    </cfRule>
  </conditionalFormatting>
  <conditionalFormatting sqref="AB10:AB13">
    <cfRule type="cellIs" dxfId="2363" priority="2709" operator="equal">
      <formula>"Catastrófico"</formula>
    </cfRule>
    <cfRule type="cellIs" dxfId="2362" priority="2710" operator="equal">
      <formula>"Mayor"</formula>
    </cfRule>
    <cfRule type="cellIs" dxfId="2361" priority="2711" operator="equal">
      <formula>"Moderado"</formula>
    </cfRule>
    <cfRule type="cellIs" dxfId="2360" priority="2712" operator="equal">
      <formula>"Menor"</formula>
    </cfRule>
    <cfRule type="cellIs" dxfId="2359" priority="2713" operator="equal">
      <formula>"Leve"</formula>
    </cfRule>
  </conditionalFormatting>
  <conditionalFormatting sqref="AD10:AD13">
    <cfRule type="cellIs" dxfId="2358" priority="2705" operator="equal">
      <formula>"Extremo"</formula>
    </cfRule>
    <cfRule type="cellIs" dxfId="2357" priority="2706" operator="equal">
      <formula>"Alto"</formula>
    </cfRule>
    <cfRule type="cellIs" dxfId="2356" priority="2707" operator="equal">
      <formula>"Moderado"</formula>
    </cfRule>
    <cfRule type="cellIs" dxfId="2355" priority="2708" operator="equal">
      <formula>"Bajo"</formula>
    </cfRule>
  </conditionalFormatting>
  <conditionalFormatting sqref="Z14">
    <cfRule type="cellIs" dxfId="2354" priority="2700" operator="equal">
      <formula>"Muy Alta"</formula>
    </cfRule>
    <cfRule type="cellIs" dxfId="2353" priority="2701" operator="equal">
      <formula>"Alta"</formula>
    </cfRule>
    <cfRule type="cellIs" dxfId="2352" priority="2702" operator="equal">
      <formula>"Media"</formula>
    </cfRule>
    <cfRule type="cellIs" dxfId="2351" priority="2703" operator="equal">
      <formula>"Baja"</formula>
    </cfRule>
    <cfRule type="cellIs" dxfId="2350" priority="2704" operator="equal">
      <formula>"Muy Baja"</formula>
    </cfRule>
  </conditionalFormatting>
  <conditionalFormatting sqref="AB14">
    <cfRule type="cellIs" dxfId="2349" priority="2695" operator="equal">
      <formula>"Catastrófico"</formula>
    </cfRule>
    <cfRule type="cellIs" dxfId="2348" priority="2696" operator="equal">
      <formula>"Mayor"</formula>
    </cfRule>
    <cfRule type="cellIs" dxfId="2347" priority="2697" operator="equal">
      <formula>"Moderado"</formula>
    </cfRule>
    <cfRule type="cellIs" dxfId="2346" priority="2698" operator="equal">
      <formula>"Menor"</formula>
    </cfRule>
    <cfRule type="cellIs" dxfId="2345" priority="2699" operator="equal">
      <formula>"Leve"</formula>
    </cfRule>
  </conditionalFormatting>
  <conditionalFormatting sqref="AD14">
    <cfRule type="cellIs" dxfId="2344" priority="2691" operator="equal">
      <formula>"Extremo"</formula>
    </cfRule>
    <cfRule type="cellIs" dxfId="2343" priority="2692" operator="equal">
      <formula>"Alto"</formula>
    </cfRule>
    <cfRule type="cellIs" dxfId="2342" priority="2693" operator="equal">
      <formula>"Moderado"</formula>
    </cfRule>
    <cfRule type="cellIs" dxfId="2341" priority="2694" operator="equal">
      <formula>"Bajo"</formula>
    </cfRule>
  </conditionalFormatting>
  <conditionalFormatting sqref="Z15">
    <cfRule type="cellIs" dxfId="2340" priority="2686" operator="equal">
      <formula>"Muy Alta"</formula>
    </cfRule>
    <cfRule type="cellIs" dxfId="2339" priority="2687" operator="equal">
      <formula>"Alta"</formula>
    </cfRule>
    <cfRule type="cellIs" dxfId="2338" priority="2688" operator="equal">
      <formula>"Media"</formula>
    </cfRule>
    <cfRule type="cellIs" dxfId="2337" priority="2689" operator="equal">
      <formula>"Baja"</formula>
    </cfRule>
    <cfRule type="cellIs" dxfId="2336" priority="2690" operator="equal">
      <formula>"Muy Baja"</formula>
    </cfRule>
  </conditionalFormatting>
  <conditionalFormatting sqref="AB15">
    <cfRule type="cellIs" dxfId="2335" priority="2681" operator="equal">
      <formula>"Catastrófico"</formula>
    </cfRule>
    <cfRule type="cellIs" dxfId="2334" priority="2682" operator="equal">
      <formula>"Mayor"</formula>
    </cfRule>
    <cfRule type="cellIs" dxfId="2333" priority="2683" operator="equal">
      <formula>"Moderado"</formula>
    </cfRule>
    <cfRule type="cellIs" dxfId="2332" priority="2684" operator="equal">
      <formula>"Menor"</formula>
    </cfRule>
    <cfRule type="cellIs" dxfId="2331" priority="2685" operator="equal">
      <formula>"Leve"</formula>
    </cfRule>
  </conditionalFormatting>
  <conditionalFormatting sqref="AD15">
    <cfRule type="cellIs" dxfId="2330" priority="2677" operator="equal">
      <formula>"Extremo"</formula>
    </cfRule>
    <cfRule type="cellIs" dxfId="2329" priority="2678" operator="equal">
      <formula>"Alto"</formula>
    </cfRule>
    <cfRule type="cellIs" dxfId="2328" priority="2679" operator="equal">
      <formula>"Moderado"</formula>
    </cfRule>
    <cfRule type="cellIs" dxfId="2327" priority="2680" operator="equal">
      <formula>"Bajo"</formula>
    </cfRule>
  </conditionalFormatting>
  <conditionalFormatting sqref="Z17:Z19">
    <cfRule type="cellIs" dxfId="2326" priority="2672" operator="equal">
      <formula>"Muy Alta"</formula>
    </cfRule>
    <cfRule type="cellIs" dxfId="2325" priority="2673" operator="equal">
      <formula>"Alta"</formula>
    </cfRule>
    <cfRule type="cellIs" dxfId="2324" priority="2674" operator="equal">
      <formula>"Media"</formula>
    </cfRule>
    <cfRule type="cellIs" dxfId="2323" priority="2675" operator="equal">
      <formula>"Baja"</formula>
    </cfRule>
    <cfRule type="cellIs" dxfId="2322" priority="2676" operator="equal">
      <formula>"Muy Baja"</formula>
    </cfRule>
  </conditionalFormatting>
  <conditionalFormatting sqref="AB17:AB19">
    <cfRule type="cellIs" dxfId="2321" priority="2667" operator="equal">
      <formula>"Catastrófico"</formula>
    </cfRule>
    <cfRule type="cellIs" dxfId="2320" priority="2668" operator="equal">
      <formula>"Mayor"</formula>
    </cfRule>
    <cfRule type="cellIs" dxfId="2319" priority="2669" operator="equal">
      <formula>"Moderado"</formula>
    </cfRule>
    <cfRule type="cellIs" dxfId="2318" priority="2670" operator="equal">
      <formula>"Menor"</formula>
    </cfRule>
    <cfRule type="cellIs" dxfId="2317" priority="2671" operator="equal">
      <formula>"Leve"</formula>
    </cfRule>
  </conditionalFormatting>
  <conditionalFormatting sqref="AD17:AD19">
    <cfRule type="cellIs" dxfId="2316" priority="2663" operator="equal">
      <formula>"Extremo"</formula>
    </cfRule>
    <cfRule type="cellIs" dxfId="2315" priority="2664" operator="equal">
      <formula>"Alto"</formula>
    </cfRule>
    <cfRule type="cellIs" dxfId="2314" priority="2665" operator="equal">
      <formula>"Moderado"</formula>
    </cfRule>
    <cfRule type="cellIs" dxfId="2313" priority="2666" operator="equal">
      <formula>"Bajo"</formula>
    </cfRule>
  </conditionalFormatting>
  <conditionalFormatting sqref="Z20">
    <cfRule type="cellIs" dxfId="2312" priority="2658" operator="equal">
      <formula>"Muy Alta"</formula>
    </cfRule>
    <cfRule type="cellIs" dxfId="2311" priority="2659" operator="equal">
      <formula>"Alta"</formula>
    </cfRule>
    <cfRule type="cellIs" dxfId="2310" priority="2660" operator="equal">
      <formula>"Media"</formula>
    </cfRule>
    <cfRule type="cellIs" dxfId="2309" priority="2661" operator="equal">
      <formula>"Baja"</formula>
    </cfRule>
    <cfRule type="cellIs" dxfId="2308" priority="2662" operator="equal">
      <formula>"Muy Baja"</formula>
    </cfRule>
  </conditionalFormatting>
  <conditionalFormatting sqref="AB20">
    <cfRule type="cellIs" dxfId="2307" priority="2653" operator="equal">
      <formula>"Catastrófico"</formula>
    </cfRule>
    <cfRule type="cellIs" dxfId="2306" priority="2654" operator="equal">
      <formula>"Mayor"</formula>
    </cfRule>
    <cfRule type="cellIs" dxfId="2305" priority="2655" operator="equal">
      <formula>"Moderado"</formula>
    </cfRule>
    <cfRule type="cellIs" dxfId="2304" priority="2656" operator="equal">
      <formula>"Menor"</formula>
    </cfRule>
    <cfRule type="cellIs" dxfId="2303" priority="2657" operator="equal">
      <formula>"Leve"</formula>
    </cfRule>
  </conditionalFormatting>
  <conditionalFormatting sqref="AD20">
    <cfRule type="cellIs" dxfId="2302" priority="2649" operator="equal">
      <formula>"Extremo"</formula>
    </cfRule>
    <cfRule type="cellIs" dxfId="2301" priority="2650" operator="equal">
      <formula>"Alto"</formula>
    </cfRule>
    <cfRule type="cellIs" dxfId="2300" priority="2651" operator="equal">
      <formula>"Moderado"</formula>
    </cfRule>
    <cfRule type="cellIs" dxfId="2299" priority="2652" operator="equal">
      <formula>"Bajo"</formula>
    </cfRule>
  </conditionalFormatting>
  <conditionalFormatting sqref="Z21">
    <cfRule type="cellIs" dxfId="2298" priority="2644" operator="equal">
      <formula>"Muy Alta"</formula>
    </cfRule>
    <cfRule type="cellIs" dxfId="2297" priority="2645" operator="equal">
      <formula>"Alta"</formula>
    </cfRule>
    <cfRule type="cellIs" dxfId="2296" priority="2646" operator="equal">
      <formula>"Media"</formula>
    </cfRule>
    <cfRule type="cellIs" dxfId="2295" priority="2647" operator="equal">
      <formula>"Baja"</formula>
    </cfRule>
    <cfRule type="cellIs" dxfId="2294" priority="2648" operator="equal">
      <formula>"Muy Baja"</formula>
    </cfRule>
  </conditionalFormatting>
  <conditionalFormatting sqref="AB21">
    <cfRule type="cellIs" dxfId="2293" priority="2639" operator="equal">
      <formula>"Catastrófico"</formula>
    </cfRule>
    <cfRule type="cellIs" dxfId="2292" priority="2640" operator="equal">
      <formula>"Mayor"</formula>
    </cfRule>
    <cfRule type="cellIs" dxfId="2291" priority="2641" operator="equal">
      <formula>"Moderado"</formula>
    </cfRule>
    <cfRule type="cellIs" dxfId="2290" priority="2642" operator="equal">
      <formula>"Menor"</formula>
    </cfRule>
    <cfRule type="cellIs" dxfId="2289" priority="2643" operator="equal">
      <formula>"Leve"</formula>
    </cfRule>
  </conditionalFormatting>
  <conditionalFormatting sqref="AD21">
    <cfRule type="cellIs" dxfId="2288" priority="2635" operator="equal">
      <formula>"Extremo"</formula>
    </cfRule>
    <cfRule type="cellIs" dxfId="2287" priority="2636" operator="equal">
      <formula>"Alto"</formula>
    </cfRule>
    <cfRule type="cellIs" dxfId="2286" priority="2637" operator="equal">
      <formula>"Moderado"</formula>
    </cfRule>
    <cfRule type="cellIs" dxfId="2285" priority="2638" operator="equal">
      <formula>"Bajo"</formula>
    </cfRule>
  </conditionalFormatting>
  <conditionalFormatting sqref="Z22:Z25">
    <cfRule type="cellIs" dxfId="2284" priority="2630" operator="equal">
      <formula>"Muy Alta"</formula>
    </cfRule>
    <cfRule type="cellIs" dxfId="2283" priority="2631" operator="equal">
      <formula>"Alta"</formula>
    </cfRule>
    <cfRule type="cellIs" dxfId="2282" priority="2632" operator="equal">
      <formula>"Media"</formula>
    </cfRule>
    <cfRule type="cellIs" dxfId="2281" priority="2633" operator="equal">
      <formula>"Baja"</formula>
    </cfRule>
    <cfRule type="cellIs" dxfId="2280" priority="2634" operator="equal">
      <formula>"Muy Baja"</formula>
    </cfRule>
  </conditionalFormatting>
  <conditionalFormatting sqref="AB22:AB25">
    <cfRule type="cellIs" dxfId="2279" priority="2625" operator="equal">
      <formula>"Catastrófico"</formula>
    </cfRule>
    <cfRule type="cellIs" dxfId="2278" priority="2626" operator="equal">
      <formula>"Mayor"</formula>
    </cfRule>
    <cfRule type="cellIs" dxfId="2277" priority="2627" operator="equal">
      <formula>"Moderado"</formula>
    </cfRule>
    <cfRule type="cellIs" dxfId="2276" priority="2628" operator="equal">
      <formula>"Menor"</formula>
    </cfRule>
    <cfRule type="cellIs" dxfId="2275" priority="2629" operator="equal">
      <formula>"Leve"</formula>
    </cfRule>
  </conditionalFormatting>
  <conditionalFormatting sqref="AD22:AD25">
    <cfRule type="cellIs" dxfId="2274" priority="2621" operator="equal">
      <formula>"Extremo"</formula>
    </cfRule>
    <cfRule type="cellIs" dxfId="2273" priority="2622" operator="equal">
      <formula>"Alto"</formula>
    </cfRule>
    <cfRule type="cellIs" dxfId="2272" priority="2623" operator="equal">
      <formula>"Moderado"</formula>
    </cfRule>
    <cfRule type="cellIs" dxfId="2271" priority="2624" operator="equal">
      <formula>"Bajo"</formula>
    </cfRule>
  </conditionalFormatting>
  <conditionalFormatting sqref="Z26">
    <cfRule type="cellIs" dxfId="2270" priority="2616" operator="equal">
      <formula>"Muy Alta"</formula>
    </cfRule>
    <cfRule type="cellIs" dxfId="2269" priority="2617" operator="equal">
      <formula>"Alta"</formula>
    </cfRule>
    <cfRule type="cellIs" dxfId="2268" priority="2618" operator="equal">
      <formula>"Media"</formula>
    </cfRule>
    <cfRule type="cellIs" dxfId="2267" priority="2619" operator="equal">
      <formula>"Baja"</formula>
    </cfRule>
    <cfRule type="cellIs" dxfId="2266" priority="2620" operator="equal">
      <formula>"Muy Baja"</formula>
    </cfRule>
  </conditionalFormatting>
  <conditionalFormatting sqref="AB26">
    <cfRule type="cellIs" dxfId="2265" priority="2611" operator="equal">
      <formula>"Catastrófico"</formula>
    </cfRule>
    <cfRule type="cellIs" dxfId="2264" priority="2612" operator="equal">
      <formula>"Mayor"</formula>
    </cfRule>
    <cfRule type="cellIs" dxfId="2263" priority="2613" operator="equal">
      <formula>"Moderado"</formula>
    </cfRule>
    <cfRule type="cellIs" dxfId="2262" priority="2614" operator="equal">
      <formula>"Menor"</formula>
    </cfRule>
    <cfRule type="cellIs" dxfId="2261" priority="2615" operator="equal">
      <formula>"Leve"</formula>
    </cfRule>
  </conditionalFormatting>
  <conditionalFormatting sqref="AD26">
    <cfRule type="cellIs" dxfId="2260" priority="2607" operator="equal">
      <formula>"Extremo"</formula>
    </cfRule>
    <cfRule type="cellIs" dxfId="2259" priority="2608" operator="equal">
      <formula>"Alto"</formula>
    </cfRule>
    <cfRule type="cellIs" dxfId="2258" priority="2609" operator="equal">
      <formula>"Moderado"</formula>
    </cfRule>
    <cfRule type="cellIs" dxfId="2257" priority="2610" operator="equal">
      <formula>"Bajo"</formula>
    </cfRule>
  </conditionalFormatting>
  <conditionalFormatting sqref="Z27">
    <cfRule type="cellIs" dxfId="2256" priority="2602" operator="equal">
      <formula>"Muy Alta"</formula>
    </cfRule>
    <cfRule type="cellIs" dxfId="2255" priority="2603" operator="equal">
      <formula>"Alta"</formula>
    </cfRule>
    <cfRule type="cellIs" dxfId="2254" priority="2604" operator="equal">
      <formula>"Media"</formula>
    </cfRule>
    <cfRule type="cellIs" dxfId="2253" priority="2605" operator="equal">
      <formula>"Baja"</formula>
    </cfRule>
    <cfRule type="cellIs" dxfId="2252" priority="2606" operator="equal">
      <formula>"Muy Baja"</formula>
    </cfRule>
  </conditionalFormatting>
  <conditionalFormatting sqref="AB27">
    <cfRule type="cellIs" dxfId="2251" priority="2597" operator="equal">
      <formula>"Catastrófico"</formula>
    </cfRule>
    <cfRule type="cellIs" dxfId="2250" priority="2598" operator="equal">
      <formula>"Mayor"</formula>
    </cfRule>
    <cfRule type="cellIs" dxfId="2249" priority="2599" operator="equal">
      <formula>"Moderado"</formula>
    </cfRule>
    <cfRule type="cellIs" dxfId="2248" priority="2600" operator="equal">
      <formula>"Menor"</formula>
    </cfRule>
    <cfRule type="cellIs" dxfId="2247" priority="2601" operator="equal">
      <formula>"Leve"</formula>
    </cfRule>
  </conditionalFormatting>
  <conditionalFormatting sqref="AD27">
    <cfRule type="cellIs" dxfId="2246" priority="2593" operator="equal">
      <formula>"Extremo"</formula>
    </cfRule>
    <cfRule type="cellIs" dxfId="2245" priority="2594" operator="equal">
      <formula>"Alto"</formula>
    </cfRule>
    <cfRule type="cellIs" dxfId="2244" priority="2595" operator="equal">
      <formula>"Moderado"</formula>
    </cfRule>
    <cfRule type="cellIs" dxfId="2243" priority="2596" operator="equal">
      <formula>"Bajo"</formula>
    </cfRule>
  </conditionalFormatting>
  <conditionalFormatting sqref="Z28:Z31">
    <cfRule type="cellIs" dxfId="2242" priority="2588" operator="equal">
      <formula>"Muy Alta"</formula>
    </cfRule>
    <cfRule type="cellIs" dxfId="2241" priority="2589" operator="equal">
      <formula>"Alta"</formula>
    </cfRule>
    <cfRule type="cellIs" dxfId="2240" priority="2590" operator="equal">
      <formula>"Media"</formula>
    </cfRule>
    <cfRule type="cellIs" dxfId="2239" priority="2591" operator="equal">
      <formula>"Baja"</formula>
    </cfRule>
    <cfRule type="cellIs" dxfId="2238" priority="2592" operator="equal">
      <formula>"Muy Baja"</formula>
    </cfRule>
  </conditionalFormatting>
  <conditionalFormatting sqref="AB28:AB31">
    <cfRule type="cellIs" dxfId="2237" priority="2583" operator="equal">
      <formula>"Catastrófico"</formula>
    </cfRule>
    <cfRule type="cellIs" dxfId="2236" priority="2584" operator="equal">
      <formula>"Mayor"</formula>
    </cfRule>
    <cfRule type="cellIs" dxfId="2235" priority="2585" operator="equal">
      <formula>"Moderado"</formula>
    </cfRule>
    <cfRule type="cellIs" dxfId="2234" priority="2586" operator="equal">
      <formula>"Menor"</formula>
    </cfRule>
    <cfRule type="cellIs" dxfId="2233" priority="2587" operator="equal">
      <formula>"Leve"</formula>
    </cfRule>
  </conditionalFormatting>
  <conditionalFormatting sqref="AD28:AD31">
    <cfRule type="cellIs" dxfId="2232" priority="2579" operator="equal">
      <formula>"Extremo"</formula>
    </cfRule>
    <cfRule type="cellIs" dxfId="2231" priority="2580" operator="equal">
      <formula>"Alto"</formula>
    </cfRule>
    <cfRule type="cellIs" dxfId="2230" priority="2581" operator="equal">
      <formula>"Moderado"</formula>
    </cfRule>
    <cfRule type="cellIs" dxfId="2229" priority="2582" operator="equal">
      <formula>"Bajo"</formula>
    </cfRule>
  </conditionalFormatting>
  <conditionalFormatting sqref="Z32">
    <cfRule type="cellIs" dxfId="2228" priority="2574" operator="equal">
      <formula>"Muy Alta"</formula>
    </cfRule>
    <cfRule type="cellIs" dxfId="2227" priority="2575" operator="equal">
      <formula>"Alta"</formula>
    </cfRule>
    <cfRule type="cellIs" dxfId="2226" priority="2576" operator="equal">
      <formula>"Media"</formula>
    </cfRule>
    <cfRule type="cellIs" dxfId="2225" priority="2577" operator="equal">
      <formula>"Baja"</formula>
    </cfRule>
    <cfRule type="cellIs" dxfId="2224" priority="2578" operator="equal">
      <formula>"Muy Baja"</formula>
    </cfRule>
  </conditionalFormatting>
  <conditionalFormatting sqref="AB32">
    <cfRule type="cellIs" dxfId="2223" priority="2569" operator="equal">
      <formula>"Catastrófico"</formula>
    </cfRule>
    <cfRule type="cellIs" dxfId="2222" priority="2570" operator="equal">
      <formula>"Mayor"</formula>
    </cfRule>
    <cfRule type="cellIs" dxfId="2221" priority="2571" operator="equal">
      <formula>"Moderado"</formula>
    </cfRule>
    <cfRule type="cellIs" dxfId="2220" priority="2572" operator="equal">
      <formula>"Menor"</formula>
    </cfRule>
    <cfRule type="cellIs" dxfId="2219" priority="2573" operator="equal">
      <formula>"Leve"</formula>
    </cfRule>
  </conditionalFormatting>
  <conditionalFormatting sqref="AD32">
    <cfRule type="cellIs" dxfId="2218" priority="2565" operator="equal">
      <formula>"Extremo"</formula>
    </cfRule>
    <cfRule type="cellIs" dxfId="2217" priority="2566" operator="equal">
      <formula>"Alto"</formula>
    </cfRule>
    <cfRule type="cellIs" dxfId="2216" priority="2567" operator="equal">
      <formula>"Moderado"</formula>
    </cfRule>
    <cfRule type="cellIs" dxfId="2215" priority="2568" operator="equal">
      <formula>"Bajo"</formula>
    </cfRule>
  </conditionalFormatting>
  <conditionalFormatting sqref="Z33">
    <cfRule type="cellIs" dxfId="2214" priority="2560" operator="equal">
      <formula>"Muy Alta"</formula>
    </cfRule>
    <cfRule type="cellIs" dxfId="2213" priority="2561" operator="equal">
      <formula>"Alta"</formula>
    </cfRule>
    <cfRule type="cellIs" dxfId="2212" priority="2562" operator="equal">
      <formula>"Media"</formula>
    </cfRule>
    <cfRule type="cellIs" dxfId="2211" priority="2563" operator="equal">
      <formula>"Baja"</formula>
    </cfRule>
    <cfRule type="cellIs" dxfId="2210" priority="2564" operator="equal">
      <formula>"Muy Baja"</formula>
    </cfRule>
  </conditionalFormatting>
  <conditionalFormatting sqref="AB33">
    <cfRule type="cellIs" dxfId="2209" priority="2555" operator="equal">
      <formula>"Catastrófico"</formula>
    </cfRule>
    <cfRule type="cellIs" dxfId="2208" priority="2556" operator="equal">
      <formula>"Mayor"</formula>
    </cfRule>
    <cfRule type="cellIs" dxfId="2207" priority="2557" operator="equal">
      <formula>"Moderado"</formula>
    </cfRule>
    <cfRule type="cellIs" dxfId="2206" priority="2558" operator="equal">
      <formula>"Menor"</formula>
    </cfRule>
    <cfRule type="cellIs" dxfId="2205" priority="2559" operator="equal">
      <formula>"Leve"</formula>
    </cfRule>
  </conditionalFormatting>
  <conditionalFormatting sqref="AD33">
    <cfRule type="cellIs" dxfId="2204" priority="2551" operator="equal">
      <formula>"Extremo"</formula>
    </cfRule>
    <cfRule type="cellIs" dxfId="2203" priority="2552" operator="equal">
      <formula>"Alto"</formula>
    </cfRule>
    <cfRule type="cellIs" dxfId="2202" priority="2553" operator="equal">
      <formula>"Moderado"</formula>
    </cfRule>
    <cfRule type="cellIs" dxfId="2201" priority="2554" operator="equal">
      <formula>"Bajo"</formula>
    </cfRule>
  </conditionalFormatting>
  <conditionalFormatting sqref="Z34:Z37">
    <cfRule type="cellIs" dxfId="2200" priority="2546" operator="equal">
      <formula>"Muy Alta"</formula>
    </cfRule>
    <cfRule type="cellIs" dxfId="2199" priority="2547" operator="equal">
      <formula>"Alta"</formula>
    </cfRule>
    <cfRule type="cellIs" dxfId="2198" priority="2548" operator="equal">
      <formula>"Media"</formula>
    </cfRule>
    <cfRule type="cellIs" dxfId="2197" priority="2549" operator="equal">
      <formula>"Baja"</formula>
    </cfRule>
    <cfRule type="cellIs" dxfId="2196" priority="2550" operator="equal">
      <formula>"Muy Baja"</formula>
    </cfRule>
  </conditionalFormatting>
  <conditionalFormatting sqref="AB34:AB37">
    <cfRule type="cellIs" dxfId="2195" priority="2541" operator="equal">
      <formula>"Catastrófico"</formula>
    </cfRule>
    <cfRule type="cellIs" dxfId="2194" priority="2542" operator="equal">
      <formula>"Mayor"</formula>
    </cfRule>
    <cfRule type="cellIs" dxfId="2193" priority="2543" operator="equal">
      <formula>"Moderado"</formula>
    </cfRule>
    <cfRule type="cellIs" dxfId="2192" priority="2544" operator="equal">
      <formula>"Menor"</formula>
    </cfRule>
    <cfRule type="cellIs" dxfId="2191" priority="2545" operator="equal">
      <formula>"Leve"</formula>
    </cfRule>
  </conditionalFormatting>
  <conditionalFormatting sqref="AD34:AD37">
    <cfRule type="cellIs" dxfId="2190" priority="2537" operator="equal">
      <formula>"Extremo"</formula>
    </cfRule>
    <cfRule type="cellIs" dxfId="2189" priority="2538" operator="equal">
      <formula>"Alto"</formula>
    </cfRule>
    <cfRule type="cellIs" dxfId="2188" priority="2539" operator="equal">
      <formula>"Moderado"</formula>
    </cfRule>
    <cfRule type="cellIs" dxfId="2187" priority="2540" operator="equal">
      <formula>"Bajo"</formula>
    </cfRule>
  </conditionalFormatting>
  <conditionalFormatting sqref="Z38">
    <cfRule type="cellIs" dxfId="2186" priority="2532" operator="equal">
      <formula>"Muy Alta"</formula>
    </cfRule>
    <cfRule type="cellIs" dxfId="2185" priority="2533" operator="equal">
      <formula>"Alta"</formula>
    </cfRule>
    <cfRule type="cellIs" dxfId="2184" priority="2534" operator="equal">
      <formula>"Media"</formula>
    </cfRule>
    <cfRule type="cellIs" dxfId="2183" priority="2535" operator="equal">
      <formula>"Baja"</formula>
    </cfRule>
    <cfRule type="cellIs" dxfId="2182" priority="2536" operator="equal">
      <formula>"Muy Baja"</formula>
    </cfRule>
  </conditionalFormatting>
  <conditionalFormatting sqref="AB38">
    <cfRule type="cellIs" dxfId="2181" priority="2527" operator="equal">
      <formula>"Catastrófico"</formula>
    </cfRule>
    <cfRule type="cellIs" dxfId="2180" priority="2528" operator="equal">
      <formula>"Mayor"</formula>
    </cfRule>
    <cfRule type="cellIs" dxfId="2179" priority="2529" operator="equal">
      <formula>"Moderado"</formula>
    </cfRule>
    <cfRule type="cellIs" dxfId="2178" priority="2530" operator="equal">
      <formula>"Menor"</formula>
    </cfRule>
    <cfRule type="cellIs" dxfId="2177" priority="2531" operator="equal">
      <formula>"Leve"</formula>
    </cfRule>
  </conditionalFormatting>
  <conditionalFormatting sqref="AD38">
    <cfRule type="cellIs" dxfId="2176" priority="2523" operator="equal">
      <formula>"Extremo"</formula>
    </cfRule>
    <cfRule type="cellIs" dxfId="2175" priority="2524" operator="equal">
      <formula>"Alto"</formula>
    </cfRule>
    <cfRule type="cellIs" dxfId="2174" priority="2525" operator="equal">
      <formula>"Moderado"</formula>
    </cfRule>
    <cfRule type="cellIs" dxfId="2173" priority="2526" operator="equal">
      <formula>"Bajo"</formula>
    </cfRule>
  </conditionalFormatting>
  <conditionalFormatting sqref="Z39">
    <cfRule type="cellIs" dxfId="2172" priority="2518" operator="equal">
      <formula>"Muy Alta"</formula>
    </cfRule>
    <cfRule type="cellIs" dxfId="2171" priority="2519" operator="equal">
      <formula>"Alta"</formula>
    </cfRule>
    <cfRule type="cellIs" dxfId="2170" priority="2520" operator="equal">
      <formula>"Media"</formula>
    </cfRule>
    <cfRule type="cellIs" dxfId="2169" priority="2521" operator="equal">
      <formula>"Baja"</formula>
    </cfRule>
    <cfRule type="cellIs" dxfId="2168" priority="2522" operator="equal">
      <formula>"Muy Baja"</formula>
    </cfRule>
  </conditionalFormatting>
  <conditionalFormatting sqref="AB39">
    <cfRule type="cellIs" dxfId="2167" priority="2513" operator="equal">
      <formula>"Catastrófico"</formula>
    </cfRule>
    <cfRule type="cellIs" dxfId="2166" priority="2514" operator="equal">
      <formula>"Mayor"</formula>
    </cfRule>
    <cfRule type="cellIs" dxfId="2165" priority="2515" operator="equal">
      <formula>"Moderado"</formula>
    </cfRule>
    <cfRule type="cellIs" dxfId="2164" priority="2516" operator="equal">
      <formula>"Menor"</formula>
    </cfRule>
    <cfRule type="cellIs" dxfId="2163" priority="2517" operator="equal">
      <formula>"Leve"</formula>
    </cfRule>
  </conditionalFormatting>
  <conditionalFormatting sqref="AD39">
    <cfRule type="cellIs" dxfId="2162" priority="2509" operator="equal">
      <formula>"Extremo"</formula>
    </cfRule>
    <cfRule type="cellIs" dxfId="2161" priority="2510" operator="equal">
      <formula>"Alto"</formula>
    </cfRule>
    <cfRule type="cellIs" dxfId="2160" priority="2511" operator="equal">
      <formula>"Moderado"</formula>
    </cfRule>
    <cfRule type="cellIs" dxfId="2159" priority="2512" operator="equal">
      <formula>"Bajo"</formula>
    </cfRule>
  </conditionalFormatting>
  <conditionalFormatting sqref="Z40:Z43">
    <cfRule type="cellIs" dxfId="2158" priority="2504" operator="equal">
      <formula>"Muy Alta"</formula>
    </cfRule>
    <cfRule type="cellIs" dxfId="2157" priority="2505" operator="equal">
      <formula>"Alta"</formula>
    </cfRule>
    <cfRule type="cellIs" dxfId="2156" priority="2506" operator="equal">
      <formula>"Media"</formula>
    </cfRule>
    <cfRule type="cellIs" dxfId="2155" priority="2507" operator="equal">
      <formula>"Baja"</formula>
    </cfRule>
    <cfRule type="cellIs" dxfId="2154" priority="2508" operator="equal">
      <formula>"Muy Baja"</formula>
    </cfRule>
  </conditionalFormatting>
  <conditionalFormatting sqref="AB40:AB43">
    <cfRule type="cellIs" dxfId="2153" priority="2499" operator="equal">
      <formula>"Catastrófico"</formula>
    </cfRule>
    <cfRule type="cellIs" dxfId="2152" priority="2500" operator="equal">
      <formula>"Mayor"</formula>
    </cfRule>
    <cfRule type="cellIs" dxfId="2151" priority="2501" operator="equal">
      <formula>"Moderado"</formula>
    </cfRule>
    <cfRule type="cellIs" dxfId="2150" priority="2502" operator="equal">
      <formula>"Menor"</formula>
    </cfRule>
    <cfRule type="cellIs" dxfId="2149" priority="2503" operator="equal">
      <formula>"Leve"</formula>
    </cfRule>
  </conditionalFormatting>
  <conditionalFormatting sqref="AD40:AD43">
    <cfRule type="cellIs" dxfId="2148" priority="2495" operator="equal">
      <formula>"Extremo"</formula>
    </cfRule>
    <cfRule type="cellIs" dxfId="2147" priority="2496" operator="equal">
      <formula>"Alto"</formula>
    </cfRule>
    <cfRule type="cellIs" dxfId="2146" priority="2497" operator="equal">
      <formula>"Moderado"</formula>
    </cfRule>
    <cfRule type="cellIs" dxfId="2145" priority="2498" operator="equal">
      <formula>"Bajo"</formula>
    </cfRule>
  </conditionalFormatting>
  <conditionalFormatting sqref="Z45">
    <cfRule type="cellIs" dxfId="2144" priority="2476" operator="equal">
      <formula>"Muy Alta"</formula>
    </cfRule>
    <cfRule type="cellIs" dxfId="2143" priority="2477" operator="equal">
      <formula>"Alta"</formula>
    </cfRule>
    <cfRule type="cellIs" dxfId="2142" priority="2478" operator="equal">
      <formula>"Media"</formula>
    </cfRule>
    <cfRule type="cellIs" dxfId="2141" priority="2479" operator="equal">
      <formula>"Baja"</formula>
    </cfRule>
    <cfRule type="cellIs" dxfId="2140" priority="2480" operator="equal">
      <formula>"Muy Baja"</formula>
    </cfRule>
  </conditionalFormatting>
  <conditionalFormatting sqref="AB45">
    <cfRule type="cellIs" dxfId="2139" priority="2471" operator="equal">
      <formula>"Catastrófico"</formula>
    </cfRule>
    <cfRule type="cellIs" dxfId="2138" priority="2472" operator="equal">
      <formula>"Mayor"</formula>
    </cfRule>
    <cfRule type="cellIs" dxfId="2137" priority="2473" operator="equal">
      <formula>"Moderado"</formula>
    </cfRule>
    <cfRule type="cellIs" dxfId="2136" priority="2474" operator="equal">
      <formula>"Menor"</formula>
    </cfRule>
    <cfRule type="cellIs" dxfId="2135" priority="2475" operator="equal">
      <formula>"Leve"</formula>
    </cfRule>
  </conditionalFormatting>
  <conditionalFormatting sqref="AD45">
    <cfRule type="cellIs" dxfId="2134" priority="2467" operator="equal">
      <formula>"Extremo"</formula>
    </cfRule>
    <cfRule type="cellIs" dxfId="2133" priority="2468" operator="equal">
      <formula>"Alto"</formula>
    </cfRule>
    <cfRule type="cellIs" dxfId="2132" priority="2469" operator="equal">
      <formula>"Moderado"</formula>
    </cfRule>
    <cfRule type="cellIs" dxfId="2131" priority="2470" operator="equal">
      <formula>"Bajo"</formula>
    </cfRule>
  </conditionalFormatting>
  <conditionalFormatting sqref="Z46:Z49">
    <cfRule type="cellIs" dxfId="2130" priority="2462" operator="equal">
      <formula>"Muy Alta"</formula>
    </cfRule>
    <cfRule type="cellIs" dxfId="2129" priority="2463" operator="equal">
      <formula>"Alta"</formula>
    </cfRule>
    <cfRule type="cellIs" dxfId="2128" priority="2464" operator="equal">
      <formula>"Media"</formula>
    </cfRule>
    <cfRule type="cellIs" dxfId="2127" priority="2465" operator="equal">
      <formula>"Baja"</formula>
    </cfRule>
    <cfRule type="cellIs" dxfId="2126" priority="2466" operator="equal">
      <formula>"Muy Baja"</formula>
    </cfRule>
  </conditionalFormatting>
  <conditionalFormatting sqref="AB46:AB49">
    <cfRule type="cellIs" dxfId="2125" priority="2457" operator="equal">
      <formula>"Catastrófico"</formula>
    </cfRule>
    <cfRule type="cellIs" dxfId="2124" priority="2458" operator="equal">
      <formula>"Mayor"</formula>
    </cfRule>
    <cfRule type="cellIs" dxfId="2123" priority="2459" operator="equal">
      <formula>"Moderado"</formula>
    </cfRule>
    <cfRule type="cellIs" dxfId="2122" priority="2460" operator="equal">
      <formula>"Menor"</formula>
    </cfRule>
    <cfRule type="cellIs" dxfId="2121" priority="2461" operator="equal">
      <formula>"Leve"</formula>
    </cfRule>
  </conditionalFormatting>
  <conditionalFormatting sqref="AD46:AD49">
    <cfRule type="cellIs" dxfId="2120" priority="2453" operator="equal">
      <formula>"Extremo"</formula>
    </cfRule>
    <cfRule type="cellIs" dxfId="2119" priority="2454" operator="equal">
      <formula>"Alto"</formula>
    </cfRule>
    <cfRule type="cellIs" dxfId="2118" priority="2455" operator="equal">
      <formula>"Moderado"</formula>
    </cfRule>
    <cfRule type="cellIs" dxfId="2117" priority="2456" operator="equal">
      <formula>"Bajo"</formula>
    </cfRule>
  </conditionalFormatting>
  <conditionalFormatting sqref="Z50">
    <cfRule type="cellIs" dxfId="2116" priority="2448" operator="equal">
      <formula>"Muy Alta"</formula>
    </cfRule>
    <cfRule type="cellIs" dxfId="2115" priority="2449" operator="equal">
      <formula>"Alta"</formula>
    </cfRule>
    <cfRule type="cellIs" dxfId="2114" priority="2450" operator="equal">
      <formula>"Media"</formula>
    </cfRule>
    <cfRule type="cellIs" dxfId="2113" priority="2451" operator="equal">
      <formula>"Baja"</formula>
    </cfRule>
    <cfRule type="cellIs" dxfId="2112" priority="2452" operator="equal">
      <formula>"Muy Baja"</formula>
    </cfRule>
  </conditionalFormatting>
  <conditionalFormatting sqref="AB50">
    <cfRule type="cellIs" dxfId="2111" priority="2443" operator="equal">
      <formula>"Catastrófico"</formula>
    </cfRule>
    <cfRule type="cellIs" dxfId="2110" priority="2444" operator="equal">
      <formula>"Mayor"</formula>
    </cfRule>
    <cfRule type="cellIs" dxfId="2109" priority="2445" operator="equal">
      <formula>"Moderado"</formula>
    </cfRule>
    <cfRule type="cellIs" dxfId="2108" priority="2446" operator="equal">
      <formula>"Menor"</formula>
    </cfRule>
    <cfRule type="cellIs" dxfId="2107" priority="2447" operator="equal">
      <formula>"Leve"</formula>
    </cfRule>
  </conditionalFormatting>
  <conditionalFormatting sqref="AD50">
    <cfRule type="cellIs" dxfId="2106" priority="2439" operator="equal">
      <formula>"Extremo"</formula>
    </cfRule>
    <cfRule type="cellIs" dxfId="2105" priority="2440" operator="equal">
      <formula>"Alto"</formula>
    </cfRule>
    <cfRule type="cellIs" dxfId="2104" priority="2441" operator="equal">
      <formula>"Moderado"</formula>
    </cfRule>
    <cfRule type="cellIs" dxfId="2103" priority="2442" operator="equal">
      <formula>"Bajo"</formula>
    </cfRule>
  </conditionalFormatting>
  <conditionalFormatting sqref="Z51">
    <cfRule type="cellIs" dxfId="2102" priority="2434" operator="equal">
      <formula>"Muy Alta"</formula>
    </cfRule>
    <cfRule type="cellIs" dxfId="2101" priority="2435" operator="equal">
      <formula>"Alta"</formula>
    </cfRule>
    <cfRule type="cellIs" dxfId="2100" priority="2436" operator="equal">
      <formula>"Media"</formula>
    </cfRule>
    <cfRule type="cellIs" dxfId="2099" priority="2437" operator="equal">
      <formula>"Baja"</formula>
    </cfRule>
    <cfRule type="cellIs" dxfId="2098" priority="2438" operator="equal">
      <formula>"Muy Baja"</formula>
    </cfRule>
  </conditionalFormatting>
  <conditionalFormatting sqref="AB51">
    <cfRule type="cellIs" dxfId="2097" priority="2429" operator="equal">
      <formula>"Catastrófico"</formula>
    </cfRule>
    <cfRule type="cellIs" dxfId="2096" priority="2430" operator="equal">
      <formula>"Mayor"</formula>
    </cfRule>
    <cfRule type="cellIs" dxfId="2095" priority="2431" operator="equal">
      <formula>"Moderado"</formula>
    </cfRule>
    <cfRule type="cellIs" dxfId="2094" priority="2432" operator="equal">
      <formula>"Menor"</formula>
    </cfRule>
    <cfRule type="cellIs" dxfId="2093" priority="2433" operator="equal">
      <formula>"Leve"</formula>
    </cfRule>
  </conditionalFormatting>
  <conditionalFormatting sqref="AD51">
    <cfRule type="cellIs" dxfId="2092" priority="2425" operator="equal">
      <formula>"Extremo"</formula>
    </cfRule>
    <cfRule type="cellIs" dxfId="2091" priority="2426" operator="equal">
      <formula>"Alto"</formula>
    </cfRule>
    <cfRule type="cellIs" dxfId="2090" priority="2427" operator="equal">
      <formula>"Moderado"</formula>
    </cfRule>
    <cfRule type="cellIs" dxfId="2089" priority="2428" operator="equal">
      <formula>"Bajo"</formula>
    </cfRule>
  </conditionalFormatting>
  <conditionalFormatting sqref="Z52:Z55">
    <cfRule type="cellIs" dxfId="2088" priority="2420" operator="equal">
      <formula>"Muy Alta"</formula>
    </cfRule>
    <cfRule type="cellIs" dxfId="2087" priority="2421" operator="equal">
      <formula>"Alta"</formula>
    </cfRule>
    <cfRule type="cellIs" dxfId="2086" priority="2422" operator="equal">
      <formula>"Media"</formula>
    </cfRule>
    <cfRule type="cellIs" dxfId="2085" priority="2423" operator="equal">
      <formula>"Baja"</formula>
    </cfRule>
    <cfRule type="cellIs" dxfId="2084" priority="2424" operator="equal">
      <formula>"Muy Baja"</formula>
    </cfRule>
  </conditionalFormatting>
  <conditionalFormatting sqref="AB52:AB55">
    <cfRule type="cellIs" dxfId="2083" priority="2415" operator="equal">
      <formula>"Catastrófico"</formula>
    </cfRule>
    <cfRule type="cellIs" dxfId="2082" priority="2416" operator="equal">
      <formula>"Mayor"</formula>
    </cfRule>
    <cfRule type="cellIs" dxfId="2081" priority="2417" operator="equal">
      <formula>"Moderado"</formula>
    </cfRule>
    <cfRule type="cellIs" dxfId="2080" priority="2418" operator="equal">
      <formula>"Menor"</formula>
    </cfRule>
    <cfRule type="cellIs" dxfId="2079" priority="2419" operator="equal">
      <formula>"Leve"</formula>
    </cfRule>
  </conditionalFormatting>
  <conditionalFormatting sqref="AD52:AD55">
    <cfRule type="cellIs" dxfId="2078" priority="2411" operator="equal">
      <formula>"Extremo"</formula>
    </cfRule>
    <cfRule type="cellIs" dxfId="2077" priority="2412" operator="equal">
      <formula>"Alto"</formula>
    </cfRule>
    <cfRule type="cellIs" dxfId="2076" priority="2413" operator="equal">
      <formula>"Moderado"</formula>
    </cfRule>
    <cfRule type="cellIs" dxfId="2075" priority="2414" operator="equal">
      <formula>"Bajo"</formula>
    </cfRule>
  </conditionalFormatting>
  <conditionalFormatting sqref="Z56 Z74 Z80 Z62 Z68 Z86">
    <cfRule type="cellIs" dxfId="2074" priority="2406" operator="equal">
      <formula>"Muy Alta"</formula>
    </cfRule>
    <cfRule type="cellIs" dxfId="2073" priority="2407" operator="equal">
      <formula>"Alta"</formula>
    </cfRule>
    <cfRule type="cellIs" dxfId="2072" priority="2408" operator="equal">
      <formula>"Media"</formula>
    </cfRule>
    <cfRule type="cellIs" dxfId="2071" priority="2409" operator="equal">
      <formula>"Baja"</formula>
    </cfRule>
    <cfRule type="cellIs" dxfId="2070" priority="2410" operator="equal">
      <formula>"Muy Baja"</formula>
    </cfRule>
  </conditionalFormatting>
  <conditionalFormatting sqref="AB56 AB74 AB80 AB62 AB68 AB86">
    <cfRule type="cellIs" dxfId="2069" priority="2401" operator="equal">
      <formula>"Catastrófico"</formula>
    </cfRule>
    <cfRule type="cellIs" dxfId="2068" priority="2402" operator="equal">
      <formula>"Mayor"</formula>
    </cfRule>
    <cfRule type="cellIs" dxfId="2067" priority="2403" operator="equal">
      <formula>"Moderado"</formula>
    </cfRule>
    <cfRule type="cellIs" dxfId="2066" priority="2404" operator="equal">
      <formula>"Menor"</formula>
    </cfRule>
    <cfRule type="cellIs" dxfId="2065" priority="2405" operator="equal">
      <formula>"Leve"</formula>
    </cfRule>
  </conditionalFormatting>
  <conditionalFormatting sqref="AD56 AD74 AD80 AD62 AD68 AD86">
    <cfRule type="cellIs" dxfId="2064" priority="2397" operator="equal">
      <formula>"Extremo"</formula>
    </cfRule>
    <cfRule type="cellIs" dxfId="2063" priority="2398" operator="equal">
      <formula>"Alto"</formula>
    </cfRule>
    <cfRule type="cellIs" dxfId="2062" priority="2399" operator="equal">
      <formula>"Moderado"</formula>
    </cfRule>
    <cfRule type="cellIs" dxfId="2061" priority="2400" operator="equal">
      <formula>"Bajo"</formula>
    </cfRule>
  </conditionalFormatting>
  <conditionalFormatting sqref="I15">
    <cfRule type="cellIs" dxfId="2060" priority="2308" operator="equal">
      <formula>"Muy Alta"</formula>
    </cfRule>
    <cfRule type="cellIs" dxfId="2059" priority="2309" operator="equal">
      <formula>"Alta"</formula>
    </cfRule>
    <cfRule type="cellIs" dxfId="2058" priority="2310" operator="equal">
      <formula>"Media"</formula>
    </cfRule>
    <cfRule type="cellIs" dxfId="2057" priority="2311" operator="equal">
      <formula>"Baja"</formula>
    </cfRule>
    <cfRule type="cellIs" dxfId="2056" priority="2312" operator="equal">
      <formula>"Muy Baja"</formula>
    </cfRule>
  </conditionalFormatting>
  <conditionalFormatting sqref="I21">
    <cfRule type="cellIs" dxfId="2055" priority="2303" operator="equal">
      <formula>"Muy Alta"</formula>
    </cfRule>
    <cfRule type="cellIs" dxfId="2054" priority="2304" operator="equal">
      <formula>"Alta"</formula>
    </cfRule>
    <cfRule type="cellIs" dxfId="2053" priority="2305" operator="equal">
      <formula>"Media"</formula>
    </cfRule>
    <cfRule type="cellIs" dxfId="2052" priority="2306" operator="equal">
      <formula>"Baja"</formula>
    </cfRule>
    <cfRule type="cellIs" dxfId="2051" priority="2307" operator="equal">
      <formula>"Muy Baja"</formula>
    </cfRule>
  </conditionalFormatting>
  <conditionalFormatting sqref="I27">
    <cfRule type="cellIs" dxfId="2050" priority="2298" operator="equal">
      <formula>"Muy Alta"</formula>
    </cfRule>
    <cfRule type="cellIs" dxfId="2049" priority="2299" operator="equal">
      <formula>"Alta"</formula>
    </cfRule>
    <cfRule type="cellIs" dxfId="2048" priority="2300" operator="equal">
      <formula>"Media"</formula>
    </cfRule>
    <cfRule type="cellIs" dxfId="2047" priority="2301" operator="equal">
      <formula>"Baja"</formula>
    </cfRule>
    <cfRule type="cellIs" dxfId="2046" priority="2302" operator="equal">
      <formula>"Muy Baja"</formula>
    </cfRule>
  </conditionalFormatting>
  <conditionalFormatting sqref="I33">
    <cfRule type="cellIs" dxfId="2045" priority="2293" operator="equal">
      <formula>"Muy Alta"</formula>
    </cfRule>
    <cfRule type="cellIs" dxfId="2044" priority="2294" operator="equal">
      <formula>"Alta"</formula>
    </cfRule>
    <cfRule type="cellIs" dxfId="2043" priority="2295" operator="equal">
      <formula>"Media"</formula>
    </cfRule>
    <cfRule type="cellIs" dxfId="2042" priority="2296" operator="equal">
      <formula>"Baja"</formula>
    </cfRule>
    <cfRule type="cellIs" dxfId="2041" priority="2297" operator="equal">
      <formula>"Muy Baja"</formula>
    </cfRule>
  </conditionalFormatting>
  <conditionalFormatting sqref="I39">
    <cfRule type="cellIs" dxfId="2040" priority="2288" operator="equal">
      <formula>"Muy Alta"</formula>
    </cfRule>
    <cfRule type="cellIs" dxfId="2039" priority="2289" operator="equal">
      <formula>"Alta"</formula>
    </cfRule>
    <cfRule type="cellIs" dxfId="2038" priority="2290" operator="equal">
      <formula>"Media"</formula>
    </cfRule>
    <cfRule type="cellIs" dxfId="2037" priority="2291" operator="equal">
      <formula>"Baja"</formula>
    </cfRule>
    <cfRule type="cellIs" dxfId="2036" priority="2292" operator="equal">
      <formula>"Muy Baja"</formula>
    </cfRule>
  </conditionalFormatting>
  <conditionalFormatting sqref="I45">
    <cfRule type="cellIs" dxfId="2035" priority="2283" operator="equal">
      <formula>"Muy Alta"</formula>
    </cfRule>
    <cfRule type="cellIs" dxfId="2034" priority="2284" operator="equal">
      <formula>"Alta"</formula>
    </cfRule>
    <cfRule type="cellIs" dxfId="2033" priority="2285" operator="equal">
      <formula>"Media"</formula>
    </cfRule>
    <cfRule type="cellIs" dxfId="2032" priority="2286" operator="equal">
      <formula>"Baja"</formula>
    </cfRule>
    <cfRule type="cellIs" dxfId="2031" priority="2287" operator="equal">
      <formula>"Muy Baja"</formula>
    </cfRule>
  </conditionalFormatting>
  <conditionalFormatting sqref="I51">
    <cfRule type="cellIs" dxfId="2030" priority="2278" operator="equal">
      <formula>"Muy Alta"</formula>
    </cfRule>
    <cfRule type="cellIs" dxfId="2029" priority="2279" operator="equal">
      <formula>"Alta"</formula>
    </cfRule>
    <cfRule type="cellIs" dxfId="2028" priority="2280" operator="equal">
      <formula>"Media"</formula>
    </cfRule>
    <cfRule type="cellIs" dxfId="2027" priority="2281" operator="equal">
      <formula>"Baja"</formula>
    </cfRule>
    <cfRule type="cellIs" dxfId="2026" priority="2282" operator="equal">
      <formula>"Muy Baja"</formula>
    </cfRule>
  </conditionalFormatting>
  <conditionalFormatting sqref="M15 M21 M27 M33 M39 M45 M51 M87 M93 M99 M105">
    <cfRule type="cellIs" dxfId="2025" priority="2263" operator="equal">
      <formula>"Catastrófico"</formula>
    </cfRule>
    <cfRule type="cellIs" dxfId="2024" priority="2264" operator="equal">
      <formula>"Mayor"</formula>
    </cfRule>
    <cfRule type="cellIs" dxfId="2023" priority="2265" operator="equal">
      <formula>"Moderado"</formula>
    </cfRule>
    <cfRule type="cellIs" dxfId="2022" priority="2266" operator="equal">
      <formula>"Menor"</formula>
    </cfRule>
    <cfRule type="cellIs" dxfId="2021" priority="2267" operator="equal">
      <formula>"Leve"</formula>
    </cfRule>
  </conditionalFormatting>
  <conditionalFormatting sqref="Z16">
    <cfRule type="cellIs" dxfId="2020" priority="2258" operator="equal">
      <formula>"Muy Alta"</formula>
    </cfRule>
    <cfRule type="cellIs" dxfId="2019" priority="2259" operator="equal">
      <formula>"Alta"</formula>
    </cfRule>
    <cfRule type="cellIs" dxfId="2018" priority="2260" operator="equal">
      <formula>"Media"</formula>
    </cfRule>
    <cfRule type="cellIs" dxfId="2017" priority="2261" operator="equal">
      <formula>"Baja"</formula>
    </cfRule>
    <cfRule type="cellIs" dxfId="2016" priority="2262" operator="equal">
      <formula>"Muy Baja"</formula>
    </cfRule>
  </conditionalFormatting>
  <conditionalFormatting sqref="AD16">
    <cfRule type="cellIs" dxfId="2015" priority="2249" operator="equal">
      <formula>"Extremo"</formula>
    </cfRule>
    <cfRule type="cellIs" dxfId="2014" priority="2250" operator="equal">
      <formula>"Alto"</formula>
    </cfRule>
    <cfRule type="cellIs" dxfId="2013" priority="2251" operator="equal">
      <formula>"Moderado"</formula>
    </cfRule>
    <cfRule type="cellIs" dxfId="2012" priority="2252" operator="equal">
      <formula>"Bajo"</formula>
    </cfRule>
  </conditionalFormatting>
  <conditionalFormatting sqref="AB16">
    <cfRule type="cellIs" dxfId="2011" priority="2244" operator="equal">
      <formula>"Catastrófico"</formula>
    </cfRule>
    <cfRule type="cellIs" dxfId="2010" priority="2245" operator="equal">
      <formula>"Mayor"</formula>
    </cfRule>
    <cfRule type="cellIs" dxfId="2009" priority="2246" operator="equal">
      <formula>"Moderado"</formula>
    </cfRule>
    <cfRule type="cellIs" dxfId="2008" priority="2247" operator="equal">
      <formula>"Menor"</formula>
    </cfRule>
    <cfRule type="cellIs" dxfId="2007" priority="2248" operator="equal">
      <formula>"Leve"</formula>
    </cfRule>
  </conditionalFormatting>
  <conditionalFormatting sqref="O69 O75">
    <cfRule type="cellIs" dxfId="2006" priority="2240" operator="equal">
      <formula>"Extremo"</formula>
    </cfRule>
    <cfRule type="cellIs" dxfId="2005" priority="2241" operator="equal">
      <formula>"Alto"</formula>
    </cfRule>
    <cfRule type="cellIs" dxfId="2004" priority="2242" operator="equal">
      <formula>"Moderado"</formula>
    </cfRule>
    <cfRule type="cellIs" dxfId="2003" priority="2243" operator="equal">
      <formula>"Bajo"</formula>
    </cfRule>
  </conditionalFormatting>
  <conditionalFormatting sqref="Z69 Z75">
    <cfRule type="cellIs" dxfId="2002" priority="2235" operator="equal">
      <formula>"Muy Alta"</formula>
    </cfRule>
    <cfRule type="cellIs" dxfId="2001" priority="2236" operator="equal">
      <formula>"Alta"</formula>
    </cfRule>
    <cfRule type="cellIs" dxfId="2000" priority="2237" operator="equal">
      <formula>"Media"</formula>
    </cfRule>
    <cfRule type="cellIs" dxfId="1999" priority="2238" operator="equal">
      <formula>"Baja"</formula>
    </cfRule>
    <cfRule type="cellIs" dxfId="1998" priority="2239" operator="equal">
      <formula>"Muy Baja"</formula>
    </cfRule>
  </conditionalFormatting>
  <conditionalFormatting sqref="AB69 AB75">
    <cfRule type="cellIs" dxfId="1997" priority="2230" operator="equal">
      <formula>"Catastrófico"</formula>
    </cfRule>
    <cfRule type="cellIs" dxfId="1996" priority="2231" operator="equal">
      <formula>"Mayor"</formula>
    </cfRule>
    <cfRule type="cellIs" dxfId="1995" priority="2232" operator="equal">
      <formula>"Moderado"</formula>
    </cfRule>
    <cfRule type="cellIs" dxfId="1994" priority="2233" operator="equal">
      <formula>"Menor"</formula>
    </cfRule>
    <cfRule type="cellIs" dxfId="1993" priority="2234" operator="equal">
      <formula>"Leve"</formula>
    </cfRule>
  </conditionalFormatting>
  <conditionalFormatting sqref="AD69 AD75">
    <cfRule type="cellIs" dxfId="1992" priority="2226" operator="equal">
      <formula>"Extremo"</formula>
    </cfRule>
    <cfRule type="cellIs" dxfId="1991" priority="2227" operator="equal">
      <formula>"Alto"</formula>
    </cfRule>
    <cfRule type="cellIs" dxfId="1990" priority="2228" operator="equal">
      <formula>"Moderado"</formula>
    </cfRule>
    <cfRule type="cellIs" dxfId="1989" priority="2229" operator="equal">
      <formula>"Bajo"</formula>
    </cfRule>
  </conditionalFormatting>
  <conditionalFormatting sqref="Z70:Z73 Z76:Z79">
    <cfRule type="cellIs" dxfId="1988" priority="2221" operator="equal">
      <formula>"Muy Alta"</formula>
    </cfRule>
    <cfRule type="cellIs" dxfId="1987" priority="2222" operator="equal">
      <formula>"Alta"</formula>
    </cfRule>
    <cfRule type="cellIs" dxfId="1986" priority="2223" operator="equal">
      <formula>"Media"</formula>
    </cfRule>
    <cfRule type="cellIs" dxfId="1985" priority="2224" operator="equal">
      <formula>"Baja"</formula>
    </cfRule>
    <cfRule type="cellIs" dxfId="1984" priority="2225" operator="equal">
      <formula>"Muy Baja"</formula>
    </cfRule>
  </conditionalFormatting>
  <conditionalFormatting sqref="AB70:AB73 AB76:AB79">
    <cfRule type="cellIs" dxfId="1983" priority="2216" operator="equal">
      <formula>"Catastrófico"</formula>
    </cfRule>
    <cfRule type="cellIs" dxfId="1982" priority="2217" operator="equal">
      <formula>"Mayor"</formula>
    </cfRule>
    <cfRule type="cellIs" dxfId="1981" priority="2218" operator="equal">
      <formula>"Moderado"</formula>
    </cfRule>
    <cfRule type="cellIs" dxfId="1980" priority="2219" operator="equal">
      <formula>"Menor"</formula>
    </cfRule>
    <cfRule type="cellIs" dxfId="1979" priority="2220" operator="equal">
      <formula>"Leve"</formula>
    </cfRule>
  </conditionalFormatting>
  <conditionalFormatting sqref="AD70:AD73 AD76:AD79">
    <cfRule type="cellIs" dxfId="1978" priority="2212" operator="equal">
      <formula>"Extremo"</formula>
    </cfRule>
    <cfRule type="cellIs" dxfId="1977" priority="2213" operator="equal">
      <formula>"Alto"</formula>
    </cfRule>
    <cfRule type="cellIs" dxfId="1976" priority="2214" operator="equal">
      <formula>"Moderado"</formula>
    </cfRule>
    <cfRule type="cellIs" dxfId="1975" priority="2215" operator="equal">
      <formula>"Bajo"</formula>
    </cfRule>
  </conditionalFormatting>
  <conditionalFormatting sqref="I69 I75">
    <cfRule type="cellIs" dxfId="1974" priority="2207" operator="equal">
      <formula>"Muy Alta"</formula>
    </cfRule>
    <cfRule type="cellIs" dxfId="1973" priority="2208" operator="equal">
      <formula>"Alta"</formula>
    </cfRule>
    <cfRule type="cellIs" dxfId="1972" priority="2209" operator="equal">
      <formula>"Media"</formula>
    </cfRule>
    <cfRule type="cellIs" dxfId="1971" priority="2210" operator="equal">
      <formula>"Baja"</formula>
    </cfRule>
    <cfRule type="cellIs" dxfId="1970" priority="2211" operator="equal">
      <formula>"Muy Baja"</formula>
    </cfRule>
  </conditionalFormatting>
  <conditionalFormatting sqref="M69 M75">
    <cfRule type="cellIs" dxfId="1969" priority="2202" operator="equal">
      <formula>"Catastrófico"</formula>
    </cfRule>
    <cfRule type="cellIs" dxfId="1968" priority="2203" operator="equal">
      <formula>"Mayor"</formula>
    </cfRule>
    <cfRule type="cellIs" dxfId="1967" priority="2204" operator="equal">
      <formula>"Moderado"</formula>
    </cfRule>
    <cfRule type="cellIs" dxfId="1966" priority="2205" operator="equal">
      <formula>"Menor"</formula>
    </cfRule>
    <cfRule type="cellIs" dxfId="1965" priority="2206" operator="equal">
      <formula>"Leve"</formula>
    </cfRule>
  </conditionalFormatting>
  <conditionalFormatting sqref="O57">
    <cfRule type="cellIs" dxfId="1964" priority="2198" operator="equal">
      <formula>"Extremo"</formula>
    </cfRule>
    <cfRule type="cellIs" dxfId="1963" priority="2199" operator="equal">
      <formula>"Alto"</formula>
    </cfRule>
    <cfRule type="cellIs" dxfId="1962" priority="2200" operator="equal">
      <formula>"Moderado"</formula>
    </cfRule>
    <cfRule type="cellIs" dxfId="1961" priority="2201" operator="equal">
      <formula>"Bajo"</formula>
    </cfRule>
  </conditionalFormatting>
  <conditionalFormatting sqref="Z57">
    <cfRule type="cellIs" dxfId="1960" priority="2193" operator="equal">
      <formula>"Muy Alta"</formula>
    </cfRule>
    <cfRule type="cellIs" dxfId="1959" priority="2194" operator="equal">
      <formula>"Alta"</formula>
    </cfRule>
    <cfRule type="cellIs" dxfId="1958" priority="2195" operator="equal">
      <formula>"Media"</formula>
    </cfRule>
    <cfRule type="cellIs" dxfId="1957" priority="2196" operator="equal">
      <formula>"Baja"</formula>
    </cfRule>
    <cfRule type="cellIs" dxfId="1956" priority="2197" operator="equal">
      <formula>"Muy Baja"</formula>
    </cfRule>
  </conditionalFormatting>
  <conditionalFormatting sqref="AB57">
    <cfRule type="cellIs" dxfId="1955" priority="2188" operator="equal">
      <formula>"Catastrófico"</formula>
    </cfRule>
    <cfRule type="cellIs" dxfId="1954" priority="2189" operator="equal">
      <formula>"Mayor"</formula>
    </cfRule>
    <cfRule type="cellIs" dxfId="1953" priority="2190" operator="equal">
      <formula>"Moderado"</formula>
    </cfRule>
    <cfRule type="cellIs" dxfId="1952" priority="2191" operator="equal">
      <formula>"Menor"</formula>
    </cfRule>
    <cfRule type="cellIs" dxfId="1951" priority="2192" operator="equal">
      <formula>"Leve"</formula>
    </cfRule>
  </conditionalFormatting>
  <conditionalFormatting sqref="AD57">
    <cfRule type="cellIs" dxfId="1950" priority="2184" operator="equal">
      <formula>"Extremo"</formula>
    </cfRule>
    <cfRule type="cellIs" dxfId="1949" priority="2185" operator="equal">
      <formula>"Alto"</formula>
    </cfRule>
    <cfRule type="cellIs" dxfId="1948" priority="2186" operator="equal">
      <formula>"Moderado"</formula>
    </cfRule>
    <cfRule type="cellIs" dxfId="1947" priority="2187" operator="equal">
      <formula>"Bajo"</formula>
    </cfRule>
  </conditionalFormatting>
  <conditionalFormatting sqref="Z58:Z61">
    <cfRule type="cellIs" dxfId="1946" priority="2179" operator="equal">
      <formula>"Muy Alta"</formula>
    </cfRule>
    <cfRule type="cellIs" dxfId="1945" priority="2180" operator="equal">
      <formula>"Alta"</formula>
    </cfRule>
    <cfRule type="cellIs" dxfId="1944" priority="2181" operator="equal">
      <formula>"Media"</formula>
    </cfRule>
    <cfRule type="cellIs" dxfId="1943" priority="2182" operator="equal">
      <formula>"Baja"</formula>
    </cfRule>
    <cfRule type="cellIs" dxfId="1942" priority="2183" operator="equal">
      <formula>"Muy Baja"</formula>
    </cfRule>
  </conditionalFormatting>
  <conditionalFormatting sqref="AB58:AB61">
    <cfRule type="cellIs" dxfId="1941" priority="2174" operator="equal">
      <formula>"Catastrófico"</formula>
    </cfRule>
    <cfRule type="cellIs" dxfId="1940" priority="2175" operator="equal">
      <formula>"Mayor"</formula>
    </cfRule>
    <cfRule type="cellIs" dxfId="1939" priority="2176" operator="equal">
      <formula>"Moderado"</formula>
    </cfRule>
    <cfRule type="cellIs" dxfId="1938" priority="2177" operator="equal">
      <formula>"Menor"</formula>
    </cfRule>
    <cfRule type="cellIs" dxfId="1937" priority="2178" operator="equal">
      <formula>"Leve"</formula>
    </cfRule>
  </conditionalFormatting>
  <conditionalFormatting sqref="AD58:AD61">
    <cfRule type="cellIs" dxfId="1936" priority="2170" operator="equal">
      <formula>"Extremo"</formula>
    </cfRule>
    <cfRule type="cellIs" dxfId="1935" priority="2171" operator="equal">
      <formula>"Alto"</formula>
    </cfRule>
    <cfRule type="cellIs" dxfId="1934" priority="2172" operator="equal">
      <formula>"Moderado"</formula>
    </cfRule>
    <cfRule type="cellIs" dxfId="1933" priority="2173" operator="equal">
      <formula>"Bajo"</formula>
    </cfRule>
  </conditionalFormatting>
  <conditionalFormatting sqref="I57">
    <cfRule type="cellIs" dxfId="1932" priority="2165" operator="equal">
      <formula>"Muy Alta"</formula>
    </cfRule>
    <cfRule type="cellIs" dxfId="1931" priority="2166" operator="equal">
      <formula>"Alta"</formula>
    </cfRule>
    <cfRule type="cellIs" dxfId="1930" priority="2167" operator="equal">
      <formula>"Media"</formula>
    </cfRule>
    <cfRule type="cellIs" dxfId="1929" priority="2168" operator="equal">
      <formula>"Baja"</formula>
    </cfRule>
    <cfRule type="cellIs" dxfId="1928" priority="2169" operator="equal">
      <formula>"Muy Baja"</formula>
    </cfRule>
  </conditionalFormatting>
  <conditionalFormatting sqref="M57">
    <cfRule type="cellIs" dxfId="1927" priority="2160" operator="equal">
      <formula>"Catastrófico"</formula>
    </cfRule>
    <cfRule type="cellIs" dxfId="1926" priority="2161" operator="equal">
      <formula>"Mayor"</formula>
    </cfRule>
    <cfRule type="cellIs" dxfId="1925" priority="2162" operator="equal">
      <formula>"Moderado"</formula>
    </cfRule>
    <cfRule type="cellIs" dxfId="1924" priority="2163" operator="equal">
      <formula>"Menor"</formula>
    </cfRule>
    <cfRule type="cellIs" dxfId="1923" priority="2164" operator="equal">
      <formula>"Leve"</formula>
    </cfRule>
  </conditionalFormatting>
  <conditionalFormatting sqref="O63">
    <cfRule type="cellIs" dxfId="1922" priority="2156" operator="equal">
      <formula>"Extremo"</formula>
    </cfRule>
    <cfRule type="cellIs" dxfId="1921" priority="2157" operator="equal">
      <formula>"Alto"</formula>
    </cfRule>
    <cfRule type="cellIs" dxfId="1920" priority="2158" operator="equal">
      <formula>"Moderado"</formula>
    </cfRule>
    <cfRule type="cellIs" dxfId="1919" priority="2159" operator="equal">
      <formula>"Bajo"</formula>
    </cfRule>
  </conditionalFormatting>
  <conditionalFormatting sqref="Z63">
    <cfRule type="cellIs" dxfId="1918" priority="2151" operator="equal">
      <formula>"Muy Alta"</formula>
    </cfRule>
    <cfRule type="cellIs" dxfId="1917" priority="2152" operator="equal">
      <formula>"Alta"</formula>
    </cfRule>
    <cfRule type="cellIs" dxfId="1916" priority="2153" operator="equal">
      <formula>"Media"</formula>
    </cfRule>
    <cfRule type="cellIs" dxfId="1915" priority="2154" operator="equal">
      <formula>"Baja"</formula>
    </cfRule>
    <cfRule type="cellIs" dxfId="1914" priority="2155" operator="equal">
      <formula>"Muy Baja"</formula>
    </cfRule>
  </conditionalFormatting>
  <conditionalFormatting sqref="AB63">
    <cfRule type="cellIs" dxfId="1913" priority="2146" operator="equal">
      <formula>"Catastrófico"</formula>
    </cfRule>
    <cfRule type="cellIs" dxfId="1912" priority="2147" operator="equal">
      <formula>"Mayor"</formula>
    </cfRule>
    <cfRule type="cellIs" dxfId="1911" priority="2148" operator="equal">
      <formula>"Moderado"</formula>
    </cfRule>
    <cfRule type="cellIs" dxfId="1910" priority="2149" operator="equal">
      <formula>"Menor"</formula>
    </cfRule>
    <cfRule type="cellIs" dxfId="1909" priority="2150" operator="equal">
      <formula>"Leve"</formula>
    </cfRule>
  </conditionalFormatting>
  <conditionalFormatting sqref="AD63">
    <cfRule type="cellIs" dxfId="1908" priority="2142" operator="equal">
      <formula>"Extremo"</formula>
    </cfRule>
    <cfRule type="cellIs" dxfId="1907" priority="2143" operator="equal">
      <formula>"Alto"</formula>
    </cfRule>
    <cfRule type="cellIs" dxfId="1906" priority="2144" operator="equal">
      <formula>"Moderado"</formula>
    </cfRule>
    <cfRule type="cellIs" dxfId="1905" priority="2145" operator="equal">
      <formula>"Bajo"</formula>
    </cfRule>
  </conditionalFormatting>
  <conditionalFormatting sqref="Z64:Z67">
    <cfRule type="cellIs" dxfId="1904" priority="2137" operator="equal">
      <formula>"Muy Alta"</formula>
    </cfRule>
    <cfRule type="cellIs" dxfId="1903" priority="2138" operator="equal">
      <formula>"Alta"</formula>
    </cfRule>
    <cfRule type="cellIs" dxfId="1902" priority="2139" operator="equal">
      <formula>"Media"</formula>
    </cfRule>
    <cfRule type="cellIs" dxfId="1901" priority="2140" operator="equal">
      <formula>"Baja"</formula>
    </cfRule>
    <cfRule type="cellIs" dxfId="1900" priority="2141" operator="equal">
      <formula>"Muy Baja"</formula>
    </cfRule>
  </conditionalFormatting>
  <conditionalFormatting sqref="AB64:AB67">
    <cfRule type="cellIs" dxfId="1899" priority="2132" operator="equal">
      <formula>"Catastrófico"</formula>
    </cfRule>
    <cfRule type="cellIs" dxfId="1898" priority="2133" operator="equal">
      <formula>"Mayor"</formula>
    </cfRule>
    <cfRule type="cellIs" dxfId="1897" priority="2134" operator="equal">
      <formula>"Moderado"</formula>
    </cfRule>
    <cfRule type="cellIs" dxfId="1896" priority="2135" operator="equal">
      <formula>"Menor"</formula>
    </cfRule>
    <cfRule type="cellIs" dxfId="1895" priority="2136" operator="equal">
      <formula>"Leve"</formula>
    </cfRule>
  </conditionalFormatting>
  <conditionalFormatting sqref="AD64:AD67">
    <cfRule type="cellIs" dxfId="1894" priority="2128" operator="equal">
      <formula>"Extremo"</formula>
    </cfRule>
    <cfRule type="cellIs" dxfId="1893" priority="2129" operator="equal">
      <formula>"Alto"</formula>
    </cfRule>
    <cfRule type="cellIs" dxfId="1892" priority="2130" operator="equal">
      <formula>"Moderado"</formula>
    </cfRule>
    <cfRule type="cellIs" dxfId="1891" priority="2131" operator="equal">
      <formula>"Bajo"</formula>
    </cfRule>
  </conditionalFormatting>
  <conditionalFormatting sqref="I63">
    <cfRule type="cellIs" dxfId="1890" priority="2123" operator="equal">
      <formula>"Muy Alta"</formula>
    </cfRule>
    <cfRule type="cellIs" dxfId="1889" priority="2124" operator="equal">
      <formula>"Alta"</formula>
    </cfRule>
    <cfRule type="cellIs" dxfId="1888" priority="2125" operator="equal">
      <formula>"Media"</formula>
    </cfRule>
    <cfRule type="cellIs" dxfId="1887" priority="2126" operator="equal">
      <formula>"Baja"</formula>
    </cfRule>
    <cfRule type="cellIs" dxfId="1886" priority="2127" operator="equal">
      <formula>"Muy Baja"</formula>
    </cfRule>
  </conditionalFormatting>
  <conditionalFormatting sqref="M63">
    <cfRule type="cellIs" dxfId="1885" priority="2118" operator="equal">
      <formula>"Catastrófico"</formula>
    </cfRule>
    <cfRule type="cellIs" dxfId="1884" priority="2119" operator="equal">
      <formula>"Mayor"</formula>
    </cfRule>
    <cfRule type="cellIs" dxfId="1883" priority="2120" operator="equal">
      <formula>"Moderado"</formula>
    </cfRule>
    <cfRule type="cellIs" dxfId="1882" priority="2121" operator="equal">
      <formula>"Menor"</formula>
    </cfRule>
    <cfRule type="cellIs" dxfId="1881" priority="2122" operator="equal">
      <formula>"Leve"</formula>
    </cfRule>
  </conditionalFormatting>
  <conditionalFormatting sqref="O81">
    <cfRule type="cellIs" dxfId="1880" priority="2114" operator="equal">
      <formula>"Extremo"</formula>
    </cfRule>
    <cfRule type="cellIs" dxfId="1879" priority="2115" operator="equal">
      <formula>"Alto"</formula>
    </cfRule>
    <cfRule type="cellIs" dxfId="1878" priority="2116" operator="equal">
      <formula>"Moderado"</formula>
    </cfRule>
    <cfRule type="cellIs" dxfId="1877" priority="2117" operator="equal">
      <formula>"Bajo"</formula>
    </cfRule>
  </conditionalFormatting>
  <conditionalFormatting sqref="Z81">
    <cfRule type="cellIs" dxfId="1876" priority="2109" operator="equal">
      <formula>"Muy Alta"</formula>
    </cfRule>
    <cfRule type="cellIs" dxfId="1875" priority="2110" operator="equal">
      <formula>"Alta"</formula>
    </cfRule>
    <cfRule type="cellIs" dxfId="1874" priority="2111" operator="equal">
      <formula>"Media"</formula>
    </cfRule>
    <cfRule type="cellIs" dxfId="1873" priority="2112" operator="equal">
      <formula>"Baja"</formula>
    </cfRule>
    <cfRule type="cellIs" dxfId="1872" priority="2113" operator="equal">
      <formula>"Muy Baja"</formula>
    </cfRule>
  </conditionalFormatting>
  <conditionalFormatting sqref="AB81">
    <cfRule type="cellIs" dxfId="1871" priority="2104" operator="equal">
      <formula>"Catastrófico"</formula>
    </cfRule>
    <cfRule type="cellIs" dxfId="1870" priority="2105" operator="equal">
      <formula>"Mayor"</formula>
    </cfRule>
    <cfRule type="cellIs" dxfId="1869" priority="2106" operator="equal">
      <formula>"Moderado"</formula>
    </cfRule>
    <cfRule type="cellIs" dxfId="1868" priority="2107" operator="equal">
      <formula>"Menor"</formula>
    </cfRule>
    <cfRule type="cellIs" dxfId="1867" priority="2108" operator="equal">
      <formula>"Leve"</formula>
    </cfRule>
  </conditionalFormatting>
  <conditionalFormatting sqref="AD81">
    <cfRule type="cellIs" dxfId="1866" priority="2100" operator="equal">
      <formula>"Extremo"</formula>
    </cfRule>
    <cfRule type="cellIs" dxfId="1865" priority="2101" operator="equal">
      <formula>"Alto"</formula>
    </cfRule>
    <cfRule type="cellIs" dxfId="1864" priority="2102" operator="equal">
      <formula>"Moderado"</formula>
    </cfRule>
    <cfRule type="cellIs" dxfId="1863" priority="2103" operator="equal">
      <formula>"Bajo"</formula>
    </cfRule>
  </conditionalFormatting>
  <conditionalFormatting sqref="Z82:Z85">
    <cfRule type="cellIs" dxfId="1862" priority="2095" operator="equal">
      <formula>"Muy Alta"</formula>
    </cfRule>
    <cfRule type="cellIs" dxfId="1861" priority="2096" operator="equal">
      <formula>"Alta"</formula>
    </cfRule>
    <cfRule type="cellIs" dxfId="1860" priority="2097" operator="equal">
      <formula>"Media"</formula>
    </cfRule>
    <cfRule type="cellIs" dxfId="1859" priority="2098" operator="equal">
      <formula>"Baja"</formula>
    </cfRule>
    <cfRule type="cellIs" dxfId="1858" priority="2099" operator="equal">
      <formula>"Muy Baja"</formula>
    </cfRule>
  </conditionalFormatting>
  <conditionalFormatting sqref="AB82:AB85">
    <cfRule type="cellIs" dxfId="1857" priority="2090" operator="equal">
      <formula>"Catastrófico"</formula>
    </cfRule>
    <cfRule type="cellIs" dxfId="1856" priority="2091" operator="equal">
      <formula>"Mayor"</formula>
    </cfRule>
    <cfRule type="cellIs" dxfId="1855" priority="2092" operator="equal">
      <formula>"Moderado"</formula>
    </cfRule>
    <cfRule type="cellIs" dxfId="1854" priority="2093" operator="equal">
      <formula>"Menor"</formula>
    </cfRule>
    <cfRule type="cellIs" dxfId="1853" priority="2094" operator="equal">
      <formula>"Leve"</formula>
    </cfRule>
  </conditionalFormatting>
  <conditionalFormatting sqref="AD82:AD85">
    <cfRule type="cellIs" dxfId="1852" priority="2086" operator="equal">
      <formula>"Extremo"</formula>
    </cfRule>
    <cfRule type="cellIs" dxfId="1851" priority="2087" operator="equal">
      <formula>"Alto"</formula>
    </cfRule>
    <cfRule type="cellIs" dxfId="1850" priority="2088" operator="equal">
      <formula>"Moderado"</formula>
    </cfRule>
    <cfRule type="cellIs" dxfId="1849" priority="2089" operator="equal">
      <formula>"Bajo"</formula>
    </cfRule>
  </conditionalFormatting>
  <conditionalFormatting sqref="I81">
    <cfRule type="cellIs" dxfId="1848" priority="2081" operator="equal">
      <formula>"Muy Alta"</formula>
    </cfRule>
    <cfRule type="cellIs" dxfId="1847" priority="2082" operator="equal">
      <formula>"Alta"</formula>
    </cfRule>
    <cfRule type="cellIs" dxfId="1846" priority="2083" operator="equal">
      <formula>"Media"</formula>
    </cfRule>
    <cfRule type="cellIs" dxfId="1845" priority="2084" operator="equal">
      <formula>"Baja"</formula>
    </cfRule>
    <cfRule type="cellIs" dxfId="1844" priority="2085" operator="equal">
      <formula>"Muy Baja"</formula>
    </cfRule>
  </conditionalFormatting>
  <conditionalFormatting sqref="M81">
    <cfRule type="cellIs" dxfId="1843" priority="2076" operator="equal">
      <formula>"Catastrófico"</formula>
    </cfRule>
    <cfRule type="cellIs" dxfId="1842" priority="2077" operator="equal">
      <formula>"Mayor"</formula>
    </cfRule>
    <cfRule type="cellIs" dxfId="1841" priority="2078" operator="equal">
      <formula>"Moderado"</formula>
    </cfRule>
    <cfRule type="cellIs" dxfId="1840" priority="2079" operator="equal">
      <formula>"Menor"</formula>
    </cfRule>
    <cfRule type="cellIs" dxfId="1839" priority="2080" operator="equal">
      <formula>"Leve"</formula>
    </cfRule>
  </conditionalFormatting>
  <conditionalFormatting sqref="O87">
    <cfRule type="cellIs" dxfId="1838" priority="2072" operator="equal">
      <formula>"Extremo"</formula>
    </cfRule>
    <cfRule type="cellIs" dxfId="1837" priority="2073" operator="equal">
      <formula>"Alto"</formula>
    </cfRule>
    <cfRule type="cellIs" dxfId="1836" priority="2074" operator="equal">
      <formula>"Moderado"</formula>
    </cfRule>
    <cfRule type="cellIs" dxfId="1835" priority="2075" operator="equal">
      <formula>"Bajo"</formula>
    </cfRule>
  </conditionalFormatting>
  <conditionalFormatting sqref="Z87">
    <cfRule type="cellIs" dxfId="1834" priority="2067" operator="equal">
      <formula>"Muy Alta"</formula>
    </cfRule>
    <cfRule type="cellIs" dxfId="1833" priority="2068" operator="equal">
      <formula>"Alta"</formula>
    </cfRule>
    <cfRule type="cellIs" dxfId="1832" priority="2069" operator="equal">
      <formula>"Media"</formula>
    </cfRule>
    <cfRule type="cellIs" dxfId="1831" priority="2070" operator="equal">
      <formula>"Baja"</formula>
    </cfRule>
    <cfRule type="cellIs" dxfId="1830" priority="2071" operator="equal">
      <formula>"Muy Baja"</formula>
    </cfRule>
  </conditionalFormatting>
  <conditionalFormatting sqref="AB87">
    <cfRule type="cellIs" dxfId="1829" priority="2062" operator="equal">
      <formula>"Catastrófico"</formula>
    </cfRule>
    <cfRule type="cellIs" dxfId="1828" priority="2063" operator="equal">
      <formula>"Mayor"</formula>
    </cfRule>
    <cfRule type="cellIs" dxfId="1827" priority="2064" operator="equal">
      <formula>"Moderado"</formula>
    </cfRule>
    <cfRule type="cellIs" dxfId="1826" priority="2065" operator="equal">
      <formula>"Menor"</formula>
    </cfRule>
    <cfRule type="cellIs" dxfId="1825" priority="2066" operator="equal">
      <formula>"Leve"</formula>
    </cfRule>
  </conditionalFormatting>
  <conditionalFormatting sqref="AD87">
    <cfRule type="cellIs" dxfId="1824" priority="2058" operator="equal">
      <formula>"Extremo"</formula>
    </cfRule>
    <cfRule type="cellIs" dxfId="1823" priority="2059" operator="equal">
      <formula>"Alto"</formula>
    </cfRule>
    <cfRule type="cellIs" dxfId="1822" priority="2060" operator="equal">
      <formula>"Moderado"</formula>
    </cfRule>
    <cfRule type="cellIs" dxfId="1821" priority="2061" operator="equal">
      <formula>"Bajo"</formula>
    </cfRule>
  </conditionalFormatting>
  <conditionalFormatting sqref="Z88:Z91">
    <cfRule type="cellIs" dxfId="1820" priority="2053" operator="equal">
      <formula>"Muy Alta"</formula>
    </cfRule>
    <cfRule type="cellIs" dxfId="1819" priority="2054" operator="equal">
      <formula>"Alta"</formula>
    </cfRule>
    <cfRule type="cellIs" dxfId="1818" priority="2055" operator="equal">
      <formula>"Media"</formula>
    </cfRule>
    <cfRule type="cellIs" dxfId="1817" priority="2056" operator="equal">
      <formula>"Baja"</formula>
    </cfRule>
    <cfRule type="cellIs" dxfId="1816" priority="2057" operator="equal">
      <formula>"Muy Baja"</formula>
    </cfRule>
  </conditionalFormatting>
  <conditionalFormatting sqref="AB88:AB91">
    <cfRule type="cellIs" dxfId="1815" priority="2048" operator="equal">
      <formula>"Catastrófico"</formula>
    </cfRule>
    <cfRule type="cellIs" dxfId="1814" priority="2049" operator="equal">
      <formula>"Mayor"</formula>
    </cfRule>
    <cfRule type="cellIs" dxfId="1813" priority="2050" operator="equal">
      <formula>"Moderado"</formula>
    </cfRule>
    <cfRule type="cellIs" dxfId="1812" priority="2051" operator="equal">
      <formula>"Menor"</formula>
    </cfRule>
    <cfRule type="cellIs" dxfId="1811" priority="2052" operator="equal">
      <formula>"Leve"</formula>
    </cfRule>
  </conditionalFormatting>
  <conditionalFormatting sqref="AD88:AD91">
    <cfRule type="cellIs" dxfId="1810" priority="2044" operator="equal">
      <formula>"Extremo"</formula>
    </cfRule>
    <cfRule type="cellIs" dxfId="1809" priority="2045" operator="equal">
      <formula>"Alto"</formula>
    </cfRule>
    <cfRule type="cellIs" dxfId="1808" priority="2046" operator="equal">
      <formula>"Moderado"</formula>
    </cfRule>
    <cfRule type="cellIs" dxfId="1807" priority="2047" operator="equal">
      <formula>"Bajo"</formula>
    </cfRule>
  </conditionalFormatting>
  <conditionalFormatting sqref="Z92">
    <cfRule type="cellIs" dxfId="1806" priority="2039" operator="equal">
      <formula>"Muy Alta"</formula>
    </cfRule>
    <cfRule type="cellIs" dxfId="1805" priority="2040" operator="equal">
      <formula>"Alta"</formula>
    </cfRule>
    <cfRule type="cellIs" dxfId="1804" priority="2041" operator="equal">
      <formula>"Media"</formula>
    </cfRule>
    <cfRule type="cellIs" dxfId="1803" priority="2042" operator="equal">
      <formula>"Baja"</formula>
    </cfRule>
    <cfRule type="cellIs" dxfId="1802" priority="2043" operator="equal">
      <formula>"Muy Baja"</formula>
    </cfRule>
  </conditionalFormatting>
  <conditionalFormatting sqref="AB92">
    <cfRule type="cellIs" dxfId="1801" priority="2034" operator="equal">
      <formula>"Catastrófico"</formula>
    </cfRule>
    <cfRule type="cellIs" dxfId="1800" priority="2035" operator="equal">
      <formula>"Mayor"</formula>
    </cfRule>
    <cfRule type="cellIs" dxfId="1799" priority="2036" operator="equal">
      <formula>"Moderado"</formula>
    </cfRule>
    <cfRule type="cellIs" dxfId="1798" priority="2037" operator="equal">
      <formula>"Menor"</formula>
    </cfRule>
    <cfRule type="cellIs" dxfId="1797" priority="2038" operator="equal">
      <formula>"Leve"</formula>
    </cfRule>
  </conditionalFormatting>
  <conditionalFormatting sqref="AD92">
    <cfRule type="cellIs" dxfId="1796" priority="2030" operator="equal">
      <formula>"Extremo"</formula>
    </cfRule>
    <cfRule type="cellIs" dxfId="1795" priority="2031" operator="equal">
      <formula>"Alto"</formula>
    </cfRule>
    <cfRule type="cellIs" dxfId="1794" priority="2032" operator="equal">
      <formula>"Moderado"</formula>
    </cfRule>
    <cfRule type="cellIs" dxfId="1793" priority="2033" operator="equal">
      <formula>"Bajo"</formula>
    </cfRule>
  </conditionalFormatting>
  <conditionalFormatting sqref="I87">
    <cfRule type="cellIs" dxfId="1792" priority="2025" operator="equal">
      <formula>"Muy Alta"</formula>
    </cfRule>
    <cfRule type="cellIs" dxfId="1791" priority="2026" operator="equal">
      <formula>"Alta"</formula>
    </cfRule>
    <cfRule type="cellIs" dxfId="1790" priority="2027" operator="equal">
      <formula>"Media"</formula>
    </cfRule>
    <cfRule type="cellIs" dxfId="1789" priority="2028" operator="equal">
      <formula>"Baja"</formula>
    </cfRule>
    <cfRule type="cellIs" dxfId="1788" priority="2029" operator="equal">
      <formula>"Muy Baja"</formula>
    </cfRule>
  </conditionalFormatting>
  <conditionalFormatting sqref="O93">
    <cfRule type="cellIs" dxfId="1787" priority="1868" operator="equal">
      <formula>"Extremo"</formula>
    </cfRule>
    <cfRule type="cellIs" dxfId="1786" priority="1869" operator="equal">
      <formula>"Alto"</formula>
    </cfRule>
    <cfRule type="cellIs" dxfId="1785" priority="1870" operator="equal">
      <formula>"Moderado"</formula>
    </cfRule>
    <cfRule type="cellIs" dxfId="1784" priority="1871" operator="equal">
      <formula>"Bajo"</formula>
    </cfRule>
  </conditionalFormatting>
  <conditionalFormatting sqref="Z93">
    <cfRule type="cellIs" dxfId="1783" priority="1863" operator="equal">
      <formula>"Muy Alta"</formula>
    </cfRule>
    <cfRule type="cellIs" dxfId="1782" priority="1864" operator="equal">
      <formula>"Alta"</formula>
    </cfRule>
    <cfRule type="cellIs" dxfId="1781" priority="1865" operator="equal">
      <formula>"Media"</formula>
    </cfRule>
    <cfRule type="cellIs" dxfId="1780" priority="1866" operator="equal">
      <formula>"Baja"</formula>
    </cfRule>
    <cfRule type="cellIs" dxfId="1779" priority="1867" operator="equal">
      <formula>"Muy Baja"</formula>
    </cfRule>
  </conditionalFormatting>
  <conditionalFormatting sqref="AB93">
    <cfRule type="cellIs" dxfId="1778" priority="1858" operator="equal">
      <formula>"Catastrófico"</formula>
    </cfRule>
    <cfRule type="cellIs" dxfId="1777" priority="1859" operator="equal">
      <formula>"Mayor"</formula>
    </cfRule>
    <cfRule type="cellIs" dxfId="1776" priority="1860" operator="equal">
      <formula>"Moderado"</formula>
    </cfRule>
    <cfRule type="cellIs" dxfId="1775" priority="1861" operator="equal">
      <formula>"Menor"</formula>
    </cfRule>
    <cfRule type="cellIs" dxfId="1774" priority="1862" operator="equal">
      <formula>"Leve"</formula>
    </cfRule>
  </conditionalFormatting>
  <conditionalFormatting sqref="AD93">
    <cfRule type="cellIs" dxfId="1773" priority="1854" operator="equal">
      <formula>"Extremo"</formula>
    </cfRule>
    <cfRule type="cellIs" dxfId="1772" priority="1855" operator="equal">
      <formula>"Alto"</formula>
    </cfRule>
    <cfRule type="cellIs" dxfId="1771" priority="1856" operator="equal">
      <formula>"Moderado"</formula>
    </cfRule>
    <cfRule type="cellIs" dxfId="1770" priority="1857" operator="equal">
      <formula>"Bajo"</formula>
    </cfRule>
  </conditionalFormatting>
  <conditionalFormatting sqref="Z94:Z97">
    <cfRule type="cellIs" dxfId="1769" priority="1849" operator="equal">
      <formula>"Muy Alta"</formula>
    </cfRule>
    <cfRule type="cellIs" dxfId="1768" priority="1850" operator="equal">
      <formula>"Alta"</formula>
    </cfRule>
    <cfRule type="cellIs" dxfId="1767" priority="1851" operator="equal">
      <formula>"Media"</formula>
    </cfRule>
    <cfRule type="cellIs" dxfId="1766" priority="1852" operator="equal">
      <formula>"Baja"</formula>
    </cfRule>
    <cfRule type="cellIs" dxfId="1765" priority="1853" operator="equal">
      <formula>"Muy Baja"</formula>
    </cfRule>
  </conditionalFormatting>
  <conditionalFormatting sqref="AB94:AB97">
    <cfRule type="cellIs" dxfId="1764" priority="1844" operator="equal">
      <formula>"Catastrófico"</formula>
    </cfRule>
    <cfRule type="cellIs" dxfId="1763" priority="1845" operator="equal">
      <formula>"Mayor"</formula>
    </cfRule>
    <cfRule type="cellIs" dxfId="1762" priority="1846" operator="equal">
      <formula>"Moderado"</formula>
    </cfRule>
    <cfRule type="cellIs" dxfId="1761" priority="1847" operator="equal">
      <formula>"Menor"</formula>
    </cfRule>
    <cfRule type="cellIs" dxfId="1760" priority="1848" operator="equal">
      <formula>"Leve"</formula>
    </cfRule>
  </conditionalFormatting>
  <conditionalFormatting sqref="AD94:AD97">
    <cfRule type="cellIs" dxfId="1759" priority="1840" operator="equal">
      <formula>"Extremo"</formula>
    </cfRule>
    <cfRule type="cellIs" dxfId="1758" priority="1841" operator="equal">
      <formula>"Alto"</formula>
    </cfRule>
    <cfRule type="cellIs" dxfId="1757" priority="1842" operator="equal">
      <formula>"Moderado"</formula>
    </cfRule>
    <cfRule type="cellIs" dxfId="1756" priority="1843" operator="equal">
      <formula>"Bajo"</formula>
    </cfRule>
  </conditionalFormatting>
  <conditionalFormatting sqref="Z98">
    <cfRule type="cellIs" dxfId="1755" priority="1835" operator="equal">
      <formula>"Muy Alta"</formula>
    </cfRule>
    <cfRule type="cellIs" dxfId="1754" priority="1836" operator="equal">
      <formula>"Alta"</formula>
    </cfRule>
    <cfRule type="cellIs" dxfId="1753" priority="1837" operator="equal">
      <formula>"Media"</formula>
    </cfRule>
    <cfRule type="cellIs" dxfId="1752" priority="1838" operator="equal">
      <formula>"Baja"</formula>
    </cfRule>
    <cfRule type="cellIs" dxfId="1751" priority="1839" operator="equal">
      <formula>"Muy Baja"</formula>
    </cfRule>
  </conditionalFormatting>
  <conditionalFormatting sqref="AB98">
    <cfRule type="cellIs" dxfId="1750" priority="1830" operator="equal">
      <formula>"Catastrófico"</formula>
    </cfRule>
    <cfRule type="cellIs" dxfId="1749" priority="1831" operator="equal">
      <formula>"Mayor"</formula>
    </cfRule>
    <cfRule type="cellIs" dxfId="1748" priority="1832" operator="equal">
      <formula>"Moderado"</formula>
    </cfRule>
    <cfRule type="cellIs" dxfId="1747" priority="1833" operator="equal">
      <formula>"Menor"</formula>
    </cfRule>
    <cfRule type="cellIs" dxfId="1746" priority="1834" operator="equal">
      <formula>"Leve"</formula>
    </cfRule>
  </conditionalFormatting>
  <conditionalFormatting sqref="AD98">
    <cfRule type="cellIs" dxfId="1745" priority="1826" operator="equal">
      <formula>"Extremo"</formula>
    </cfRule>
    <cfRule type="cellIs" dxfId="1744" priority="1827" operator="equal">
      <formula>"Alto"</formula>
    </cfRule>
    <cfRule type="cellIs" dxfId="1743" priority="1828" operator="equal">
      <formula>"Moderado"</formula>
    </cfRule>
    <cfRule type="cellIs" dxfId="1742" priority="1829" operator="equal">
      <formula>"Bajo"</formula>
    </cfRule>
  </conditionalFormatting>
  <conditionalFormatting sqref="I93">
    <cfRule type="cellIs" dxfId="1741" priority="1821" operator="equal">
      <formula>"Muy Alta"</formula>
    </cfRule>
    <cfRule type="cellIs" dxfId="1740" priority="1822" operator="equal">
      <formula>"Alta"</formula>
    </cfRule>
    <cfRule type="cellIs" dxfId="1739" priority="1823" operator="equal">
      <formula>"Media"</formula>
    </cfRule>
    <cfRule type="cellIs" dxfId="1738" priority="1824" operator="equal">
      <formula>"Baja"</formula>
    </cfRule>
    <cfRule type="cellIs" dxfId="1737" priority="1825" operator="equal">
      <formula>"Muy Baja"</formula>
    </cfRule>
  </conditionalFormatting>
  <conditionalFormatting sqref="O99">
    <cfRule type="cellIs" dxfId="1736" priority="1817" operator="equal">
      <formula>"Extremo"</formula>
    </cfRule>
    <cfRule type="cellIs" dxfId="1735" priority="1818" operator="equal">
      <formula>"Alto"</formula>
    </cfRule>
    <cfRule type="cellIs" dxfId="1734" priority="1819" operator="equal">
      <formula>"Moderado"</formula>
    </cfRule>
    <cfRule type="cellIs" dxfId="1733" priority="1820" operator="equal">
      <formula>"Bajo"</formula>
    </cfRule>
  </conditionalFormatting>
  <conditionalFormatting sqref="Z99">
    <cfRule type="cellIs" dxfId="1732" priority="1812" operator="equal">
      <formula>"Muy Alta"</formula>
    </cfRule>
    <cfRule type="cellIs" dxfId="1731" priority="1813" operator="equal">
      <formula>"Alta"</formula>
    </cfRule>
    <cfRule type="cellIs" dxfId="1730" priority="1814" operator="equal">
      <formula>"Media"</formula>
    </cfRule>
    <cfRule type="cellIs" dxfId="1729" priority="1815" operator="equal">
      <formula>"Baja"</formula>
    </cfRule>
    <cfRule type="cellIs" dxfId="1728" priority="1816" operator="equal">
      <formula>"Muy Baja"</formula>
    </cfRule>
  </conditionalFormatting>
  <conditionalFormatting sqref="AB99">
    <cfRule type="cellIs" dxfId="1727" priority="1807" operator="equal">
      <formula>"Catastrófico"</formula>
    </cfRule>
    <cfRule type="cellIs" dxfId="1726" priority="1808" operator="equal">
      <formula>"Mayor"</formula>
    </cfRule>
    <cfRule type="cellIs" dxfId="1725" priority="1809" operator="equal">
      <formula>"Moderado"</formula>
    </cfRule>
    <cfRule type="cellIs" dxfId="1724" priority="1810" operator="equal">
      <formula>"Menor"</formula>
    </cfRule>
    <cfRule type="cellIs" dxfId="1723" priority="1811" operator="equal">
      <formula>"Leve"</formula>
    </cfRule>
  </conditionalFormatting>
  <conditionalFormatting sqref="AD99">
    <cfRule type="cellIs" dxfId="1722" priority="1803" operator="equal">
      <formula>"Extremo"</formula>
    </cfRule>
    <cfRule type="cellIs" dxfId="1721" priority="1804" operator="equal">
      <formula>"Alto"</formula>
    </cfRule>
    <cfRule type="cellIs" dxfId="1720" priority="1805" operator="equal">
      <formula>"Moderado"</formula>
    </cfRule>
    <cfRule type="cellIs" dxfId="1719" priority="1806" operator="equal">
      <formula>"Bajo"</formula>
    </cfRule>
  </conditionalFormatting>
  <conditionalFormatting sqref="Z100:Z103">
    <cfRule type="cellIs" dxfId="1718" priority="1798" operator="equal">
      <formula>"Muy Alta"</formula>
    </cfRule>
    <cfRule type="cellIs" dxfId="1717" priority="1799" operator="equal">
      <formula>"Alta"</formula>
    </cfRule>
    <cfRule type="cellIs" dxfId="1716" priority="1800" operator="equal">
      <formula>"Media"</formula>
    </cfRule>
    <cfRule type="cellIs" dxfId="1715" priority="1801" operator="equal">
      <formula>"Baja"</formula>
    </cfRule>
    <cfRule type="cellIs" dxfId="1714" priority="1802" operator="equal">
      <formula>"Muy Baja"</formula>
    </cfRule>
  </conditionalFormatting>
  <conditionalFormatting sqref="AB100:AB103">
    <cfRule type="cellIs" dxfId="1713" priority="1793" operator="equal">
      <formula>"Catastrófico"</formula>
    </cfRule>
    <cfRule type="cellIs" dxfId="1712" priority="1794" operator="equal">
      <formula>"Mayor"</formula>
    </cfRule>
    <cfRule type="cellIs" dxfId="1711" priority="1795" operator="equal">
      <formula>"Moderado"</formula>
    </cfRule>
    <cfRule type="cellIs" dxfId="1710" priority="1796" operator="equal">
      <formula>"Menor"</formula>
    </cfRule>
    <cfRule type="cellIs" dxfId="1709" priority="1797" operator="equal">
      <formula>"Leve"</formula>
    </cfRule>
  </conditionalFormatting>
  <conditionalFormatting sqref="AD100:AD103">
    <cfRule type="cellIs" dxfId="1708" priority="1789" operator="equal">
      <formula>"Extremo"</formula>
    </cfRule>
    <cfRule type="cellIs" dxfId="1707" priority="1790" operator="equal">
      <formula>"Alto"</formula>
    </cfRule>
    <cfRule type="cellIs" dxfId="1706" priority="1791" operator="equal">
      <formula>"Moderado"</formula>
    </cfRule>
    <cfRule type="cellIs" dxfId="1705" priority="1792" operator="equal">
      <formula>"Bajo"</formula>
    </cfRule>
  </conditionalFormatting>
  <conditionalFormatting sqref="Z104">
    <cfRule type="cellIs" dxfId="1704" priority="1784" operator="equal">
      <formula>"Muy Alta"</formula>
    </cfRule>
    <cfRule type="cellIs" dxfId="1703" priority="1785" operator="equal">
      <formula>"Alta"</formula>
    </cfRule>
    <cfRule type="cellIs" dxfId="1702" priority="1786" operator="equal">
      <formula>"Media"</formula>
    </cfRule>
    <cfRule type="cellIs" dxfId="1701" priority="1787" operator="equal">
      <formula>"Baja"</formula>
    </cfRule>
    <cfRule type="cellIs" dxfId="1700" priority="1788" operator="equal">
      <formula>"Muy Baja"</formula>
    </cfRule>
  </conditionalFormatting>
  <conditionalFormatting sqref="AB104">
    <cfRule type="cellIs" dxfId="1699" priority="1779" operator="equal">
      <formula>"Catastrófico"</formula>
    </cfRule>
    <cfRule type="cellIs" dxfId="1698" priority="1780" operator="equal">
      <formula>"Mayor"</formula>
    </cfRule>
    <cfRule type="cellIs" dxfId="1697" priority="1781" operator="equal">
      <formula>"Moderado"</formula>
    </cfRule>
    <cfRule type="cellIs" dxfId="1696" priority="1782" operator="equal">
      <formula>"Menor"</formula>
    </cfRule>
    <cfRule type="cellIs" dxfId="1695" priority="1783" operator="equal">
      <formula>"Leve"</formula>
    </cfRule>
  </conditionalFormatting>
  <conditionalFormatting sqref="AD104">
    <cfRule type="cellIs" dxfId="1694" priority="1775" operator="equal">
      <formula>"Extremo"</formula>
    </cfRule>
    <cfRule type="cellIs" dxfId="1693" priority="1776" operator="equal">
      <formula>"Alto"</formula>
    </cfRule>
    <cfRule type="cellIs" dxfId="1692" priority="1777" operator="equal">
      <formula>"Moderado"</formula>
    </cfRule>
    <cfRule type="cellIs" dxfId="1691" priority="1778" operator="equal">
      <formula>"Bajo"</formula>
    </cfRule>
  </conditionalFormatting>
  <conditionalFormatting sqref="I99">
    <cfRule type="cellIs" dxfId="1690" priority="1770" operator="equal">
      <formula>"Muy Alta"</formula>
    </cfRule>
    <cfRule type="cellIs" dxfId="1689" priority="1771" operator="equal">
      <formula>"Alta"</formula>
    </cfRule>
    <cfRule type="cellIs" dxfId="1688" priority="1772" operator="equal">
      <formula>"Media"</formula>
    </cfRule>
    <cfRule type="cellIs" dxfId="1687" priority="1773" operator="equal">
      <formula>"Baja"</formula>
    </cfRule>
    <cfRule type="cellIs" dxfId="1686" priority="1774" operator="equal">
      <formula>"Muy Baja"</formula>
    </cfRule>
  </conditionalFormatting>
  <conditionalFormatting sqref="O105">
    <cfRule type="cellIs" dxfId="1685" priority="1766" operator="equal">
      <formula>"Extremo"</formula>
    </cfRule>
    <cfRule type="cellIs" dxfId="1684" priority="1767" operator="equal">
      <formula>"Alto"</formula>
    </cfRule>
    <cfRule type="cellIs" dxfId="1683" priority="1768" operator="equal">
      <formula>"Moderado"</formula>
    </cfRule>
    <cfRule type="cellIs" dxfId="1682" priority="1769" operator="equal">
      <formula>"Bajo"</formula>
    </cfRule>
  </conditionalFormatting>
  <conditionalFormatting sqref="Z105">
    <cfRule type="cellIs" dxfId="1681" priority="1761" operator="equal">
      <formula>"Muy Alta"</formula>
    </cfRule>
    <cfRule type="cellIs" dxfId="1680" priority="1762" operator="equal">
      <formula>"Alta"</formula>
    </cfRule>
    <cfRule type="cellIs" dxfId="1679" priority="1763" operator="equal">
      <formula>"Media"</formula>
    </cfRule>
    <cfRule type="cellIs" dxfId="1678" priority="1764" operator="equal">
      <formula>"Baja"</formula>
    </cfRule>
    <cfRule type="cellIs" dxfId="1677" priority="1765" operator="equal">
      <formula>"Muy Baja"</formula>
    </cfRule>
  </conditionalFormatting>
  <conditionalFormatting sqref="AB105">
    <cfRule type="cellIs" dxfId="1676" priority="1756" operator="equal">
      <formula>"Catastrófico"</formula>
    </cfRule>
    <cfRule type="cellIs" dxfId="1675" priority="1757" operator="equal">
      <formula>"Mayor"</formula>
    </cfRule>
    <cfRule type="cellIs" dxfId="1674" priority="1758" operator="equal">
      <formula>"Moderado"</formula>
    </cfRule>
    <cfRule type="cellIs" dxfId="1673" priority="1759" operator="equal">
      <formula>"Menor"</formula>
    </cfRule>
    <cfRule type="cellIs" dxfId="1672" priority="1760" operator="equal">
      <formula>"Leve"</formula>
    </cfRule>
  </conditionalFormatting>
  <conditionalFormatting sqref="AD105">
    <cfRule type="cellIs" dxfId="1671" priority="1752" operator="equal">
      <formula>"Extremo"</formula>
    </cfRule>
    <cfRule type="cellIs" dxfId="1670" priority="1753" operator="equal">
      <formula>"Alto"</formula>
    </cfRule>
    <cfRule type="cellIs" dxfId="1669" priority="1754" operator="equal">
      <formula>"Moderado"</formula>
    </cfRule>
    <cfRule type="cellIs" dxfId="1668" priority="1755" operator="equal">
      <formula>"Bajo"</formula>
    </cfRule>
  </conditionalFormatting>
  <conditionalFormatting sqref="Z106:Z109">
    <cfRule type="cellIs" dxfId="1667" priority="1747" operator="equal">
      <formula>"Muy Alta"</formula>
    </cfRule>
    <cfRule type="cellIs" dxfId="1666" priority="1748" operator="equal">
      <formula>"Alta"</formula>
    </cfRule>
    <cfRule type="cellIs" dxfId="1665" priority="1749" operator="equal">
      <formula>"Media"</formula>
    </cfRule>
    <cfRule type="cellIs" dxfId="1664" priority="1750" operator="equal">
      <formula>"Baja"</formula>
    </cfRule>
    <cfRule type="cellIs" dxfId="1663" priority="1751" operator="equal">
      <formula>"Muy Baja"</formula>
    </cfRule>
  </conditionalFormatting>
  <conditionalFormatting sqref="AB106:AB109">
    <cfRule type="cellIs" dxfId="1662" priority="1742" operator="equal">
      <formula>"Catastrófico"</formula>
    </cfRule>
    <cfRule type="cellIs" dxfId="1661" priority="1743" operator="equal">
      <formula>"Mayor"</formula>
    </cfRule>
    <cfRule type="cellIs" dxfId="1660" priority="1744" operator="equal">
      <formula>"Moderado"</formula>
    </cfRule>
    <cfRule type="cellIs" dxfId="1659" priority="1745" operator="equal">
      <formula>"Menor"</formula>
    </cfRule>
    <cfRule type="cellIs" dxfId="1658" priority="1746" operator="equal">
      <formula>"Leve"</formula>
    </cfRule>
  </conditionalFormatting>
  <conditionalFormatting sqref="AD106:AD109">
    <cfRule type="cellIs" dxfId="1657" priority="1738" operator="equal">
      <formula>"Extremo"</formula>
    </cfRule>
    <cfRule type="cellIs" dxfId="1656" priority="1739" operator="equal">
      <formula>"Alto"</formula>
    </cfRule>
    <cfRule type="cellIs" dxfId="1655" priority="1740" operator="equal">
      <formula>"Moderado"</formula>
    </cfRule>
    <cfRule type="cellIs" dxfId="1654" priority="1741" operator="equal">
      <formula>"Bajo"</formula>
    </cfRule>
  </conditionalFormatting>
  <conditionalFormatting sqref="Z110 Z116 Z122 Z128 Z134">
    <cfRule type="cellIs" dxfId="1653" priority="1733" operator="equal">
      <formula>"Muy Alta"</formula>
    </cfRule>
    <cfRule type="cellIs" dxfId="1652" priority="1734" operator="equal">
      <formula>"Alta"</formula>
    </cfRule>
    <cfRule type="cellIs" dxfId="1651" priority="1735" operator="equal">
      <formula>"Media"</formula>
    </cfRule>
    <cfRule type="cellIs" dxfId="1650" priority="1736" operator="equal">
      <formula>"Baja"</formula>
    </cfRule>
    <cfRule type="cellIs" dxfId="1649" priority="1737" operator="equal">
      <formula>"Muy Baja"</formula>
    </cfRule>
  </conditionalFormatting>
  <conditionalFormatting sqref="AB110 AB116 AB122 AB128 AB134">
    <cfRule type="cellIs" dxfId="1648" priority="1728" operator="equal">
      <formula>"Catastrófico"</formula>
    </cfRule>
    <cfRule type="cellIs" dxfId="1647" priority="1729" operator="equal">
      <formula>"Mayor"</formula>
    </cfRule>
    <cfRule type="cellIs" dxfId="1646" priority="1730" operator="equal">
      <formula>"Moderado"</formula>
    </cfRule>
    <cfRule type="cellIs" dxfId="1645" priority="1731" operator="equal">
      <formula>"Menor"</formula>
    </cfRule>
    <cfRule type="cellIs" dxfId="1644" priority="1732" operator="equal">
      <formula>"Leve"</formula>
    </cfRule>
  </conditionalFormatting>
  <conditionalFormatting sqref="AD110 AD116 AD122 AD128 AD134">
    <cfRule type="cellIs" dxfId="1643" priority="1724" operator="equal">
      <formula>"Extremo"</formula>
    </cfRule>
    <cfRule type="cellIs" dxfId="1642" priority="1725" operator="equal">
      <formula>"Alto"</formula>
    </cfRule>
    <cfRule type="cellIs" dxfId="1641" priority="1726" operator="equal">
      <formula>"Moderado"</formula>
    </cfRule>
    <cfRule type="cellIs" dxfId="1640" priority="1727" operator="equal">
      <formula>"Bajo"</formula>
    </cfRule>
  </conditionalFormatting>
  <conditionalFormatting sqref="I105">
    <cfRule type="cellIs" dxfId="1639" priority="1719" operator="equal">
      <formula>"Muy Alta"</formula>
    </cfRule>
    <cfRule type="cellIs" dxfId="1638" priority="1720" operator="equal">
      <formula>"Alta"</formula>
    </cfRule>
    <cfRule type="cellIs" dxfId="1637" priority="1721" operator="equal">
      <formula>"Media"</formula>
    </cfRule>
    <cfRule type="cellIs" dxfId="1636" priority="1722" operator="equal">
      <formula>"Baja"</formula>
    </cfRule>
    <cfRule type="cellIs" dxfId="1635" priority="1723" operator="equal">
      <formula>"Muy Baja"</formula>
    </cfRule>
  </conditionalFormatting>
  <conditionalFormatting sqref="M111">
    <cfRule type="cellIs" dxfId="1634" priority="1714" operator="equal">
      <formula>"Catastrófico"</formula>
    </cfRule>
    <cfRule type="cellIs" dxfId="1633" priority="1715" operator="equal">
      <formula>"Mayor"</formula>
    </cfRule>
    <cfRule type="cellIs" dxfId="1632" priority="1716" operator="equal">
      <formula>"Moderado"</formula>
    </cfRule>
    <cfRule type="cellIs" dxfId="1631" priority="1717" operator="equal">
      <formula>"Menor"</formula>
    </cfRule>
    <cfRule type="cellIs" dxfId="1630" priority="1718" operator="equal">
      <formula>"Leve"</formula>
    </cfRule>
  </conditionalFormatting>
  <conditionalFormatting sqref="O111">
    <cfRule type="cellIs" dxfId="1629" priority="1710" operator="equal">
      <formula>"Extremo"</formula>
    </cfRule>
    <cfRule type="cellIs" dxfId="1628" priority="1711" operator="equal">
      <formula>"Alto"</formula>
    </cfRule>
    <cfRule type="cellIs" dxfId="1627" priority="1712" operator="equal">
      <formula>"Moderado"</formula>
    </cfRule>
    <cfRule type="cellIs" dxfId="1626" priority="1713" operator="equal">
      <formula>"Bajo"</formula>
    </cfRule>
  </conditionalFormatting>
  <conditionalFormatting sqref="Z111">
    <cfRule type="cellIs" dxfId="1625" priority="1705" operator="equal">
      <formula>"Muy Alta"</formula>
    </cfRule>
    <cfRule type="cellIs" dxfId="1624" priority="1706" operator="equal">
      <formula>"Alta"</formula>
    </cfRule>
    <cfRule type="cellIs" dxfId="1623" priority="1707" operator="equal">
      <formula>"Media"</formula>
    </cfRule>
    <cfRule type="cellIs" dxfId="1622" priority="1708" operator="equal">
      <formula>"Baja"</formula>
    </cfRule>
    <cfRule type="cellIs" dxfId="1621" priority="1709" operator="equal">
      <formula>"Muy Baja"</formula>
    </cfRule>
  </conditionalFormatting>
  <conditionalFormatting sqref="AB111">
    <cfRule type="cellIs" dxfId="1620" priority="1700" operator="equal">
      <formula>"Catastrófico"</formula>
    </cfRule>
    <cfRule type="cellIs" dxfId="1619" priority="1701" operator="equal">
      <formula>"Mayor"</formula>
    </cfRule>
    <cfRule type="cellIs" dxfId="1618" priority="1702" operator="equal">
      <formula>"Moderado"</formula>
    </cfRule>
    <cfRule type="cellIs" dxfId="1617" priority="1703" operator="equal">
      <formula>"Menor"</formula>
    </cfRule>
    <cfRule type="cellIs" dxfId="1616" priority="1704" operator="equal">
      <formula>"Leve"</formula>
    </cfRule>
  </conditionalFormatting>
  <conditionalFormatting sqref="AD111">
    <cfRule type="cellIs" dxfId="1615" priority="1696" operator="equal">
      <formula>"Extremo"</formula>
    </cfRule>
    <cfRule type="cellIs" dxfId="1614" priority="1697" operator="equal">
      <formula>"Alto"</formula>
    </cfRule>
    <cfRule type="cellIs" dxfId="1613" priority="1698" operator="equal">
      <formula>"Moderado"</formula>
    </cfRule>
    <cfRule type="cellIs" dxfId="1612" priority="1699" operator="equal">
      <formula>"Bajo"</formula>
    </cfRule>
  </conditionalFormatting>
  <conditionalFormatting sqref="Z112:Z115">
    <cfRule type="cellIs" dxfId="1611" priority="1691" operator="equal">
      <formula>"Muy Alta"</formula>
    </cfRule>
    <cfRule type="cellIs" dxfId="1610" priority="1692" operator="equal">
      <formula>"Alta"</formula>
    </cfRule>
    <cfRule type="cellIs" dxfId="1609" priority="1693" operator="equal">
      <formula>"Media"</formula>
    </cfRule>
    <cfRule type="cellIs" dxfId="1608" priority="1694" operator="equal">
      <formula>"Baja"</formula>
    </cfRule>
    <cfRule type="cellIs" dxfId="1607" priority="1695" operator="equal">
      <formula>"Muy Baja"</formula>
    </cfRule>
  </conditionalFormatting>
  <conditionalFormatting sqref="AB112:AB115">
    <cfRule type="cellIs" dxfId="1606" priority="1686" operator="equal">
      <formula>"Catastrófico"</formula>
    </cfRule>
    <cfRule type="cellIs" dxfId="1605" priority="1687" operator="equal">
      <formula>"Mayor"</formula>
    </cfRule>
    <cfRule type="cellIs" dxfId="1604" priority="1688" operator="equal">
      <formula>"Moderado"</formula>
    </cfRule>
    <cfRule type="cellIs" dxfId="1603" priority="1689" operator="equal">
      <formula>"Menor"</formula>
    </cfRule>
    <cfRule type="cellIs" dxfId="1602" priority="1690" operator="equal">
      <formula>"Leve"</formula>
    </cfRule>
  </conditionalFormatting>
  <conditionalFormatting sqref="AD112:AD115">
    <cfRule type="cellIs" dxfId="1601" priority="1682" operator="equal">
      <formula>"Extremo"</formula>
    </cfRule>
    <cfRule type="cellIs" dxfId="1600" priority="1683" operator="equal">
      <formula>"Alto"</formula>
    </cfRule>
    <cfRule type="cellIs" dxfId="1599" priority="1684" operator="equal">
      <formula>"Moderado"</formula>
    </cfRule>
    <cfRule type="cellIs" dxfId="1598" priority="1685" operator="equal">
      <formula>"Bajo"</formula>
    </cfRule>
  </conditionalFormatting>
  <conditionalFormatting sqref="I111">
    <cfRule type="cellIs" dxfId="1597" priority="1677" operator="equal">
      <formula>"Muy Alta"</formula>
    </cfRule>
    <cfRule type="cellIs" dxfId="1596" priority="1678" operator="equal">
      <formula>"Alta"</formula>
    </cfRule>
    <cfRule type="cellIs" dxfId="1595" priority="1679" operator="equal">
      <formula>"Media"</formula>
    </cfRule>
    <cfRule type="cellIs" dxfId="1594" priority="1680" operator="equal">
      <formula>"Baja"</formula>
    </cfRule>
    <cfRule type="cellIs" dxfId="1593" priority="1681" operator="equal">
      <formula>"Muy Baja"</formula>
    </cfRule>
  </conditionalFormatting>
  <conditionalFormatting sqref="M117">
    <cfRule type="cellIs" dxfId="1592" priority="1672" operator="equal">
      <formula>"Catastrófico"</formula>
    </cfRule>
    <cfRule type="cellIs" dxfId="1591" priority="1673" operator="equal">
      <formula>"Mayor"</formula>
    </cfRule>
    <cfRule type="cellIs" dxfId="1590" priority="1674" operator="equal">
      <formula>"Moderado"</formula>
    </cfRule>
    <cfRule type="cellIs" dxfId="1589" priority="1675" operator="equal">
      <formula>"Menor"</formula>
    </cfRule>
    <cfRule type="cellIs" dxfId="1588" priority="1676" operator="equal">
      <formula>"Leve"</formula>
    </cfRule>
  </conditionalFormatting>
  <conditionalFormatting sqref="O117">
    <cfRule type="cellIs" dxfId="1587" priority="1668" operator="equal">
      <formula>"Extremo"</formula>
    </cfRule>
    <cfRule type="cellIs" dxfId="1586" priority="1669" operator="equal">
      <formula>"Alto"</formula>
    </cfRule>
    <cfRule type="cellIs" dxfId="1585" priority="1670" operator="equal">
      <formula>"Moderado"</formula>
    </cfRule>
    <cfRule type="cellIs" dxfId="1584" priority="1671" operator="equal">
      <formula>"Bajo"</formula>
    </cfRule>
  </conditionalFormatting>
  <conditionalFormatting sqref="Z117">
    <cfRule type="cellIs" dxfId="1583" priority="1663" operator="equal">
      <formula>"Muy Alta"</formula>
    </cfRule>
    <cfRule type="cellIs" dxfId="1582" priority="1664" operator="equal">
      <formula>"Alta"</formula>
    </cfRule>
    <cfRule type="cellIs" dxfId="1581" priority="1665" operator="equal">
      <formula>"Media"</formula>
    </cfRule>
    <cfRule type="cellIs" dxfId="1580" priority="1666" operator="equal">
      <formula>"Baja"</formula>
    </cfRule>
    <cfRule type="cellIs" dxfId="1579" priority="1667" operator="equal">
      <formula>"Muy Baja"</formula>
    </cfRule>
  </conditionalFormatting>
  <conditionalFormatting sqref="AB117">
    <cfRule type="cellIs" dxfId="1578" priority="1658" operator="equal">
      <formula>"Catastrófico"</formula>
    </cfRule>
    <cfRule type="cellIs" dxfId="1577" priority="1659" operator="equal">
      <formula>"Mayor"</formula>
    </cfRule>
    <cfRule type="cellIs" dxfId="1576" priority="1660" operator="equal">
      <formula>"Moderado"</formula>
    </cfRule>
    <cfRule type="cellIs" dxfId="1575" priority="1661" operator="equal">
      <formula>"Menor"</formula>
    </cfRule>
    <cfRule type="cellIs" dxfId="1574" priority="1662" operator="equal">
      <formula>"Leve"</formula>
    </cfRule>
  </conditionalFormatting>
  <conditionalFormatting sqref="AD117">
    <cfRule type="cellIs" dxfId="1573" priority="1654" operator="equal">
      <formula>"Extremo"</formula>
    </cfRule>
    <cfRule type="cellIs" dxfId="1572" priority="1655" operator="equal">
      <formula>"Alto"</formula>
    </cfRule>
    <cfRule type="cellIs" dxfId="1571" priority="1656" operator="equal">
      <formula>"Moderado"</formula>
    </cfRule>
    <cfRule type="cellIs" dxfId="1570" priority="1657" operator="equal">
      <formula>"Bajo"</formula>
    </cfRule>
  </conditionalFormatting>
  <conditionalFormatting sqref="Z118:Z121">
    <cfRule type="cellIs" dxfId="1569" priority="1649" operator="equal">
      <formula>"Muy Alta"</formula>
    </cfRule>
    <cfRule type="cellIs" dxfId="1568" priority="1650" operator="equal">
      <formula>"Alta"</formula>
    </cfRule>
    <cfRule type="cellIs" dxfId="1567" priority="1651" operator="equal">
      <formula>"Media"</formula>
    </cfRule>
    <cfRule type="cellIs" dxfId="1566" priority="1652" operator="equal">
      <formula>"Baja"</formula>
    </cfRule>
    <cfRule type="cellIs" dxfId="1565" priority="1653" operator="equal">
      <formula>"Muy Baja"</formula>
    </cfRule>
  </conditionalFormatting>
  <conditionalFormatting sqref="AB118:AB121">
    <cfRule type="cellIs" dxfId="1564" priority="1644" operator="equal">
      <formula>"Catastrófico"</formula>
    </cfRule>
    <cfRule type="cellIs" dxfId="1563" priority="1645" operator="equal">
      <formula>"Mayor"</formula>
    </cfRule>
    <cfRule type="cellIs" dxfId="1562" priority="1646" operator="equal">
      <formula>"Moderado"</formula>
    </cfRule>
    <cfRule type="cellIs" dxfId="1561" priority="1647" operator="equal">
      <formula>"Menor"</formula>
    </cfRule>
    <cfRule type="cellIs" dxfId="1560" priority="1648" operator="equal">
      <formula>"Leve"</formula>
    </cfRule>
  </conditionalFormatting>
  <conditionalFormatting sqref="AD118:AD121">
    <cfRule type="cellIs" dxfId="1559" priority="1640" operator="equal">
      <formula>"Extremo"</formula>
    </cfRule>
    <cfRule type="cellIs" dxfId="1558" priority="1641" operator="equal">
      <formula>"Alto"</formula>
    </cfRule>
    <cfRule type="cellIs" dxfId="1557" priority="1642" operator="equal">
      <formula>"Moderado"</formula>
    </cfRule>
    <cfRule type="cellIs" dxfId="1556" priority="1643" operator="equal">
      <formula>"Bajo"</formula>
    </cfRule>
  </conditionalFormatting>
  <conditionalFormatting sqref="I117">
    <cfRule type="cellIs" dxfId="1555" priority="1635" operator="equal">
      <formula>"Muy Alta"</formula>
    </cfRule>
    <cfRule type="cellIs" dxfId="1554" priority="1636" operator="equal">
      <formula>"Alta"</formula>
    </cfRule>
    <cfRule type="cellIs" dxfId="1553" priority="1637" operator="equal">
      <formula>"Media"</formula>
    </cfRule>
    <cfRule type="cellIs" dxfId="1552" priority="1638" operator="equal">
      <formula>"Baja"</formula>
    </cfRule>
    <cfRule type="cellIs" dxfId="1551" priority="1639" operator="equal">
      <formula>"Muy Baja"</formula>
    </cfRule>
  </conditionalFormatting>
  <conditionalFormatting sqref="I123">
    <cfRule type="cellIs" dxfId="1550" priority="1630" operator="equal">
      <formula>"Muy Alta"</formula>
    </cfRule>
    <cfRule type="cellIs" dxfId="1549" priority="1631" operator="equal">
      <formula>"Alta"</formula>
    </cfRule>
    <cfRule type="cellIs" dxfId="1548" priority="1632" operator="equal">
      <formula>"Media"</formula>
    </cfRule>
    <cfRule type="cellIs" dxfId="1547" priority="1633" operator="equal">
      <formula>"Baja"</formula>
    </cfRule>
    <cfRule type="cellIs" dxfId="1546" priority="1634" operator="equal">
      <formula>"Muy Baja"</formula>
    </cfRule>
  </conditionalFormatting>
  <conditionalFormatting sqref="M123">
    <cfRule type="cellIs" dxfId="1545" priority="1625" operator="equal">
      <formula>"Catastrófico"</formula>
    </cfRule>
    <cfRule type="cellIs" dxfId="1544" priority="1626" operator="equal">
      <formula>"Mayor"</formula>
    </cfRule>
    <cfRule type="cellIs" dxfId="1543" priority="1627" operator="equal">
      <formula>"Moderado"</formula>
    </cfRule>
    <cfRule type="cellIs" dxfId="1542" priority="1628" operator="equal">
      <formula>"Menor"</formula>
    </cfRule>
    <cfRule type="cellIs" dxfId="1541" priority="1629" operator="equal">
      <formula>"Leve"</formula>
    </cfRule>
  </conditionalFormatting>
  <conditionalFormatting sqref="O123">
    <cfRule type="cellIs" dxfId="1540" priority="1621" operator="equal">
      <formula>"Extremo"</formula>
    </cfRule>
    <cfRule type="cellIs" dxfId="1539" priority="1622" operator="equal">
      <formula>"Alto"</formula>
    </cfRule>
    <cfRule type="cellIs" dxfId="1538" priority="1623" operator="equal">
      <formula>"Moderado"</formula>
    </cfRule>
    <cfRule type="cellIs" dxfId="1537" priority="1624" operator="equal">
      <formula>"Bajo"</formula>
    </cfRule>
  </conditionalFormatting>
  <conditionalFormatting sqref="Z126:Z127">
    <cfRule type="cellIs" dxfId="1536" priority="1616" operator="equal">
      <formula>"Muy Alta"</formula>
    </cfRule>
    <cfRule type="cellIs" dxfId="1535" priority="1617" operator="equal">
      <formula>"Alta"</formula>
    </cfRule>
    <cfRule type="cellIs" dxfId="1534" priority="1618" operator="equal">
      <formula>"Media"</formula>
    </cfRule>
    <cfRule type="cellIs" dxfId="1533" priority="1619" operator="equal">
      <formula>"Baja"</formula>
    </cfRule>
    <cfRule type="cellIs" dxfId="1532" priority="1620" operator="equal">
      <formula>"Muy Baja"</formula>
    </cfRule>
  </conditionalFormatting>
  <conditionalFormatting sqref="AB126:AB127">
    <cfRule type="cellIs" dxfId="1531" priority="1611" operator="equal">
      <formula>"Catastrófico"</formula>
    </cfRule>
    <cfRule type="cellIs" dxfId="1530" priority="1612" operator="equal">
      <formula>"Mayor"</formula>
    </cfRule>
    <cfRule type="cellIs" dxfId="1529" priority="1613" operator="equal">
      <formula>"Moderado"</formula>
    </cfRule>
    <cfRule type="cellIs" dxfId="1528" priority="1614" operator="equal">
      <formula>"Menor"</formula>
    </cfRule>
    <cfRule type="cellIs" dxfId="1527" priority="1615" operator="equal">
      <formula>"Leve"</formula>
    </cfRule>
  </conditionalFormatting>
  <conditionalFormatting sqref="AD126:AD127">
    <cfRule type="cellIs" dxfId="1526" priority="1607" operator="equal">
      <formula>"Extremo"</formula>
    </cfRule>
    <cfRule type="cellIs" dxfId="1525" priority="1608" operator="equal">
      <formula>"Alto"</formula>
    </cfRule>
    <cfRule type="cellIs" dxfId="1524" priority="1609" operator="equal">
      <formula>"Moderado"</formula>
    </cfRule>
    <cfRule type="cellIs" dxfId="1523" priority="1610" operator="equal">
      <formula>"Bajo"</formula>
    </cfRule>
  </conditionalFormatting>
  <conditionalFormatting sqref="AB123">
    <cfRule type="cellIs" dxfId="1522" priority="1597" operator="equal">
      <formula>"Catastrófico"</formula>
    </cfRule>
    <cfRule type="cellIs" dxfId="1521" priority="1598" operator="equal">
      <formula>"Mayor"</formula>
    </cfRule>
    <cfRule type="cellIs" dxfId="1520" priority="1599" operator="equal">
      <formula>"Moderado"</formula>
    </cfRule>
    <cfRule type="cellIs" dxfId="1519" priority="1600" operator="equal">
      <formula>"Menor"</formula>
    </cfRule>
    <cfRule type="cellIs" dxfId="1518" priority="1601" operator="equal">
      <formula>"Leve"</formula>
    </cfRule>
  </conditionalFormatting>
  <conditionalFormatting sqref="AD123">
    <cfRule type="cellIs" dxfId="1517" priority="1593" operator="equal">
      <formula>"Extremo"</formula>
    </cfRule>
    <cfRule type="cellIs" dxfId="1516" priority="1594" operator="equal">
      <formula>"Alto"</formula>
    </cfRule>
    <cfRule type="cellIs" dxfId="1515" priority="1595" operator="equal">
      <formula>"Moderado"</formula>
    </cfRule>
    <cfRule type="cellIs" dxfId="1514" priority="1596" operator="equal">
      <formula>"Bajo"</formula>
    </cfRule>
  </conditionalFormatting>
  <conditionalFormatting sqref="AB124:AB125">
    <cfRule type="cellIs" dxfId="1513" priority="1583" operator="equal">
      <formula>"Catastrófico"</formula>
    </cfRule>
    <cfRule type="cellIs" dxfId="1512" priority="1584" operator="equal">
      <formula>"Mayor"</formula>
    </cfRule>
    <cfRule type="cellIs" dxfId="1511" priority="1585" operator="equal">
      <formula>"Moderado"</formula>
    </cfRule>
    <cfRule type="cellIs" dxfId="1510" priority="1586" operator="equal">
      <formula>"Menor"</formula>
    </cfRule>
    <cfRule type="cellIs" dxfId="1509" priority="1587" operator="equal">
      <formula>"Leve"</formula>
    </cfRule>
  </conditionalFormatting>
  <conditionalFormatting sqref="AD124:AD125">
    <cfRule type="cellIs" dxfId="1508" priority="1579" operator="equal">
      <formula>"Extremo"</formula>
    </cfRule>
    <cfRule type="cellIs" dxfId="1507" priority="1580" operator="equal">
      <formula>"Alto"</formula>
    </cfRule>
    <cfRule type="cellIs" dxfId="1506" priority="1581" operator="equal">
      <formula>"Moderado"</formula>
    </cfRule>
    <cfRule type="cellIs" dxfId="1505" priority="1582" operator="equal">
      <formula>"Bajo"</formula>
    </cfRule>
  </conditionalFormatting>
  <conditionalFormatting sqref="Z123">
    <cfRule type="cellIs" dxfId="1504" priority="1574" operator="equal">
      <formula>"Muy Alta"</formula>
    </cfRule>
    <cfRule type="cellIs" dxfId="1503" priority="1575" operator="equal">
      <formula>"Alta"</formula>
    </cfRule>
    <cfRule type="cellIs" dxfId="1502" priority="1576" operator="equal">
      <formula>"Media"</formula>
    </cfRule>
    <cfRule type="cellIs" dxfId="1501" priority="1577" operator="equal">
      <formula>"Baja"</formula>
    </cfRule>
    <cfRule type="cellIs" dxfId="1500" priority="1578" operator="equal">
      <formula>"Muy Baja"</formula>
    </cfRule>
  </conditionalFormatting>
  <conditionalFormatting sqref="Z124:Z125">
    <cfRule type="cellIs" dxfId="1499" priority="1569" operator="equal">
      <formula>"Muy Alta"</formula>
    </cfRule>
    <cfRule type="cellIs" dxfId="1498" priority="1570" operator="equal">
      <formula>"Alta"</formula>
    </cfRule>
    <cfRule type="cellIs" dxfId="1497" priority="1571" operator="equal">
      <formula>"Media"</formula>
    </cfRule>
    <cfRule type="cellIs" dxfId="1496" priority="1572" operator="equal">
      <formula>"Baja"</formula>
    </cfRule>
    <cfRule type="cellIs" dxfId="1495" priority="1573" operator="equal">
      <formula>"Muy Baja"</formula>
    </cfRule>
  </conditionalFormatting>
  <conditionalFormatting sqref="I129">
    <cfRule type="cellIs" dxfId="1494" priority="1564" operator="equal">
      <formula>"Muy Alta"</formula>
    </cfRule>
    <cfRule type="cellIs" dxfId="1493" priority="1565" operator="equal">
      <formula>"Alta"</formula>
    </cfRule>
    <cfRule type="cellIs" dxfId="1492" priority="1566" operator="equal">
      <formula>"Media"</formula>
    </cfRule>
    <cfRule type="cellIs" dxfId="1491" priority="1567" operator="equal">
      <formula>"Baja"</formula>
    </cfRule>
    <cfRule type="cellIs" dxfId="1490" priority="1568" operator="equal">
      <formula>"Muy Baja"</formula>
    </cfRule>
  </conditionalFormatting>
  <conditionalFormatting sqref="M129">
    <cfRule type="cellIs" dxfId="1489" priority="1559" operator="equal">
      <formula>"Catastrófico"</formula>
    </cfRule>
    <cfRule type="cellIs" dxfId="1488" priority="1560" operator="equal">
      <formula>"Mayor"</formula>
    </cfRule>
    <cfRule type="cellIs" dxfId="1487" priority="1561" operator="equal">
      <formula>"Moderado"</formula>
    </cfRule>
    <cfRule type="cellIs" dxfId="1486" priority="1562" operator="equal">
      <formula>"Menor"</formula>
    </cfRule>
    <cfRule type="cellIs" dxfId="1485" priority="1563" operator="equal">
      <formula>"Leve"</formula>
    </cfRule>
  </conditionalFormatting>
  <conditionalFormatting sqref="O129">
    <cfRule type="cellIs" dxfId="1484" priority="1555" operator="equal">
      <formula>"Extremo"</formula>
    </cfRule>
    <cfRule type="cellIs" dxfId="1483" priority="1556" operator="equal">
      <formula>"Alto"</formula>
    </cfRule>
    <cfRule type="cellIs" dxfId="1482" priority="1557" operator="equal">
      <formula>"Moderado"</formula>
    </cfRule>
    <cfRule type="cellIs" dxfId="1481" priority="1558" operator="equal">
      <formula>"Bajo"</formula>
    </cfRule>
  </conditionalFormatting>
  <conditionalFormatting sqref="Z132:Z133">
    <cfRule type="cellIs" dxfId="1480" priority="1550" operator="equal">
      <formula>"Muy Alta"</formula>
    </cfRule>
    <cfRule type="cellIs" dxfId="1479" priority="1551" operator="equal">
      <formula>"Alta"</formula>
    </cfRule>
    <cfRule type="cellIs" dxfId="1478" priority="1552" operator="equal">
      <formula>"Media"</formula>
    </cfRule>
    <cfRule type="cellIs" dxfId="1477" priority="1553" operator="equal">
      <formula>"Baja"</formula>
    </cfRule>
    <cfRule type="cellIs" dxfId="1476" priority="1554" operator="equal">
      <formula>"Muy Baja"</formula>
    </cfRule>
  </conditionalFormatting>
  <conditionalFormatting sqref="AB132:AB133">
    <cfRule type="cellIs" dxfId="1475" priority="1545" operator="equal">
      <formula>"Catastrófico"</formula>
    </cfRule>
    <cfRule type="cellIs" dxfId="1474" priority="1546" operator="equal">
      <formula>"Mayor"</formula>
    </cfRule>
    <cfRule type="cellIs" dxfId="1473" priority="1547" operator="equal">
      <formula>"Moderado"</formula>
    </cfRule>
    <cfRule type="cellIs" dxfId="1472" priority="1548" operator="equal">
      <formula>"Menor"</formula>
    </cfRule>
    <cfRule type="cellIs" dxfId="1471" priority="1549" operator="equal">
      <formula>"Leve"</formula>
    </cfRule>
  </conditionalFormatting>
  <conditionalFormatting sqref="AD132:AD133">
    <cfRule type="cellIs" dxfId="1470" priority="1541" operator="equal">
      <formula>"Extremo"</formula>
    </cfRule>
    <cfRule type="cellIs" dxfId="1469" priority="1542" operator="equal">
      <formula>"Alto"</formula>
    </cfRule>
    <cfRule type="cellIs" dxfId="1468" priority="1543" operator="equal">
      <formula>"Moderado"</formula>
    </cfRule>
    <cfRule type="cellIs" dxfId="1467" priority="1544" operator="equal">
      <formula>"Bajo"</formula>
    </cfRule>
  </conditionalFormatting>
  <conditionalFormatting sqref="AB129">
    <cfRule type="cellIs" dxfId="1466" priority="1536" operator="equal">
      <formula>"Catastrófico"</formula>
    </cfRule>
    <cfRule type="cellIs" dxfId="1465" priority="1537" operator="equal">
      <formula>"Mayor"</formula>
    </cfRule>
    <cfRule type="cellIs" dxfId="1464" priority="1538" operator="equal">
      <formula>"Moderado"</formula>
    </cfRule>
    <cfRule type="cellIs" dxfId="1463" priority="1539" operator="equal">
      <formula>"Menor"</formula>
    </cfRule>
    <cfRule type="cellIs" dxfId="1462" priority="1540" operator="equal">
      <formula>"Leve"</formula>
    </cfRule>
  </conditionalFormatting>
  <conditionalFormatting sqref="AD129">
    <cfRule type="cellIs" dxfId="1461" priority="1532" operator="equal">
      <formula>"Extremo"</formula>
    </cfRule>
    <cfRule type="cellIs" dxfId="1460" priority="1533" operator="equal">
      <formula>"Alto"</formula>
    </cfRule>
    <cfRule type="cellIs" dxfId="1459" priority="1534" operator="equal">
      <formula>"Moderado"</formula>
    </cfRule>
    <cfRule type="cellIs" dxfId="1458" priority="1535" operator="equal">
      <formula>"Bajo"</formula>
    </cfRule>
  </conditionalFormatting>
  <conditionalFormatting sqref="AB130:AB131">
    <cfRule type="cellIs" dxfId="1457" priority="1527" operator="equal">
      <formula>"Catastrófico"</formula>
    </cfRule>
    <cfRule type="cellIs" dxfId="1456" priority="1528" operator="equal">
      <formula>"Mayor"</formula>
    </cfRule>
    <cfRule type="cellIs" dxfId="1455" priority="1529" operator="equal">
      <formula>"Moderado"</formula>
    </cfRule>
    <cfRule type="cellIs" dxfId="1454" priority="1530" operator="equal">
      <formula>"Menor"</formula>
    </cfRule>
    <cfRule type="cellIs" dxfId="1453" priority="1531" operator="equal">
      <formula>"Leve"</formula>
    </cfRule>
  </conditionalFormatting>
  <conditionalFormatting sqref="AD130:AD131">
    <cfRule type="cellIs" dxfId="1452" priority="1523" operator="equal">
      <formula>"Extremo"</formula>
    </cfRule>
    <cfRule type="cellIs" dxfId="1451" priority="1524" operator="equal">
      <formula>"Alto"</formula>
    </cfRule>
    <cfRule type="cellIs" dxfId="1450" priority="1525" operator="equal">
      <formula>"Moderado"</formula>
    </cfRule>
    <cfRule type="cellIs" dxfId="1449" priority="1526" operator="equal">
      <formula>"Bajo"</formula>
    </cfRule>
  </conditionalFormatting>
  <conditionalFormatting sqref="Z129">
    <cfRule type="cellIs" dxfId="1448" priority="1518" operator="equal">
      <formula>"Muy Alta"</formula>
    </cfRule>
    <cfRule type="cellIs" dxfId="1447" priority="1519" operator="equal">
      <formula>"Alta"</formula>
    </cfRule>
    <cfRule type="cellIs" dxfId="1446" priority="1520" operator="equal">
      <formula>"Media"</formula>
    </cfRule>
    <cfRule type="cellIs" dxfId="1445" priority="1521" operator="equal">
      <formula>"Baja"</formula>
    </cfRule>
    <cfRule type="cellIs" dxfId="1444" priority="1522" operator="equal">
      <formula>"Muy Baja"</formula>
    </cfRule>
  </conditionalFormatting>
  <conditionalFormatting sqref="Z130:Z131">
    <cfRule type="cellIs" dxfId="1443" priority="1513" operator="equal">
      <formula>"Muy Alta"</formula>
    </cfRule>
    <cfRule type="cellIs" dxfId="1442" priority="1514" operator="equal">
      <formula>"Alta"</formula>
    </cfRule>
    <cfRule type="cellIs" dxfId="1441" priority="1515" operator="equal">
      <formula>"Media"</formula>
    </cfRule>
    <cfRule type="cellIs" dxfId="1440" priority="1516" operator="equal">
      <formula>"Baja"</formula>
    </cfRule>
    <cfRule type="cellIs" dxfId="1439" priority="1517" operator="equal">
      <formula>"Muy Baja"</formula>
    </cfRule>
  </conditionalFormatting>
  <conditionalFormatting sqref="Z140">
    <cfRule type="cellIs" dxfId="1438" priority="1508" operator="equal">
      <formula>"Muy Alta"</formula>
    </cfRule>
    <cfRule type="cellIs" dxfId="1437" priority="1509" operator="equal">
      <formula>"Alta"</formula>
    </cfRule>
    <cfRule type="cellIs" dxfId="1436" priority="1510" operator="equal">
      <formula>"Media"</formula>
    </cfRule>
    <cfRule type="cellIs" dxfId="1435" priority="1511" operator="equal">
      <formula>"Baja"</formula>
    </cfRule>
    <cfRule type="cellIs" dxfId="1434" priority="1512" operator="equal">
      <formula>"Muy Baja"</formula>
    </cfRule>
  </conditionalFormatting>
  <conditionalFormatting sqref="AB140">
    <cfRule type="cellIs" dxfId="1433" priority="1503" operator="equal">
      <formula>"Catastrófico"</formula>
    </cfRule>
    <cfRule type="cellIs" dxfId="1432" priority="1504" operator="equal">
      <formula>"Mayor"</formula>
    </cfRule>
    <cfRule type="cellIs" dxfId="1431" priority="1505" operator="equal">
      <formula>"Moderado"</formula>
    </cfRule>
    <cfRule type="cellIs" dxfId="1430" priority="1506" operator="equal">
      <formula>"Menor"</formula>
    </cfRule>
    <cfRule type="cellIs" dxfId="1429" priority="1507" operator="equal">
      <formula>"Leve"</formula>
    </cfRule>
  </conditionalFormatting>
  <conditionalFormatting sqref="AD140">
    <cfRule type="cellIs" dxfId="1428" priority="1499" operator="equal">
      <formula>"Extremo"</formula>
    </cfRule>
    <cfRule type="cellIs" dxfId="1427" priority="1500" operator="equal">
      <formula>"Alto"</formula>
    </cfRule>
    <cfRule type="cellIs" dxfId="1426" priority="1501" operator="equal">
      <formula>"Moderado"</formula>
    </cfRule>
    <cfRule type="cellIs" dxfId="1425" priority="1502" operator="equal">
      <formula>"Bajo"</formula>
    </cfRule>
  </conditionalFormatting>
  <conditionalFormatting sqref="I135">
    <cfRule type="cellIs" dxfId="1424" priority="1494" operator="equal">
      <formula>"Muy Alta"</formula>
    </cfRule>
    <cfRule type="cellIs" dxfId="1423" priority="1495" operator="equal">
      <formula>"Alta"</formula>
    </cfRule>
    <cfRule type="cellIs" dxfId="1422" priority="1496" operator="equal">
      <formula>"Media"</formula>
    </cfRule>
    <cfRule type="cellIs" dxfId="1421" priority="1497" operator="equal">
      <formula>"Baja"</formula>
    </cfRule>
    <cfRule type="cellIs" dxfId="1420" priority="1498" operator="equal">
      <formula>"Muy Baja"</formula>
    </cfRule>
  </conditionalFormatting>
  <conditionalFormatting sqref="M135">
    <cfRule type="cellIs" dxfId="1419" priority="1489" operator="equal">
      <formula>"Catastrófico"</formula>
    </cfRule>
    <cfRule type="cellIs" dxfId="1418" priority="1490" operator="equal">
      <formula>"Mayor"</formula>
    </cfRule>
    <cfRule type="cellIs" dxfId="1417" priority="1491" operator="equal">
      <formula>"Moderado"</formula>
    </cfRule>
    <cfRule type="cellIs" dxfId="1416" priority="1492" operator="equal">
      <formula>"Menor"</formula>
    </cfRule>
    <cfRule type="cellIs" dxfId="1415" priority="1493" operator="equal">
      <formula>"Leve"</formula>
    </cfRule>
  </conditionalFormatting>
  <conditionalFormatting sqref="O135">
    <cfRule type="cellIs" dxfId="1414" priority="1485" operator="equal">
      <formula>"Extremo"</formula>
    </cfRule>
    <cfRule type="cellIs" dxfId="1413" priority="1486" operator="equal">
      <formula>"Alto"</formula>
    </cfRule>
    <cfRule type="cellIs" dxfId="1412" priority="1487" operator="equal">
      <formula>"Moderado"</formula>
    </cfRule>
    <cfRule type="cellIs" dxfId="1411" priority="1488" operator="equal">
      <formula>"Bajo"</formula>
    </cfRule>
  </conditionalFormatting>
  <conditionalFormatting sqref="Z138:Z139">
    <cfRule type="cellIs" dxfId="1410" priority="1480" operator="equal">
      <formula>"Muy Alta"</formula>
    </cfRule>
    <cfRule type="cellIs" dxfId="1409" priority="1481" operator="equal">
      <formula>"Alta"</formula>
    </cfRule>
    <cfRule type="cellIs" dxfId="1408" priority="1482" operator="equal">
      <formula>"Media"</formula>
    </cfRule>
    <cfRule type="cellIs" dxfId="1407" priority="1483" operator="equal">
      <formula>"Baja"</formula>
    </cfRule>
    <cfRule type="cellIs" dxfId="1406" priority="1484" operator="equal">
      <formula>"Muy Baja"</formula>
    </cfRule>
  </conditionalFormatting>
  <conditionalFormatting sqref="AB138:AB139">
    <cfRule type="cellIs" dxfId="1405" priority="1475" operator="equal">
      <formula>"Catastrófico"</formula>
    </cfRule>
    <cfRule type="cellIs" dxfId="1404" priority="1476" operator="equal">
      <formula>"Mayor"</formula>
    </cfRule>
    <cfRule type="cellIs" dxfId="1403" priority="1477" operator="equal">
      <formula>"Moderado"</formula>
    </cfRule>
    <cfRule type="cellIs" dxfId="1402" priority="1478" operator="equal">
      <formula>"Menor"</formula>
    </cfRule>
    <cfRule type="cellIs" dxfId="1401" priority="1479" operator="equal">
      <formula>"Leve"</formula>
    </cfRule>
  </conditionalFormatting>
  <conditionalFormatting sqref="AD138:AD139">
    <cfRule type="cellIs" dxfId="1400" priority="1471" operator="equal">
      <formula>"Extremo"</formula>
    </cfRule>
    <cfRule type="cellIs" dxfId="1399" priority="1472" operator="equal">
      <formula>"Alto"</formula>
    </cfRule>
    <cfRule type="cellIs" dxfId="1398" priority="1473" operator="equal">
      <formula>"Moderado"</formula>
    </cfRule>
    <cfRule type="cellIs" dxfId="1397" priority="1474" operator="equal">
      <formula>"Bajo"</formula>
    </cfRule>
  </conditionalFormatting>
  <conditionalFormatting sqref="AB135">
    <cfRule type="cellIs" dxfId="1396" priority="1466" operator="equal">
      <formula>"Catastrófico"</formula>
    </cfRule>
    <cfRule type="cellIs" dxfId="1395" priority="1467" operator="equal">
      <formula>"Mayor"</formula>
    </cfRule>
    <cfRule type="cellIs" dxfId="1394" priority="1468" operator="equal">
      <formula>"Moderado"</formula>
    </cfRule>
    <cfRule type="cellIs" dxfId="1393" priority="1469" operator="equal">
      <formula>"Menor"</formula>
    </cfRule>
    <cfRule type="cellIs" dxfId="1392" priority="1470" operator="equal">
      <formula>"Leve"</formula>
    </cfRule>
  </conditionalFormatting>
  <conditionalFormatting sqref="AD135">
    <cfRule type="cellIs" dxfId="1391" priority="1462" operator="equal">
      <formula>"Extremo"</formula>
    </cfRule>
    <cfRule type="cellIs" dxfId="1390" priority="1463" operator="equal">
      <formula>"Alto"</formula>
    </cfRule>
    <cfRule type="cellIs" dxfId="1389" priority="1464" operator="equal">
      <formula>"Moderado"</formula>
    </cfRule>
    <cfRule type="cellIs" dxfId="1388" priority="1465" operator="equal">
      <formula>"Bajo"</formula>
    </cfRule>
  </conditionalFormatting>
  <conditionalFormatting sqref="AB136:AB137">
    <cfRule type="cellIs" dxfId="1387" priority="1457" operator="equal">
      <formula>"Catastrófico"</formula>
    </cfRule>
    <cfRule type="cellIs" dxfId="1386" priority="1458" operator="equal">
      <formula>"Mayor"</formula>
    </cfRule>
    <cfRule type="cellIs" dxfId="1385" priority="1459" operator="equal">
      <formula>"Moderado"</formula>
    </cfRule>
    <cfRule type="cellIs" dxfId="1384" priority="1460" operator="equal">
      <formula>"Menor"</formula>
    </cfRule>
    <cfRule type="cellIs" dxfId="1383" priority="1461" operator="equal">
      <formula>"Leve"</formula>
    </cfRule>
  </conditionalFormatting>
  <conditionalFormatting sqref="AD136:AD137">
    <cfRule type="cellIs" dxfId="1382" priority="1453" operator="equal">
      <formula>"Extremo"</formula>
    </cfRule>
    <cfRule type="cellIs" dxfId="1381" priority="1454" operator="equal">
      <formula>"Alto"</formula>
    </cfRule>
    <cfRule type="cellIs" dxfId="1380" priority="1455" operator="equal">
      <formula>"Moderado"</formula>
    </cfRule>
    <cfRule type="cellIs" dxfId="1379" priority="1456" operator="equal">
      <formula>"Bajo"</formula>
    </cfRule>
  </conditionalFormatting>
  <conditionalFormatting sqref="Z135">
    <cfRule type="cellIs" dxfId="1378" priority="1448" operator="equal">
      <formula>"Muy Alta"</formula>
    </cfRule>
    <cfRule type="cellIs" dxfId="1377" priority="1449" operator="equal">
      <formula>"Alta"</formula>
    </cfRule>
    <cfRule type="cellIs" dxfId="1376" priority="1450" operator="equal">
      <formula>"Media"</formula>
    </cfRule>
    <cfRule type="cellIs" dxfId="1375" priority="1451" operator="equal">
      <formula>"Baja"</formula>
    </cfRule>
    <cfRule type="cellIs" dxfId="1374" priority="1452" operator="equal">
      <formula>"Muy Baja"</formula>
    </cfRule>
  </conditionalFormatting>
  <conditionalFormatting sqref="Z136:Z137">
    <cfRule type="cellIs" dxfId="1373" priority="1443" operator="equal">
      <formula>"Muy Alta"</formula>
    </cfRule>
    <cfRule type="cellIs" dxfId="1372" priority="1444" operator="equal">
      <formula>"Alta"</formula>
    </cfRule>
    <cfRule type="cellIs" dxfId="1371" priority="1445" operator="equal">
      <formula>"Media"</formula>
    </cfRule>
    <cfRule type="cellIs" dxfId="1370" priority="1446" operator="equal">
      <formula>"Baja"</formula>
    </cfRule>
    <cfRule type="cellIs" dxfId="1369" priority="1447" operator="equal">
      <formula>"Muy Baja"</formula>
    </cfRule>
  </conditionalFormatting>
  <conditionalFormatting sqref="O159">
    <cfRule type="cellIs" dxfId="1368" priority="1327" operator="equal">
      <formula>"Extremo"</formula>
    </cfRule>
    <cfRule type="cellIs" dxfId="1367" priority="1328" operator="equal">
      <formula>"Alto"</formula>
    </cfRule>
    <cfRule type="cellIs" dxfId="1366" priority="1329" operator="equal">
      <formula>"Moderado"</formula>
    </cfRule>
    <cfRule type="cellIs" dxfId="1365" priority="1330" operator="equal">
      <formula>"Bajo"</formula>
    </cfRule>
  </conditionalFormatting>
  <conditionalFormatting sqref="Z159">
    <cfRule type="cellIs" dxfId="1364" priority="1322" operator="equal">
      <formula>"Muy Alta"</formula>
    </cfRule>
    <cfRule type="cellIs" dxfId="1363" priority="1323" operator="equal">
      <formula>"Alta"</formula>
    </cfRule>
    <cfRule type="cellIs" dxfId="1362" priority="1324" operator="equal">
      <formula>"Media"</formula>
    </cfRule>
    <cfRule type="cellIs" dxfId="1361" priority="1325" operator="equal">
      <formula>"Baja"</formula>
    </cfRule>
    <cfRule type="cellIs" dxfId="1360" priority="1326" operator="equal">
      <formula>"Muy Baja"</formula>
    </cfRule>
  </conditionalFormatting>
  <conditionalFormatting sqref="AB159">
    <cfRule type="cellIs" dxfId="1359" priority="1317" operator="equal">
      <formula>"Catastrófico"</formula>
    </cfRule>
    <cfRule type="cellIs" dxfId="1358" priority="1318" operator="equal">
      <formula>"Mayor"</formula>
    </cfRule>
    <cfRule type="cellIs" dxfId="1357" priority="1319" operator="equal">
      <formula>"Moderado"</formula>
    </cfRule>
    <cfRule type="cellIs" dxfId="1356" priority="1320" operator="equal">
      <formula>"Menor"</formula>
    </cfRule>
    <cfRule type="cellIs" dxfId="1355" priority="1321" operator="equal">
      <formula>"Leve"</formula>
    </cfRule>
  </conditionalFormatting>
  <conditionalFormatting sqref="AD159">
    <cfRule type="cellIs" dxfId="1354" priority="1313" operator="equal">
      <formula>"Extremo"</formula>
    </cfRule>
    <cfRule type="cellIs" dxfId="1353" priority="1314" operator="equal">
      <formula>"Alto"</formula>
    </cfRule>
    <cfRule type="cellIs" dxfId="1352" priority="1315" operator="equal">
      <formula>"Moderado"</formula>
    </cfRule>
    <cfRule type="cellIs" dxfId="1351" priority="1316" operator="equal">
      <formula>"Bajo"</formula>
    </cfRule>
  </conditionalFormatting>
  <conditionalFormatting sqref="Z160:Z163">
    <cfRule type="cellIs" dxfId="1350" priority="1308" operator="equal">
      <formula>"Muy Alta"</formula>
    </cfRule>
    <cfRule type="cellIs" dxfId="1349" priority="1309" operator="equal">
      <formula>"Alta"</formula>
    </cfRule>
    <cfRule type="cellIs" dxfId="1348" priority="1310" operator="equal">
      <formula>"Media"</formula>
    </cfRule>
    <cfRule type="cellIs" dxfId="1347" priority="1311" operator="equal">
      <formula>"Baja"</formula>
    </cfRule>
    <cfRule type="cellIs" dxfId="1346" priority="1312" operator="equal">
      <formula>"Muy Baja"</formula>
    </cfRule>
  </conditionalFormatting>
  <conditionalFormatting sqref="AB160:AB163">
    <cfRule type="cellIs" dxfId="1345" priority="1303" operator="equal">
      <formula>"Catastrófico"</formula>
    </cfRule>
    <cfRule type="cellIs" dxfId="1344" priority="1304" operator="equal">
      <formula>"Mayor"</formula>
    </cfRule>
    <cfRule type="cellIs" dxfId="1343" priority="1305" operator="equal">
      <formula>"Moderado"</formula>
    </cfRule>
    <cfRule type="cellIs" dxfId="1342" priority="1306" operator="equal">
      <formula>"Menor"</formula>
    </cfRule>
    <cfRule type="cellIs" dxfId="1341" priority="1307" operator="equal">
      <formula>"Leve"</formula>
    </cfRule>
  </conditionalFormatting>
  <conditionalFormatting sqref="AD160:AD163">
    <cfRule type="cellIs" dxfId="1340" priority="1299" operator="equal">
      <formula>"Extremo"</formula>
    </cfRule>
    <cfRule type="cellIs" dxfId="1339" priority="1300" operator="equal">
      <formula>"Alto"</formula>
    </cfRule>
    <cfRule type="cellIs" dxfId="1338" priority="1301" operator="equal">
      <formula>"Moderado"</formula>
    </cfRule>
    <cfRule type="cellIs" dxfId="1337" priority="1302" operator="equal">
      <formula>"Bajo"</formula>
    </cfRule>
  </conditionalFormatting>
  <conditionalFormatting sqref="Z164">
    <cfRule type="cellIs" dxfId="1336" priority="1294" operator="equal">
      <formula>"Muy Alta"</formula>
    </cfRule>
    <cfRule type="cellIs" dxfId="1335" priority="1295" operator="equal">
      <formula>"Alta"</formula>
    </cfRule>
    <cfRule type="cellIs" dxfId="1334" priority="1296" operator="equal">
      <formula>"Media"</formula>
    </cfRule>
    <cfRule type="cellIs" dxfId="1333" priority="1297" operator="equal">
      <formula>"Baja"</formula>
    </cfRule>
    <cfRule type="cellIs" dxfId="1332" priority="1298" operator="equal">
      <formula>"Muy Baja"</formula>
    </cfRule>
  </conditionalFormatting>
  <conditionalFormatting sqref="AB164">
    <cfRule type="cellIs" dxfId="1331" priority="1289" operator="equal">
      <formula>"Catastrófico"</formula>
    </cfRule>
    <cfRule type="cellIs" dxfId="1330" priority="1290" operator="equal">
      <formula>"Mayor"</formula>
    </cfRule>
    <cfRule type="cellIs" dxfId="1329" priority="1291" operator="equal">
      <formula>"Moderado"</formula>
    </cfRule>
    <cfRule type="cellIs" dxfId="1328" priority="1292" operator="equal">
      <formula>"Menor"</formula>
    </cfRule>
    <cfRule type="cellIs" dxfId="1327" priority="1293" operator="equal">
      <formula>"Leve"</formula>
    </cfRule>
  </conditionalFormatting>
  <conditionalFormatting sqref="AD164">
    <cfRule type="cellIs" dxfId="1326" priority="1285" operator="equal">
      <formula>"Extremo"</formula>
    </cfRule>
    <cfRule type="cellIs" dxfId="1325" priority="1286" operator="equal">
      <formula>"Alto"</formula>
    </cfRule>
    <cfRule type="cellIs" dxfId="1324" priority="1287" operator="equal">
      <formula>"Moderado"</formula>
    </cfRule>
    <cfRule type="cellIs" dxfId="1323" priority="1288" operator="equal">
      <formula>"Bajo"</formula>
    </cfRule>
  </conditionalFormatting>
  <conditionalFormatting sqref="I159">
    <cfRule type="cellIs" dxfId="1322" priority="1280" operator="equal">
      <formula>"Muy Alta"</formula>
    </cfRule>
    <cfRule type="cellIs" dxfId="1321" priority="1281" operator="equal">
      <formula>"Alta"</formula>
    </cfRule>
    <cfRule type="cellIs" dxfId="1320" priority="1282" operator="equal">
      <formula>"Media"</formula>
    </cfRule>
    <cfRule type="cellIs" dxfId="1319" priority="1283" operator="equal">
      <formula>"Baja"</formula>
    </cfRule>
    <cfRule type="cellIs" dxfId="1318" priority="1284" operator="equal">
      <formula>"Muy Baja"</formula>
    </cfRule>
  </conditionalFormatting>
  <conditionalFormatting sqref="M159">
    <cfRule type="cellIs" dxfId="1317" priority="1275" operator="equal">
      <formula>"Catastrófico"</formula>
    </cfRule>
    <cfRule type="cellIs" dxfId="1316" priority="1276" operator="equal">
      <formula>"Mayor"</formula>
    </cfRule>
    <cfRule type="cellIs" dxfId="1315" priority="1277" operator="equal">
      <formula>"Moderado"</formula>
    </cfRule>
    <cfRule type="cellIs" dxfId="1314" priority="1278" operator="equal">
      <formula>"Menor"</formula>
    </cfRule>
    <cfRule type="cellIs" dxfId="1313" priority="1279" operator="equal">
      <formula>"Leve"</formula>
    </cfRule>
  </conditionalFormatting>
  <conditionalFormatting sqref="O165">
    <cfRule type="cellIs" dxfId="1312" priority="1271" operator="equal">
      <formula>"Extremo"</formula>
    </cfRule>
    <cfRule type="cellIs" dxfId="1311" priority="1272" operator="equal">
      <formula>"Alto"</formula>
    </cfRule>
    <cfRule type="cellIs" dxfId="1310" priority="1273" operator="equal">
      <formula>"Moderado"</formula>
    </cfRule>
    <cfRule type="cellIs" dxfId="1309" priority="1274" operator="equal">
      <formula>"Bajo"</formula>
    </cfRule>
  </conditionalFormatting>
  <conditionalFormatting sqref="Z165">
    <cfRule type="cellIs" dxfId="1308" priority="1266" operator="equal">
      <formula>"Muy Alta"</formula>
    </cfRule>
    <cfRule type="cellIs" dxfId="1307" priority="1267" operator="equal">
      <formula>"Alta"</formula>
    </cfRule>
    <cfRule type="cellIs" dxfId="1306" priority="1268" operator="equal">
      <formula>"Media"</formula>
    </cfRule>
    <cfRule type="cellIs" dxfId="1305" priority="1269" operator="equal">
      <formula>"Baja"</formula>
    </cfRule>
    <cfRule type="cellIs" dxfId="1304" priority="1270" operator="equal">
      <formula>"Muy Baja"</formula>
    </cfRule>
  </conditionalFormatting>
  <conditionalFormatting sqref="AB165">
    <cfRule type="cellIs" dxfId="1303" priority="1261" operator="equal">
      <formula>"Catastrófico"</formula>
    </cfRule>
    <cfRule type="cellIs" dxfId="1302" priority="1262" operator="equal">
      <formula>"Mayor"</formula>
    </cfRule>
    <cfRule type="cellIs" dxfId="1301" priority="1263" operator="equal">
      <formula>"Moderado"</formula>
    </cfRule>
    <cfRule type="cellIs" dxfId="1300" priority="1264" operator="equal">
      <formula>"Menor"</formula>
    </cfRule>
    <cfRule type="cellIs" dxfId="1299" priority="1265" operator="equal">
      <formula>"Leve"</formula>
    </cfRule>
  </conditionalFormatting>
  <conditionalFormatting sqref="AD165">
    <cfRule type="cellIs" dxfId="1298" priority="1257" operator="equal">
      <formula>"Extremo"</formula>
    </cfRule>
    <cfRule type="cellIs" dxfId="1297" priority="1258" operator="equal">
      <formula>"Alto"</formula>
    </cfRule>
    <cfRule type="cellIs" dxfId="1296" priority="1259" operator="equal">
      <formula>"Moderado"</formula>
    </cfRule>
    <cfRule type="cellIs" dxfId="1295" priority="1260" operator="equal">
      <formula>"Bajo"</formula>
    </cfRule>
  </conditionalFormatting>
  <conditionalFormatting sqref="Z166:Z169">
    <cfRule type="cellIs" dxfId="1294" priority="1252" operator="equal">
      <formula>"Muy Alta"</formula>
    </cfRule>
    <cfRule type="cellIs" dxfId="1293" priority="1253" operator="equal">
      <formula>"Alta"</formula>
    </cfRule>
    <cfRule type="cellIs" dxfId="1292" priority="1254" operator="equal">
      <formula>"Media"</formula>
    </cfRule>
    <cfRule type="cellIs" dxfId="1291" priority="1255" operator="equal">
      <formula>"Baja"</formula>
    </cfRule>
    <cfRule type="cellIs" dxfId="1290" priority="1256" operator="equal">
      <formula>"Muy Baja"</formula>
    </cfRule>
  </conditionalFormatting>
  <conditionalFormatting sqref="AB166:AB169">
    <cfRule type="cellIs" dxfId="1289" priority="1247" operator="equal">
      <formula>"Catastrófico"</formula>
    </cfRule>
    <cfRule type="cellIs" dxfId="1288" priority="1248" operator="equal">
      <formula>"Mayor"</formula>
    </cfRule>
    <cfRule type="cellIs" dxfId="1287" priority="1249" operator="equal">
      <formula>"Moderado"</formula>
    </cfRule>
    <cfRule type="cellIs" dxfId="1286" priority="1250" operator="equal">
      <formula>"Menor"</formula>
    </cfRule>
    <cfRule type="cellIs" dxfId="1285" priority="1251" operator="equal">
      <formula>"Leve"</formula>
    </cfRule>
  </conditionalFormatting>
  <conditionalFormatting sqref="AD166:AD169">
    <cfRule type="cellIs" dxfId="1284" priority="1243" operator="equal">
      <formula>"Extremo"</formula>
    </cfRule>
    <cfRule type="cellIs" dxfId="1283" priority="1244" operator="equal">
      <formula>"Alto"</formula>
    </cfRule>
    <cfRule type="cellIs" dxfId="1282" priority="1245" operator="equal">
      <formula>"Moderado"</formula>
    </cfRule>
    <cfRule type="cellIs" dxfId="1281" priority="1246" operator="equal">
      <formula>"Bajo"</formula>
    </cfRule>
  </conditionalFormatting>
  <conditionalFormatting sqref="Z170">
    <cfRule type="cellIs" dxfId="1280" priority="1238" operator="equal">
      <formula>"Muy Alta"</formula>
    </cfRule>
    <cfRule type="cellIs" dxfId="1279" priority="1239" operator="equal">
      <formula>"Alta"</formula>
    </cfRule>
    <cfRule type="cellIs" dxfId="1278" priority="1240" operator="equal">
      <formula>"Media"</formula>
    </cfRule>
    <cfRule type="cellIs" dxfId="1277" priority="1241" operator="equal">
      <formula>"Baja"</formula>
    </cfRule>
    <cfRule type="cellIs" dxfId="1276" priority="1242" operator="equal">
      <formula>"Muy Baja"</formula>
    </cfRule>
  </conditionalFormatting>
  <conditionalFormatting sqref="AB170">
    <cfRule type="cellIs" dxfId="1275" priority="1233" operator="equal">
      <formula>"Catastrófico"</formula>
    </cfRule>
    <cfRule type="cellIs" dxfId="1274" priority="1234" operator="equal">
      <formula>"Mayor"</formula>
    </cfRule>
    <cfRule type="cellIs" dxfId="1273" priority="1235" operator="equal">
      <formula>"Moderado"</formula>
    </cfRule>
    <cfRule type="cellIs" dxfId="1272" priority="1236" operator="equal">
      <formula>"Menor"</formula>
    </cfRule>
    <cfRule type="cellIs" dxfId="1271" priority="1237" operator="equal">
      <formula>"Leve"</formula>
    </cfRule>
  </conditionalFormatting>
  <conditionalFormatting sqref="AD170">
    <cfRule type="cellIs" dxfId="1270" priority="1229" operator="equal">
      <formula>"Extremo"</formula>
    </cfRule>
    <cfRule type="cellIs" dxfId="1269" priority="1230" operator="equal">
      <formula>"Alto"</formula>
    </cfRule>
    <cfRule type="cellIs" dxfId="1268" priority="1231" operator="equal">
      <formula>"Moderado"</formula>
    </cfRule>
    <cfRule type="cellIs" dxfId="1267" priority="1232" operator="equal">
      <formula>"Bajo"</formula>
    </cfRule>
  </conditionalFormatting>
  <conditionalFormatting sqref="I165">
    <cfRule type="cellIs" dxfId="1266" priority="1224" operator="equal">
      <formula>"Muy Alta"</formula>
    </cfRule>
    <cfRule type="cellIs" dxfId="1265" priority="1225" operator="equal">
      <formula>"Alta"</formula>
    </cfRule>
    <cfRule type="cellIs" dxfId="1264" priority="1226" operator="equal">
      <formula>"Media"</formula>
    </cfRule>
    <cfRule type="cellIs" dxfId="1263" priority="1227" operator="equal">
      <formula>"Baja"</formula>
    </cfRule>
    <cfRule type="cellIs" dxfId="1262" priority="1228" operator="equal">
      <formula>"Muy Baja"</formula>
    </cfRule>
  </conditionalFormatting>
  <conditionalFormatting sqref="M165">
    <cfRule type="cellIs" dxfId="1261" priority="1219" operator="equal">
      <formula>"Catastrófico"</formula>
    </cfRule>
    <cfRule type="cellIs" dxfId="1260" priority="1220" operator="equal">
      <formula>"Mayor"</formula>
    </cfRule>
    <cfRule type="cellIs" dxfId="1259" priority="1221" operator="equal">
      <formula>"Moderado"</formula>
    </cfRule>
    <cfRule type="cellIs" dxfId="1258" priority="1222" operator="equal">
      <formula>"Menor"</formula>
    </cfRule>
    <cfRule type="cellIs" dxfId="1257" priority="1223" operator="equal">
      <formula>"Leve"</formula>
    </cfRule>
  </conditionalFormatting>
  <conditionalFormatting sqref="Z146">
    <cfRule type="cellIs" dxfId="1256" priority="1214" operator="equal">
      <formula>"Muy Alta"</formula>
    </cfRule>
    <cfRule type="cellIs" dxfId="1255" priority="1215" operator="equal">
      <formula>"Alta"</formula>
    </cfRule>
    <cfRule type="cellIs" dxfId="1254" priority="1216" operator="equal">
      <formula>"Media"</formula>
    </cfRule>
    <cfRule type="cellIs" dxfId="1253" priority="1217" operator="equal">
      <formula>"Baja"</formula>
    </cfRule>
    <cfRule type="cellIs" dxfId="1252" priority="1218" operator="equal">
      <formula>"Muy Baja"</formula>
    </cfRule>
  </conditionalFormatting>
  <conditionalFormatting sqref="AB146">
    <cfRule type="cellIs" dxfId="1251" priority="1209" operator="equal">
      <formula>"Catastrófico"</formula>
    </cfRule>
    <cfRule type="cellIs" dxfId="1250" priority="1210" operator="equal">
      <formula>"Mayor"</formula>
    </cfRule>
    <cfRule type="cellIs" dxfId="1249" priority="1211" operator="equal">
      <formula>"Moderado"</formula>
    </cfRule>
    <cfRule type="cellIs" dxfId="1248" priority="1212" operator="equal">
      <formula>"Menor"</formula>
    </cfRule>
    <cfRule type="cellIs" dxfId="1247" priority="1213" operator="equal">
      <formula>"Leve"</formula>
    </cfRule>
  </conditionalFormatting>
  <conditionalFormatting sqref="AD146">
    <cfRule type="cellIs" dxfId="1246" priority="1205" operator="equal">
      <formula>"Extremo"</formula>
    </cfRule>
    <cfRule type="cellIs" dxfId="1245" priority="1206" operator="equal">
      <formula>"Alto"</formula>
    </cfRule>
    <cfRule type="cellIs" dxfId="1244" priority="1207" operator="equal">
      <formula>"Moderado"</formula>
    </cfRule>
    <cfRule type="cellIs" dxfId="1243" priority="1208" operator="equal">
      <formula>"Bajo"</formula>
    </cfRule>
  </conditionalFormatting>
  <conditionalFormatting sqref="I141">
    <cfRule type="cellIs" dxfId="1242" priority="1200" operator="equal">
      <formula>"Muy Alta"</formula>
    </cfRule>
    <cfRule type="cellIs" dxfId="1241" priority="1201" operator="equal">
      <formula>"Alta"</formula>
    </cfRule>
    <cfRule type="cellIs" dxfId="1240" priority="1202" operator="equal">
      <formula>"Media"</formula>
    </cfRule>
    <cfRule type="cellIs" dxfId="1239" priority="1203" operator="equal">
      <formula>"Baja"</formula>
    </cfRule>
    <cfRule type="cellIs" dxfId="1238" priority="1204" operator="equal">
      <formula>"Muy Baja"</formula>
    </cfRule>
  </conditionalFormatting>
  <conditionalFormatting sqref="M141">
    <cfRule type="cellIs" dxfId="1237" priority="1195" operator="equal">
      <formula>"Catastrófico"</formula>
    </cfRule>
    <cfRule type="cellIs" dxfId="1236" priority="1196" operator="equal">
      <formula>"Mayor"</formula>
    </cfRule>
    <cfRule type="cellIs" dxfId="1235" priority="1197" operator="equal">
      <formula>"Moderado"</formula>
    </cfRule>
    <cfRule type="cellIs" dxfId="1234" priority="1198" operator="equal">
      <formula>"Menor"</formula>
    </cfRule>
    <cfRule type="cellIs" dxfId="1233" priority="1199" operator="equal">
      <formula>"Leve"</formula>
    </cfRule>
  </conditionalFormatting>
  <conditionalFormatting sqref="O141">
    <cfRule type="cellIs" dxfId="1232" priority="1191" operator="equal">
      <formula>"Extremo"</formula>
    </cfRule>
    <cfRule type="cellIs" dxfId="1231" priority="1192" operator="equal">
      <formula>"Alto"</formula>
    </cfRule>
    <cfRule type="cellIs" dxfId="1230" priority="1193" operator="equal">
      <formula>"Moderado"</formula>
    </cfRule>
    <cfRule type="cellIs" dxfId="1229" priority="1194" operator="equal">
      <formula>"Bajo"</formula>
    </cfRule>
  </conditionalFormatting>
  <conditionalFormatting sqref="Z144:Z145">
    <cfRule type="cellIs" dxfId="1228" priority="1186" operator="equal">
      <formula>"Muy Alta"</formula>
    </cfRule>
    <cfRule type="cellIs" dxfId="1227" priority="1187" operator="equal">
      <formula>"Alta"</formula>
    </cfRule>
    <cfRule type="cellIs" dxfId="1226" priority="1188" operator="equal">
      <formula>"Media"</formula>
    </cfRule>
    <cfRule type="cellIs" dxfId="1225" priority="1189" operator="equal">
      <formula>"Baja"</formula>
    </cfRule>
    <cfRule type="cellIs" dxfId="1224" priority="1190" operator="equal">
      <formula>"Muy Baja"</formula>
    </cfRule>
  </conditionalFormatting>
  <conditionalFormatting sqref="AB144:AB145">
    <cfRule type="cellIs" dxfId="1223" priority="1181" operator="equal">
      <formula>"Catastrófico"</formula>
    </cfRule>
    <cfRule type="cellIs" dxfId="1222" priority="1182" operator="equal">
      <formula>"Mayor"</formula>
    </cfRule>
    <cfRule type="cellIs" dxfId="1221" priority="1183" operator="equal">
      <formula>"Moderado"</formula>
    </cfRule>
    <cfRule type="cellIs" dxfId="1220" priority="1184" operator="equal">
      <formula>"Menor"</formula>
    </cfRule>
    <cfRule type="cellIs" dxfId="1219" priority="1185" operator="equal">
      <formula>"Leve"</formula>
    </cfRule>
  </conditionalFormatting>
  <conditionalFormatting sqref="AD144:AD145">
    <cfRule type="cellIs" dxfId="1218" priority="1177" operator="equal">
      <formula>"Extremo"</formula>
    </cfRule>
    <cfRule type="cellIs" dxfId="1217" priority="1178" operator="equal">
      <formula>"Alto"</formula>
    </cfRule>
    <cfRule type="cellIs" dxfId="1216" priority="1179" operator="equal">
      <formula>"Moderado"</formula>
    </cfRule>
    <cfRule type="cellIs" dxfId="1215" priority="1180" operator="equal">
      <formula>"Bajo"</formula>
    </cfRule>
  </conditionalFormatting>
  <conditionalFormatting sqref="AB141">
    <cfRule type="cellIs" dxfId="1214" priority="1172" operator="equal">
      <formula>"Catastrófico"</formula>
    </cfRule>
    <cfRule type="cellIs" dxfId="1213" priority="1173" operator="equal">
      <formula>"Mayor"</formula>
    </cfRule>
    <cfRule type="cellIs" dxfId="1212" priority="1174" operator="equal">
      <formula>"Moderado"</formula>
    </cfRule>
    <cfRule type="cellIs" dxfId="1211" priority="1175" operator="equal">
      <formula>"Menor"</formula>
    </cfRule>
    <cfRule type="cellIs" dxfId="1210" priority="1176" operator="equal">
      <formula>"Leve"</formula>
    </cfRule>
  </conditionalFormatting>
  <conditionalFormatting sqref="AD141">
    <cfRule type="cellIs" dxfId="1209" priority="1168" operator="equal">
      <formula>"Extremo"</formula>
    </cfRule>
    <cfRule type="cellIs" dxfId="1208" priority="1169" operator="equal">
      <formula>"Alto"</formula>
    </cfRule>
    <cfRule type="cellIs" dxfId="1207" priority="1170" operator="equal">
      <formula>"Moderado"</formula>
    </cfRule>
    <cfRule type="cellIs" dxfId="1206" priority="1171" operator="equal">
      <formula>"Bajo"</formula>
    </cfRule>
  </conditionalFormatting>
  <conditionalFormatting sqref="AB142:AB143">
    <cfRule type="cellIs" dxfId="1205" priority="1163" operator="equal">
      <formula>"Catastrófico"</formula>
    </cfRule>
    <cfRule type="cellIs" dxfId="1204" priority="1164" operator="equal">
      <formula>"Mayor"</formula>
    </cfRule>
    <cfRule type="cellIs" dxfId="1203" priority="1165" operator="equal">
      <formula>"Moderado"</formula>
    </cfRule>
    <cfRule type="cellIs" dxfId="1202" priority="1166" operator="equal">
      <formula>"Menor"</formula>
    </cfRule>
    <cfRule type="cellIs" dxfId="1201" priority="1167" operator="equal">
      <formula>"Leve"</formula>
    </cfRule>
  </conditionalFormatting>
  <conditionalFormatting sqref="AD142:AD143">
    <cfRule type="cellIs" dxfId="1200" priority="1159" operator="equal">
      <formula>"Extremo"</formula>
    </cfRule>
    <cfRule type="cellIs" dxfId="1199" priority="1160" operator="equal">
      <formula>"Alto"</formula>
    </cfRule>
    <cfRule type="cellIs" dxfId="1198" priority="1161" operator="equal">
      <formula>"Moderado"</formula>
    </cfRule>
    <cfRule type="cellIs" dxfId="1197" priority="1162" operator="equal">
      <formula>"Bajo"</formula>
    </cfRule>
  </conditionalFormatting>
  <conditionalFormatting sqref="Z141">
    <cfRule type="cellIs" dxfId="1196" priority="1154" operator="equal">
      <formula>"Muy Alta"</formula>
    </cfRule>
    <cfRule type="cellIs" dxfId="1195" priority="1155" operator="equal">
      <formula>"Alta"</formula>
    </cfRule>
    <cfRule type="cellIs" dxfId="1194" priority="1156" operator="equal">
      <formula>"Media"</formula>
    </cfRule>
    <cfRule type="cellIs" dxfId="1193" priority="1157" operator="equal">
      <formula>"Baja"</formula>
    </cfRule>
    <cfRule type="cellIs" dxfId="1192" priority="1158" operator="equal">
      <formula>"Muy Baja"</formula>
    </cfRule>
  </conditionalFormatting>
  <conditionalFormatting sqref="Z142:Z143">
    <cfRule type="cellIs" dxfId="1191" priority="1149" operator="equal">
      <formula>"Muy Alta"</formula>
    </cfRule>
    <cfRule type="cellIs" dxfId="1190" priority="1150" operator="equal">
      <formula>"Alta"</formula>
    </cfRule>
    <cfRule type="cellIs" dxfId="1189" priority="1151" operator="equal">
      <formula>"Media"</formula>
    </cfRule>
    <cfRule type="cellIs" dxfId="1188" priority="1152" operator="equal">
      <formula>"Baja"</formula>
    </cfRule>
    <cfRule type="cellIs" dxfId="1187" priority="1153" operator="equal">
      <formula>"Muy Baja"</formula>
    </cfRule>
  </conditionalFormatting>
  <conditionalFormatting sqref="Z152">
    <cfRule type="cellIs" dxfId="1186" priority="1144" operator="equal">
      <formula>"Muy Alta"</formula>
    </cfRule>
    <cfRule type="cellIs" dxfId="1185" priority="1145" operator="equal">
      <formula>"Alta"</formula>
    </cfRule>
    <cfRule type="cellIs" dxfId="1184" priority="1146" operator="equal">
      <formula>"Media"</formula>
    </cfRule>
    <cfRule type="cellIs" dxfId="1183" priority="1147" operator="equal">
      <formula>"Baja"</formula>
    </cfRule>
    <cfRule type="cellIs" dxfId="1182" priority="1148" operator="equal">
      <formula>"Muy Baja"</formula>
    </cfRule>
  </conditionalFormatting>
  <conditionalFormatting sqref="AB152">
    <cfRule type="cellIs" dxfId="1181" priority="1139" operator="equal">
      <formula>"Catastrófico"</formula>
    </cfRule>
    <cfRule type="cellIs" dxfId="1180" priority="1140" operator="equal">
      <formula>"Mayor"</formula>
    </cfRule>
    <cfRule type="cellIs" dxfId="1179" priority="1141" operator="equal">
      <formula>"Moderado"</formula>
    </cfRule>
    <cfRule type="cellIs" dxfId="1178" priority="1142" operator="equal">
      <formula>"Menor"</formula>
    </cfRule>
    <cfRule type="cellIs" dxfId="1177" priority="1143" operator="equal">
      <formula>"Leve"</formula>
    </cfRule>
  </conditionalFormatting>
  <conditionalFormatting sqref="AD152">
    <cfRule type="cellIs" dxfId="1176" priority="1135" operator="equal">
      <formula>"Extremo"</formula>
    </cfRule>
    <cfRule type="cellIs" dxfId="1175" priority="1136" operator="equal">
      <formula>"Alto"</formula>
    </cfRule>
    <cfRule type="cellIs" dxfId="1174" priority="1137" operator="equal">
      <formula>"Moderado"</formula>
    </cfRule>
    <cfRule type="cellIs" dxfId="1173" priority="1138" operator="equal">
      <formula>"Bajo"</formula>
    </cfRule>
  </conditionalFormatting>
  <conditionalFormatting sqref="I147">
    <cfRule type="cellIs" dxfId="1172" priority="1130" operator="equal">
      <formula>"Muy Alta"</formula>
    </cfRule>
    <cfRule type="cellIs" dxfId="1171" priority="1131" operator="equal">
      <formula>"Alta"</formula>
    </cfRule>
    <cfRule type="cellIs" dxfId="1170" priority="1132" operator="equal">
      <formula>"Media"</formula>
    </cfRule>
    <cfRule type="cellIs" dxfId="1169" priority="1133" operator="equal">
      <formula>"Baja"</formula>
    </cfRule>
    <cfRule type="cellIs" dxfId="1168" priority="1134" operator="equal">
      <formula>"Muy Baja"</formula>
    </cfRule>
  </conditionalFormatting>
  <conditionalFormatting sqref="M147">
    <cfRule type="cellIs" dxfId="1167" priority="1125" operator="equal">
      <formula>"Catastrófico"</formula>
    </cfRule>
    <cfRule type="cellIs" dxfId="1166" priority="1126" operator="equal">
      <formula>"Mayor"</formula>
    </cfRule>
    <cfRule type="cellIs" dxfId="1165" priority="1127" operator="equal">
      <formula>"Moderado"</formula>
    </cfRule>
    <cfRule type="cellIs" dxfId="1164" priority="1128" operator="equal">
      <formula>"Menor"</formula>
    </cfRule>
    <cfRule type="cellIs" dxfId="1163" priority="1129" operator="equal">
      <formula>"Leve"</formula>
    </cfRule>
  </conditionalFormatting>
  <conditionalFormatting sqref="O147">
    <cfRule type="cellIs" dxfId="1162" priority="1121" operator="equal">
      <formula>"Extremo"</formula>
    </cfRule>
    <cfRule type="cellIs" dxfId="1161" priority="1122" operator="equal">
      <formula>"Alto"</formula>
    </cfRule>
    <cfRule type="cellIs" dxfId="1160" priority="1123" operator="equal">
      <formula>"Moderado"</formula>
    </cfRule>
    <cfRule type="cellIs" dxfId="1159" priority="1124" operator="equal">
      <formula>"Bajo"</formula>
    </cfRule>
  </conditionalFormatting>
  <conditionalFormatting sqref="Z150:Z151">
    <cfRule type="cellIs" dxfId="1158" priority="1116" operator="equal">
      <formula>"Muy Alta"</formula>
    </cfRule>
    <cfRule type="cellIs" dxfId="1157" priority="1117" operator="equal">
      <formula>"Alta"</formula>
    </cfRule>
    <cfRule type="cellIs" dxfId="1156" priority="1118" operator="equal">
      <formula>"Media"</formula>
    </cfRule>
    <cfRule type="cellIs" dxfId="1155" priority="1119" operator="equal">
      <formula>"Baja"</formula>
    </cfRule>
    <cfRule type="cellIs" dxfId="1154" priority="1120" operator="equal">
      <formula>"Muy Baja"</formula>
    </cfRule>
  </conditionalFormatting>
  <conditionalFormatting sqref="AB150:AB151">
    <cfRule type="cellIs" dxfId="1153" priority="1111" operator="equal">
      <formula>"Catastrófico"</formula>
    </cfRule>
    <cfRule type="cellIs" dxfId="1152" priority="1112" operator="equal">
      <formula>"Mayor"</formula>
    </cfRule>
    <cfRule type="cellIs" dxfId="1151" priority="1113" operator="equal">
      <formula>"Moderado"</formula>
    </cfRule>
    <cfRule type="cellIs" dxfId="1150" priority="1114" operator="equal">
      <formula>"Menor"</formula>
    </cfRule>
    <cfRule type="cellIs" dxfId="1149" priority="1115" operator="equal">
      <formula>"Leve"</formula>
    </cfRule>
  </conditionalFormatting>
  <conditionalFormatting sqref="AD150:AD151">
    <cfRule type="cellIs" dxfId="1148" priority="1107" operator="equal">
      <formula>"Extremo"</formula>
    </cfRule>
    <cfRule type="cellIs" dxfId="1147" priority="1108" operator="equal">
      <formula>"Alto"</formula>
    </cfRule>
    <cfRule type="cellIs" dxfId="1146" priority="1109" operator="equal">
      <formula>"Moderado"</formula>
    </cfRule>
    <cfRule type="cellIs" dxfId="1145" priority="1110" operator="equal">
      <formula>"Bajo"</formula>
    </cfRule>
  </conditionalFormatting>
  <conditionalFormatting sqref="AB147">
    <cfRule type="cellIs" dxfId="1144" priority="1102" operator="equal">
      <formula>"Catastrófico"</formula>
    </cfRule>
    <cfRule type="cellIs" dxfId="1143" priority="1103" operator="equal">
      <formula>"Mayor"</formula>
    </cfRule>
    <cfRule type="cellIs" dxfId="1142" priority="1104" operator="equal">
      <formula>"Moderado"</formula>
    </cfRule>
    <cfRule type="cellIs" dxfId="1141" priority="1105" operator="equal">
      <formula>"Menor"</formula>
    </cfRule>
    <cfRule type="cellIs" dxfId="1140" priority="1106" operator="equal">
      <formula>"Leve"</formula>
    </cfRule>
  </conditionalFormatting>
  <conditionalFormatting sqref="AD147">
    <cfRule type="cellIs" dxfId="1139" priority="1098" operator="equal">
      <formula>"Extremo"</formula>
    </cfRule>
    <cfRule type="cellIs" dxfId="1138" priority="1099" operator="equal">
      <formula>"Alto"</formula>
    </cfRule>
    <cfRule type="cellIs" dxfId="1137" priority="1100" operator="equal">
      <formula>"Moderado"</formula>
    </cfRule>
    <cfRule type="cellIs" dxfId="1136" priority="1101" operator="equal">
      <formula>"Bajo"</formula>
    </cfRule>
  </conditionalFormatting>
  <conditionalFormatting sqref="AB148:AB149">
    <cfRule type="cellIs" dxfId="1135" priority="1093" operator="equal">
      <formula>"Catastrófico"</formula>
    </cfRule>
    <cfRule type="cellIs" dxfId="1134" priority="1094" operator="equal">
      <formula>"Mayor"</formula>
    </cfRule>
    <cfRule type="cellIs" dxfId="1133" priority="1095" operator="equal">
      <formula>"Moderado"</formula>
    </cfRule>
    <cfRule type="cellIs" dxfId="1132" priority="1096" operator="equal">
      <formula>"Menor"</formula>
    </cfRule>
    <cfRule type="cellIs" dxfId="1131" priority="1097" operator="equal">
      <formula>"Leve"</formula>
    </cfRule>
  </conditionalFormatting>
  <conditionalFormatting sqref="AD148:AD149">
    <cfRule type="cellIs" dxfId="1130" priority="1089" operator="equal">
      <formula>"Extremo"</formula>
    </cfRule>
    <cfRule type="cellIs" dxfId="1129" priority="1090" operator="equal">
      <formula>"Alto"</formula>
    </cfRule>
    <cfRule type="cellIs" dxfId="1128" priority="1091" operator="equal">
      <formula>"Moderado"</formula>
    </cfRule>
    <cfRule type="cellIs" dxfId="1127" priority="1092" operator="equal">
      <formula>"Bajo"</formula>
    </cfRule>
  </conditionalFormatting>
  <conditionalFormatting sqref="Z147">
    <cfRule type="cellIs" dxfId="1126" priority="1084" operator="equal">
      <formula>"Muy Alta"</formula>
    </cfRule>
    <cfRule type="cellIs" dxfId="1125" priority="1085" operator="equal">
      <formula>"Alta"</formula>
    </cfRule>
    <cfRule type="cellIs" dxfId="1124" priority="1086" operator="equal">
      <formula>"Media"</formula>
    </cfRule>
    <cfRule type="cellIs" dxfId="1123" priority="1087" operator="equal">
      <formula>"Baja"</formula>
    </cfRule>
    <cfRule type="cellIs" dxfId="1122" priority="1088" operator="equal">
      <formula>"Muy Baja"</formula>
    </cfRule>
  </conditionalFormatting>
  <conditionalFormatting sqref="Z148:Z149">
    <cfRule type="cellIs" dxfId="1121" priority="1079" operator="equal">
      <formula>"Muy Alta"</formula>
    </cfRule>
    <cfRule type="cellIs" dxfId="1120" priority="1080" operator="equal">
      <formula>"Alta"</formula>
    </cfRule>
    <cfRule type="cellIs" dxfId="1119" priority="1081" operator="equal">
      <formula>"Media"</formula>
    </cfRule>
    <cfRule type="cellIs" dxfId="1118" priority="1082" operator="equal">
      <formula>"Baja"</formula>
    </cfRule>
    <cfRule type="cellIs" dxfId="1117" priority="1083" operator="equal">
      <formula>"Muy Baja"</formula>
    </cfRule>
  </conditionalFormatting>
  <conditionalFormatting sqref="Z158">
    <cfRule type="cellIs" dxfId="1116" priority="1074" operator="equal">
      <formula>"Muy Alta"</formula>
    </cfRule>
    <cfRule type="cellIs" dxfId="1115" priority="1075" operator="equal">
      <formula>"Alta"</formula>
    </cfRule>
    <cfRule type="cellIs" dxfId="1114" priority="1076" operator="equal">
      <formula>"Media"</formula>
    </cfRule>
    <cfRule type="cellIs" dxfId="1113" priority="1077" operator="equal">
      <formula>"Baja"</formula>
    </cfRule>
    <cfRule type="cellIs" dxfId="1112" priority="1078" operator="equal">
      <formula>"Muy Baja"</formula>
    </cfRule>
  </conditionalFormatting>
  <conditionalFormatting sqref="AB158">
    <cfRule type="cellIs" dxfId="1111" priority="1069" operator="equal">
      <formula>"Catastrófico"</formula>
    </cfRule>
    <cfRule type="cellIs" dxfId="1110" priority="1070" operator="equal">
      <formula>"Mayor"</formula>
    </cfRule>
    <cfRule type="cellIs" dxfId="1109" priority="1071" operator="equal">
      <formula>"Moderado"</formula>
    </cfRule>
    <cfRule type="cellIs" dxfId="1108" priority="1072" operator="equal">
      <formula>"Menor"</formula>
    </cfRule>
    <cfRule type="cellIs" dxfId="1107" priority="1073" operator="equal">
      <formula>"Leve"</formula>
    </cfRule>
  </conditionalFormatting>
  <conditionalFormatting sqref="AD158">
    <cfRule type="cellIs" dxfId="1106" priority="1065" operator="equal">
      <formula>"Extremo"</formula>
    </cfRule>
    <cfRule type="cellIs" dxfId="1105" priority="1066" operator="equal">
      <formula>"Alto"</formula>
    </cfRule>
    <cfRule type="cellIs" dxfId="1104" priority="1067" operator="equal">
      <formula>"Moderado"</formula>
    </cfRule>
    <cfRule type="cellIs" dxfId="1103" priority="1068" operator="equal">
      <formula>"Bajo"</formula>
    </cfRule>
  </conditionalFormatting>
  <conditionalFormatting sqref="I153">
    <cfRule type="cellIs" dxfId="1102" priority="1060" operator="equal">
      <formula>"Muy Alta"</formula>
    </cfRule>
    <cfRule type="cellIs" dxfId="1101" priority="1061" operator="equal">
      <formula>"Alta"</formula>
    </cfRule>
    <cfRule type="cellIs" dxfId="1100" priority="1062" operator="equal">
      <formula>"Media"</formula>
    </cfRule>
    <cfRule type="cellIs" dxfId="1099" priority="1063" operator="equal">
      <formula>"Baja"</formula>
    </cfRule>
    <cfRule type="cellIs" dxfId="1098" priority="1064" operator="equal">
      <formula>"Muy Baja"</formula>
    </cfRule>
  </conditionalFormatting>
  <conditionalFormatting sqref="M153">
    <cfRule type="cellIs" dxfId="1097" priority="1055" operator="equal">
      <formula>"Catastrófico"</formula>
    </cfRule>
    <cfRule type="cellIs" dxfId="1096" priority="1056" operator="equal">
      <formula>"Mayor"</formula>
    </cfRule>
    <cfRule type="cellIs" dxfId="1095" priority="1057" operator="equal">
      <formula>"Moderado"</formula>
    </cfRule>
    <cfRule type="cellIs" dxfId="1094" priority="1058" operator="equal">
      <formula>"Menor"</formula>
    </cfRule>
    <cfRule type="cellIs" dxfId="1093" priority="1059" operator="equal">
      <formula>"Leve"</formula>
    </cfRule>
  </conditionalFormatting>
  <conditionalFormatting sqref="O153">
    <cfRule type="cellIs" dxfId="1092" priority="1051" operator="equal">
      <formula>"Extremo"</formula>
    </cfRule>
    <cfRule type="cellIs" dxfId="1091" priority="1052" operator="equal">
      <formula>"Alto"</formula>
    </cfRule>
    <cfRule type="cellIs" dxfId="1090" priority="1053" operator="equal">
      <formula>"Moderado"</formula>
    </cfRule>
    <cfRule type="cellIs" dxfId="1089" priority="1054" operator="equal">
      <formula>"Bajo"</formula>
    </cfRule>
  </conditionalFormatting>
  <conditionalFormatting sqref="Z156:Z157">
    <cfRule type="cellIs" dxfId="1088" priority="1046" operator="equal">
      <formula>"Muy Alta"</formula>
    </cfRule>
    <cfRule type="cellIs" dxfId="1087" priority="1047" operator="equal">
      <formula>"Alta"</formula>
    </cfRule>
    <cfRule type="cellIs" dxfId="1086" priority="1048" operator="equal">
      <formula>"Media"</formula>
    </cfRule>
    <cfRule type="cellIs" dxfId="1085" priority="1049" operator="equal">
      <formula>"Baja"</formula>
    </cfRule>
    <cfRule type="cellIs" dxfId="1084" priority="1050" operator="equal">
      <formula>"Muy Baja"</formula>
    </cfRule>
  </conditionalFormatting>
  <conditionalFormatting sqref="AB156:AB157">
    <cfRule type="cellIs" dxfId="1083" priority="1041" operator="equal">
      <formula>"Catastrófico"</formula>
    </cfRule>
    <cfRule type="cellIs" dxfId="1082" priority="1042" operator="equal">
      <formula>"Mayor"</formula>
    </cfRule>
    <cfRule type="cellIs" dxfId="1081" priority="1043" operator="equal">
      <formula>"Moderado"</formula>
    </cfRule>
    <cfRule type="cellIs" dxfId="1080" priority="1044" operator="equal">
      <formula>"Menor"</formula>
    </cfRule>
    <cfRule type="cellIs" dxfId="1079" priority="1045" operator="equal">
      <formula>"Leve"</formula>
    </cfRule>
  </conditionalFormatting>
  <conditionalFormatting sqref="AD156:AD157">
    <cfRule type="cellIs" dxfId="1078" priority="1037" operator="equal">
      <formula>"Extremo"</formula>
    </cfRule>
    <cfRule type="cellIs" dxfId="1077" priority="1038" operator="equal">
      <formula>"Alto"</formula>
    </cfRule>
    <cfRule type="cellIs" dxfId="1076" priority="1039" operator="equal">
      <formula>"Moderado"</formula>
    </cfRule>
    <cfRule type="cellIs" dxfId="1075" priority="1040" operator="equal">
      <formula>"Bajo"</formula>
    </cfRule>
  </conditionalFormatting>
  <conditionalFormatting sqref="AB153">
    <cfRule type="cellIs" dxfId="1074" priority="1032" operator="equal">
      <formula>"Catastrófico"</formula>
    </cfRule>
    <cfRule type="cellIs" dxfId="1073" priority="1033" operator="equal">
      <formula>"Mayor"</formula>
    </cfRule>
    <cfRule type="cellIs" dxfId="1072" priority="1034" operator="equal">
      <formula>"Moderado"</formula>
    </cfRule>
    <cfRule type="cellIs" dxfId="1071" priority="1035" operator="equal">
      <formula>"Menor"</formula>
    </cfRule>
    <cfRule type="cellIs" dxfId="1070" priority="1036" operator="equal">
      <formula>"Leve"</formula>
    </cfRule>
  </conditionalFormatting>
  <conditionalFormatting sqref="AD153">
    <cfRule type="cellIs" dxfId="1069" priority="1028" operator="equal">
      <formula>"Extremo"</formula>
    </cfRule>
    <cfRule type="cellIs" dxfId="1068" priority="1029" operator="equal">
      <formula>"Alto"</formula>
    </cfRule>
    <cfRule type="cellIs" dxfId="1067" priority="1030" operator="equal">
      <formula>"Moderado"</formula>
    </cfRule>
    <cfRule type="cellIs" dxfId="1066" priority="1031" operator="equal">
      <formula>"Bajo"</formula>
    </cfRule>
  </conditionalFormatting>
  <conditionalFormatting sqref="AB154:AB155">
    <cfRule type="cellIs" dxfId="1065" priority="1023" operator="equal">
      <formula>"Catastrófico"</formula>
    </cfRule>
    <cfRule type="cellIs" dxfId="1064" priority="1024" operator="equal">
      <formula>"Mayor"</formula>
    </cfRule>
    <cfRule type="cellIs" dxfId="1063" priority="1025" operator="equal">
      <formula>"Moderado"</formula>
    </cfRule>
    <cfRule type="cellIs" dxfId="1062" priority="1026" operator="equal">
      <formula>"Menor"</formula>
    </cfRule>
    <cfRule type="cellIs" dxfId="1061" priority="1027" operator="equal">
      <formula>"Leve"</formula>
    </cfRule>
  </conditionalFormatting>
  <conditionalFormatting sqref="AD154:AD155">
    <cfRule type="cellIs" dxfId="1060" priority="1019" operator="equal">
      <formula>"Extremo"</formula>
    </cfRule>
    <cfRule type="cellIs" dxfId="1059" priority="1020" operator="equal">
      <formula>"Alto"</formula>
    </cfRule>
    <cfRule type="cellIs" dxfId="1058" priority="1021" operator="equal">
      <formula>"Moderado"</formula>
    </cfRule>
    <cfRule type="cellIs" dxfId="1057" priority="1022" operator="equal">
      <formula>"Bajo"</formula>
    </cfRule>
  </conditionalFormatting>
  <conditionalFormatting sqref="Z153">
    <cfRule type="cellIs" dxfId="1056" priority="1014" operator="equal">
      <formula>"Muy Alta"</formula>
    </cfRule>
    <cfRule type="cellIs" dxfId="1055" priority="1015" operator="equal">
      <formula>"Alta"</formula>
    </cfRule>
    <cfRule type="cellIs" dxfId="1054" priority="1016" operator="equal">
      <formula>"Media"</formula>
    </cfRule>
    <cfRule type="cellIs" dxfId="1053" priority="1017" operator="equal">
      <formula>"Baja"</formula>
    </cfRule>
    <cfRule type="cellIs" dxfId="1052" priority="1018" operator="equal">
      <formula>"Muy Baja"</formula>
    </cfRule>
  </conditionalFormatting>
  <conditionalFormatting sqref="Z154:Z155">
    <cfRule type="cellIs" dxfId="1051" priority="1009" operator="equal">
      <formula>"Muy Alta"</formula>
    </cfRule>
    <cfRule type="cellIs" dxfId="1050" priority="1010" operator="equal">
      <formula>"Alta"</formula>
    </cfRule>
    <cfRule type="cellIs" dxfId="1049" priority="1011" operator="equal">
      <formula>"Media"</formula>
    </cfRule>
    <cfRule type="cellIs" dxfId="1048" priority="1012" operator="equal">
      <formula>"Baja"</formula>
    </cfRule>
    <cfRule type="cellIs" dxfId="1047" priority="1013" operator="equal">
      <formula>"Muy Baja"</formula>
    </cfRule>
  </conditionalFormatting>
  <conditionalFormatting sqref="O171">
    <cfRule type="cellIs" dxfId="1046" priority="1005" operator="equal">
      <formula>"Extremo"</formula>
    </cfRule>
    <cfRule type="cellIs" dxfId="1045" priority="1006" operator="equal">
      <formula>"Alto"</formula>
    </cfRule>
    <cfRule type="cellIs" dxfId="1044" priority="1007" operator="equal">
      <formula>"Moderado"</formula>
    </cfRule>
    <cfRule type="cellIs" dxfId="1043" priority="1008" operator="equal">
      <formula>"Bajo"</formula>
    </cfRule>
  </conditionalFormatting>
  <conditionalFormatting sqref="Z171">
    <cfRule type="cellIs" dxfId="1042" priority="1000" operator="equal">
      <formula>"Muy Alta"</formula>
    </cfRule>
    <cfRule type="cellIs" dxfId="1041" priority="1001" operator="equal">
      <formula>"Alta"</formula>
    </cfRule>
    <cfRule type="cellIs" dxfId="1040" priority="1002" operator="equal">
      <formula>"Media"</formula>
    </cfRule>
    <cfRule type="cellIs" dxfId="1039" priority="1003" operator="equal">
      <formula>"Baja"</formula>
    </cfRule>
    <cfRule type="cellIs" dxfId="1038" priority="1004" operator="equal">
      <formula>"Muy Baja"</formula>
    </cfRule>
  </conditionalFormatting>
  <conditionalFormatting sqref="AB171">
    <cfRule type="cellIs" dxfId="1037" priority="995" operator="equal">
      <formula>"Catastrófico"</formula>
    </cfRule>
    <cfRule type="cellIs" dxfId="1036" priority="996" operator="equal">
      <formula>"Mayor"</formula>
    </cfRule>
    <cfRule type="cellIs" dxfId="1035" priority="997" operator="equal">
      <formula>"Moderado"</formula>
    </cfRule>
    <cfRule type="cellIs" dxfId="1034" priority="998" operator="equal">
      <formula>"Menor"</formula>
    </cfRule>
    <cfRule type="cellIs" dxfId="1033" priority="999" operator="equal">
      <formula>"Leve"</formula>
    </cfRule>
  </conditionalFormatting>
  <conditionalFormatting sqref="AD171">
    <cfRule type="cellIs" dxfId="1032" priority="991" operator="equal">
      <formula>"Extremo"</formula>
    </cfRule>
    <cfRule type="cellIs" dxfId="1031" priority="992" operator="equal">
      <formula>"Alto"</formula>
    </cfRule>
    <cfRule type="cellIs" dxfId="1030" priority="993" operator="equal">
      <formula>"Moderado"</formula>
    </cfRule>
    <cfRule type="cellIs" dxfId="1029" priority="994" operator="equal">
      <formula>"Bajo"</formula>
    </cfRule>
  </conditionalFormatting>
  <conditionalFormatting sqref="Z172:Z175">
    <cfRule type="cellIs" dxfId="1028" priority="986" operator="equal">
      <formula>"Muy Alta"</formula>
    </cfRule>
    <cfRule type="cellIs" dxfId="1027" priority="987" operator="equal">
      <formula>"Alta"</formula>
    </cfRule>
    <cfRule type="cellIs" dxfId="1026" priority="988" operator="equal">
      <formula>"Media"</formula>
    </cfRule>
    <cfRule type="cellIs" dxfId="1025" priority="989" operator="equal">
      <formula>"Baja"</formula>
    </cfRule>
    <cfRule type="cellIs" dxfId="1024" priority="990" operator="equal">
      <formula>"Muy Baja"</formula>
    </cfRule>
  </conditionalFormatting>
  <conditionalFormatting sqref="AB172:AB175">
    <cfRule type="cellIs" dxfId="1023" priority="981" operator="equal">
      <formula>"Catastrófico"</formula>
    </cfRule>
    <cfRule type="cellIs" dxfId="1022" priority="982" operator="equal">
      <formula>"Mayor"</formula>
    </cfRule>
    <cfRule type="cellIs" dxfId="1021" priority="983" operator="equal">
      <formula>"Moderado"</formula>
    </cfRule>
    <cfRule type="cellIs" dxfId="1020" priority="984" operator="equal">
      <formula>"Menor"</formula>
    </cfRule>
    <cfRule type="cellIs" dxfId="1019" priority="985" operator="equal">
      <formula>"Leve"</formula>
    </cfRule>
  </conditionalFormatting>
  <conditionalFormatting sqref="AD172:AD175">
    <cfRule type="cellIs" dxfId="1018" priority="977" operator="equal">
      <formula>"Extremo"</formula>
    </cfRule>
    <cfRule type="cellIs" dxfId="1017" priority="978" operator="equal">
      <formula>"Alto"</formula>
    </cfRule>
    <cfRule type="cellIs" dxfId="1016" priority="979" operator="equal">
      <formula>"Moderado"</formula>
    </cfRule>
    <cfRule type="cellIs" dxfId="1015" priority="980" operator="equal">
      <formula>"Bajo"</formula>
    </cfRule>
  </conditionalFormatting>
  <conditionalFormatting sqref="Z176">
    <cfRule type="cellIs" dxfId="1014" priority="972" operator="equal">
      <formula>"Muy Alta"</formula>
    </cfRule>
    <cfRule type="cellIs" dxfId="1013" priority="973" operator="equal">
      <formula>"Alta"</formula>
    </cfRule>
    <cfRule type="cellIs" dxfId="1012" priority="974" operator="equal">
      <formula>"Media"</formula>
    </cfRule>
    <cfRule type="cellIs" dxfId="1011" priority="975" operator="equal">
      <formula>"Baja"</formula>
    </cfRule>
    <cfRule type="cellIs" dxfId="1010" priority="976" operator="equal">
      <formula>"Muy Baja"</formula>
    </cfRule>
  </conditionalFormatting>
  <conditionalFormatting sqref="AB176">
    <cfRule type="cellIs" dxfId="1009" priority="967" operator="equal">
      <formula>"Catastrófico"</formula>
    </cfRule>
    <cfRule type="cellIs" dxfId="1008" priority="968" operator="equal">
      <formula>"Mayor"</formula>
    </cfRule>
    <cfRule type="cellIs" dxfId="1007" priority="969" operator="equal">
      <formula>"Moderado"</formula>
    </cfRule>
    <cfRule type="cellIs" dxfId="1006" priority="970" operator="equal">
      <formula>"Menor"</formula>
    </cfRule>
    <cfRule type="cellIs" dxfId="1005" priority="971" operator="equal">
      <formula>"Leve"</formula>
    </cfRule>
  </conditionalFormatting>
  <conditionalFormatting sqref="AD176">
    <cfRule type="cellIs" dxfId="1004" priority="963" operator="equal">
      <formula>"Extremo"</formula>
    </cfRule>
    <cfRule type="cellIs" dxfId="1003" priority="964" operator="equal">
      <formula>"Alto"</formula>
    </cfRule>
    <cfRule type="cellIs" dxfId="1002" priority="965" operator="equal">
      <formula>"Moderado"</formula>
    </cfRule>
    <cfRule type="cellIs" dxfId="1001" priority="966" operator="equal">
      <formula>"Bajo"</formula>
    </cfRule>
  </conditionalFormatting>
  <conditionalFormatting sqref="I171">
    <cfRule type="cellIs" dxfId="1000" priority="958" operator="equal">
      <formula>"Muy Alta"</formula>
    </cfRule>
    <cfRule type="cellIs" dxfId="999" priority="959" operator="equal">
      <formula>"Alta"</formula>
    </cfRule>
    <cfRule type="cellIs" dxfId="998" priority="960" operator="equal">
      <formula>"Media"</formula>
    </cfRule>
    <cfRule type="cellIs" dxfId="997" priority="961" operator="equal">
      <formula>"Baja"</formula>
    </cfRule>
    <cfRule type="cellIs" dxfId="996" priority="962" operator="equal">
      <formula>"Muy Baja"</formula>
    </cfRule>
  </conditionalFormatting>
  <conditionalFormatting sqref="M171">
    <cfRule type="cellIs" dxfId="995" priority="953" operator="equal">
      <formula>"Catastrófico"</formula>
    </cfRule>
    <cfRule type="cellIs" dxfId="994" priority="954" operator="equal">
      <formula>"Mayor"</formula>
    </cfRule>
    <cfRule type="cellIs" dxfId="993" priority="955" operator="equal">
      <formula>"Moderado"</formula>
    </cfRule>
    <cfRule type="cellIs" dxfId="992" priority="956" operator="equal">
      <formula>"Menor"</formula>
    </cfRule>
    <cfRule type="cellIs" dxfId="991" priority="957" operator="equal">
      <formula>"Leve"</formula>
    </cfRule>
  </conditionalFormatting>
  <conditionalFormatting sqref="O177">
    <cfRule type="cellIs" dxfId="990" priority="949" operator="equal">
      <formula>"Extremo"</formula>
    </cfRule>
    <cfRule type="cellIs" dxfId="989" priority="950" operator="equal">
      <formula>"Alto"</formula>
    </cfRule>
    <cfRule type="cellIs" dxfId="988" priority="951" operator="equal">
      <formula>"Moderado"</formula>
    </cfRule>
    <cfRule type="cellIs" dxfId="987" priority="952" operator="equal">
      <formula>"Bajo"</formula>
    </cfRule>
  </conditionalFormatting>
  <conditionalFormatting sqref="Z177">
    <cfRule type="cellIs" dxfId="986" priority="944" operator="equal">
      <formula>"Muy Alta"</formula>
    </cfRule>
    <cfRule type="cellIs" dxfId="985" priority="945" operator="equal">
      <formula>"Alta"</formula>
    </cfRule>
    <cfRule type="cellIs" dxfId="984" priority="946" operator="equal">
      <formula>"Media"</formula>
    </cfRule>
    <cfRule type="cellIs" dxfId="983" priority="947" operator="equal">
      <formula>"Baja"</formula>
    </cfRule>
    <cfRule type="cellIs" dxfId="982" priority="948" operator="equal">
      <formula>"Muy Baja"</formula>
    </cfRule>
  </conditionalFormatting>
  <conditionalFormatting sqref="AB177">
    <cfRule type="cellIs" dxfId="981" priority="939" operator="equal">
      <formula>"Catastrófico"</formula>
    </cfRule>
    <cfRule type="cellIs" dxfId="980" priority="940" operator="equal">
      <formula>"Mayor"</formula>
    </cfRule>
    <cfRule type="cellIs" dxfId="979" priority="941" operator="equal">
      <formula>"Moderado"</formula>
    </cfRule>
    <cfRule type="cellIs" dxfId="978" priority="942" operator="equal">
      <formula>"Menor"</formula>
    </cfRule>
    <cfRule type="cellIs" dxfId="977" priority="943" operator="equal">
      <formula>"Leve"</formula>
    </cfRule>
  </conditionalFormatting>
  <conditionalFormatting sqref="AD177">
    <cfRule type="cellIs" dxfId="976" priority="935" operator="equal">
      <formula>"Extremo"</formula>
    </cfRule>
    <cfRule type="cellIs" dxfId="975" priority="936" operator="equal">
      <formula>"Alto"</formula>
    </cfRule>
    <cfRule type="cellIs" dxfId="974" priority="937" operator="equal">
      <formula>"Moderado"</formula>
    </cfRule>
    <cfRule type="cellIs" dxfId="973" priority="938" operator="equal">
      <formula>"Bajo"</formula>
    </cfRule>
  </conditionalFormatting>
  <conditionalFormatting sqref="Z178:Z181">
    <cfRule type="cellIs" dxfId="972" priority="930" operator="equal">
      <formula>"Muy Alta"</formula>
    </cfRule>
    <cfRule type="cellIs" dxfId="971" priority="931" operator="equal">
      <formula>"Alta"</formula>
    </cfRule>
    <cfRule type="cellIs" dxfId="970" priority="932" operator="equal">
      <formula>"Media"</formula>
    </cfRule>
    <cfRule type="cellIs" dxfId="969" priority="933" operator="equal">
      <formula>"Baja"</formula>
    </cfRule>
    <cfRule type="cellIs" dxfId="968" priority="934" operator="equal">
      <formula>"Muy Baja"</formula>
    </cfRule>
  </conditionalFormatting>
  <conditionalFormatting sqref="AB178:AB181">
    <cfRule type="cellIs" dxfId="967" priority="925" operator="equal">
      <formula>"Catastrófico"</formula>
    </cfRule>
    <cfRule type="cellIs" dxfId="966" priority="926" operator="equal">
      <formula>"Mayor"</formula>
    </cfRule>
    <cfRule type="cellIs" dxfId="965" priority="927" operator="equal">
      <formula>"Moderado"</formula>
    </cfRule>
    <cfRule type="cellIs" dxfId="964" priority="928" operator="equal">
      <formula>"Menor"</formula>
    </cfRule>
    <cfRule type="cellIs" dxfId="963" priority="929" operator="equal">
      <formula>"Leve"</formula>
    </cfRule>
  </conditionalFormatting>
  <conditionalFormatting sqref="AD178:AD181">
    <cfRule type="cellIs" dxfId="962" priority="921" operator="equal">
      <formula>"Extremo"</formula>
    </cfRule>
    <cfRule type="cellIs" dxfId="961" priority="922" operator="equal">
      <formula>"Alto"</formula>
    </cfRule>
    <cfRule type="cellIs" dxfId="960" priority="923" operator="equal">
      <formula>"Moderado"</formula>
    </cfRule>
    <cfRule type="cellIs" dxfId="959" priority="924" operator="equal">
      <formula>"Bajo"</formula>
    </cfRule>
  </conditionalFormatting>
  <conditionalFormatting sqref="Z182">
    <cfRule type="cellIs" dxfId="958" priority="916" operator="equal">
      <formula>"Muy Alta"</formula>
    </cfRule>
    <cfRule type="cellIs" dxfId="957" priority="917" operator="equal">
      <formula>"Alta"</formula>
    </cfRule>
    <cfRule type="cellIs" dxfId="956" priority="918" operator="equal">
      <formula>"Media"</formula>
    </cfRule>
    <cfRule type="cellIs" dxfId="955" priority="919" operator="equal">
      <formula>"Baja"</formula>
    </cfRule>
    <cfRule type="cellIs" dxfId="954" priority="920" operator="equal">
      <formula>"Muy Baja"</formula>
    </cfRule>
  </conditionalFormatting>
  <conditionalFormatting sqref="AB182">
    <cfRule type="cellIs" dxfId="953" priority="911" operator="equal">
      <formula>"Catastrófico"</formula>
    </cfRule>
    <cfRule type="cellIs" dxfId="952" priority="912" operator="equal">
      <formula>"Mayor"</formula>
    </cfRule>
    <cfRule type="cellIs" dxfId="951" priority="913" operator="equal">
      <formula>"Moderado"</formula>
    </cfRule>
    <cfRule type="cellIs" dxfId="950" priority="914" operator="equal">
      <formula>"Menor"</formula>
    </cfRule>
    <cfRule type="cellIs" dxfId="949" priority="915" operator="equal">
      <formula>"Leve"</formula>
    </cfRule>
  </conditionalFormatting>
  <conditionalFormatting sqref="AD182">
    <cfRule type="cellIs" dxfId="948" priority="907" operator="equal">
      <formula>"Extremo"</formula>
    </cfRule>
    <cfRule type="cellIs" dxfId="947" priority="908" operator="equal">
      <formula>"Alto"</formula>
    </cfRule>
    <cfRule type="cellIs" dxfId="946" priority="909" operator="equal">
      <formula>"Moderado"</formula>
    </cfRule>
    <cfRule type="cellIs" dxfId="945" priority="910" operator="equal">
      <formula>"Bajo"</formula>
    </cfRule>
  </conditionalFormatting>
  <conditionalFormatting sqref="I177">
    <cfRule type="cellIs" dxfId="944" priority="902" operator="equal">
      <formula>"Muy Alta"</formula>
    </cfRule>
    <cfRule type="cellIs" dxfId="943" priority="903" operator="equal">
      <formula>"Alta"</formula>
    </cfRule>
    <cfRule type="cellIs" dxfId="942" priority="904" operator="equal">
      <formula>"Media"</formula>
    </cfRule>
    <cfRule type="cellIs" dxfId="941" priority="905" operator="equal">
      <formula>"Baja"</formula>
    </cfRule>
    <cfRule type="cellIs" dxfId="940" priority="906" operator="equal">
      <formula>"Muy Baja"</formula>
    </cfRule>
  </conditionalFormatting>
  <conditionalFormatting sqref="M177">
    <cfRule type="cellIs" dxfId="939" priority="897" operator="equal">
      <formula>"Catastrófico"</formula>
    </cfRule>
    <cfRule type="cellIs" dxfId="938" priority="898" operator="equal">
      <formula>"Mayor"</formula>
    </cfRule>
    <cfRule type="cellIs" dxfId="937" priority="899" operator="equal">
      <formula>"Moderado"</formula>
    </cfRule>
    <cfRule type="cellIs" dxfId="936" priority="900" operator="equal">
      <formula>"Menor"</formula>
    </cfRule>
    <cfRule type="cellIs" dxfId="935" priority="901" operator="equal">
      <formula>"Leve"</formula>
    </cfRule>
  </conditionalFormatting>
  <conditionalFormatting sqref="O183">
    <cfRule type="cellIs" dxfId="934" priority="893" operator="equal">
      <formula>"Extremo"</formula>
    </cfRule>
    <cfRule type="cellIs" dxfId="933" priority="894" operator="equal">
      <formula>"Alto"</formula>
    </cfRule>
    <cfRule type="cellIs" dxfId="932" priority="895" operator="equal">
      <formula>"Moderado"</formula>
    </cfRule>
    <cfRule type="cellIs" dxfId="931" priority="896" operator="equal">
      <formula>"Bajo"</formula>
    </cfRule>
  </conditionalFormatting>
  <conditionalFormatting sqref="Z183">
    <cfRule type="cellIs" dxfId="930" priority="888" operator="equal">
      <formula>"Muy Alta"</formula>
    </cfRule>
    <cfRule type="cellIs" dxfId="929" priority="889" operator="equal">
      <formula>"Alta"</formula>
    </cfRule>
    <cfRule type="cellIs" dxfId="928" priority="890" operator="equal">
      <formula>"Media"</formula>
    </cfRule>
    <cfRule type="cellIs" dxfId="927" priority="891" operator="equal">
      <formula>"Baja"</formula>
    </cfRule>
    <cfRule type="cellIs" dxfId="926" priority="892" operator="equal">
      <formula>"Muy Baja"</formula>
    </cfRule>
  </conditionalFormatting>
  <conditionalFormatting sqref="AB183">
    <cfRule type="cellIs" dxfId="925" priority="883" operator="equal">
      <formula>"Catastrófico"</formula>
    </cfRule>
    <cfRule type="cellIs" dxfId="924" priority="884" operator="equal">
      <formula>"Mayor"</formula>
    </cfRule>
    <cfRule type="cellIs" dxfId="923" priority="885" operator="equal">
      <formula>"Moderado"</formula>
    </cfRule>
    <cfRule type="cellIs" dxfId="922" priority="886" operator="equal">
      <formula>"Menor"</formula>
    </cfRule>
    <cfRule type="cellIs" dxfId="921" priority="887" operator="equal">
      <formula>"Leve"</formula>
    </cfRule>
  </conditionalFormatting>
  <conditionalFormatting sqref="AD183">
    <cfRule type="cellIs" dxfId="920" priority="879" operator="equal">
      <formula>"Extremo"</formula>
    </cfRule>
    <cfRule type="cellIs" dxfId="919" priority="880" operator="equal">
      <formula>"Alto"</formula>
    </cfRule>
    <cfRule type="cellIs" dxfId="918" priority="881" operator="equal">
      <formula>"Moderado"</formula>
    </cfRule>
    <cfRule type="cellIs" dxfId="917" priority="882" operator="equal">
      <formula>"Bajo"</formula>
    </cfRule>
  </conditionalFormatting>
  <conditionalFormatting sqref="Z184:Z187">
    <cfRule type="cellIs" dxfId="916" priority="874" operator="equal">
      <formula>"Muy Alta"</formula>
    </cfRule>
    <cfRule type="cellIs" dxfId="915" priority="875" operator="equal">
      <formula>"Alta"</formula>
    </cfRule>
    <cfRule type="cellIs" dxfId="914" priority="876" operator="equal">
      <formula>"Media"</formula>
    </cfRule>
    <cfRule type="cellIs" dxfId="913" priority="877" operator="equal">
      <formula>"Baja"</formula>
    </cfRule>
    <cfRule type="cellIs" dxfId="912" priority="878" operator="equal">
      <formula>"Muy Baja"</formula>
    </cfRule>
  </conditionalFormatting>
  <conditionalFormatting sqref="AB184:AB187">
    <cfRule type="cellIs" dxfId="911" priority="869" operator="equal">
      <formula>"Catastrófico"</formula>
    </cfRule>
    <cfRule type="cellIs" dxfId="910" priority="870" operator="equal">
      <formula>"Mayor"</formula>
    </cfRule>
    <cfRule type="cellIs" dxfId="909" priority="871" operator="equal">
      <formula>"Moderado"</formula>
    </cfRule>
    <cfRule type="cellIs" dxfId="908" priority="872" operator="equal">
      <formula>"Menor"</formula>
    </cfRule>
    <cfRule type="cellIs" dxfId="907" priority="873" operator="equal">
      <formula>"Leve"</formula>
    </cfRule>
  </conditionalFormatting>
  <conditionalFormatting sqref="AD184:AD187">
    <cfRule type="cellIs" dxfId="906" priority="865" operator="equal">
      <formula>"Extremo"</formula>
    </cfRule>
    <cfRule type="cellIs" dxfId="905" priority="866" operator="equal">
      <formula>"Alto"</formula>
    </cfRule>
    <cfRule type="cellIs" dxfId="904" priority="867" operator="equal">
      <formula>"Moderado"</formula>
    </cfRule>
    <cfRule type="cellIs" dxfId="903" priority="868" operator="equal">
      <formula>"Bajo"</formula>
    </cfRule>
  </conditionalFormatting>
  <conditionalFormatting sqref="Z188">
    <cfRule type="cellIs" dxfId="902" priority="860" operator="equal">
      <formula>"Muy Alta"</formula>
    </cfRule>
    <cfRule type="cellIs" dxfId="901" priority="861" operator="equal">
      <formula>"Alta"</formula>
    </cfRule>
    <cfRule type="cellIs" dxfId="900" priority="862" operator="equal">
      <formula>"Media"</formula>
    </cfRule>
    <cfRule type="cellIs" dxfId="899" priority="863" operator="equal">
      <formula>"Baja"</formula>
    </cfRule>
    <cfRule type="cellIs" dxfId="898" priority="864" operator="equal">
      <formula>"Muy Baja"</formula>
    </cfRule>
  </conditionalFormatting>
  <conditionalFormatting sqref="AB188">
    <cfRule type="cellIs" dxfId="897" priority="855" operator="equal">
      <formula>"Catastrófico"</formula>
    </cfRule>
    <cfRule type="cellIs" dxfId="896" priority="856" operator="equal">
      <formula>"Mayor"</formula>
    </cfRule>
    <cfRule type="cellIs" dxfId="895" priority="857" operator="equal">
      <formula>"Moderado"</formula>
    </cfRule>
    <cfRule type="cellIs" dxfId="894" priority="858" operator="equal">
      <formula>"Menor"</formula>
    </cfRule>
    <cfRule type="cellIs" dxfId="893" priority="859" operator="equal">
      <formula>"Leve"</formula>
    </cfRule>
  </conditionalFormatting>
  <conditionalFormatting sqref="AD188">
    <cfRule type="cellIs" dxfId="892" priority="851" operator="equal">
      <formula>"Extremo"</formula>
    </cfRule>
    <cfRule type="cellIs" dxfId="891" priority="852" operator="equal">
      <formula>"Alto"</formula>
    </cfRule>
    <cfRule type="cellIs" dxfId="890" priority="853" operator="equal">
      <formula>"Moderado"</formula>
    </cfRule>
    <cfRule type="cellIs" dxfId="889" priority="854" operator="equal">
      <formula>"Bajo"</formula>
    </cfRule>
  </conditionalFormatting>
  <conditionalFormatting sqref="I183">
    <cfRule type="cellIs" dxfId="888" priority="846" operator="equal">
      <formula>"Muy Alta"</formula>
    </cfRule>
    <cfRule type="cellIs" dxfId="887" priority="847" operator="equal">
      <formula>"Alta"</formula>
    </cfRule>
    <cfRule type="cellIs" dxfId="886" priority="848" operator="equal">
      <formula>"Media"</formula>
    </cfRule>
    <cfRule type="cellIs" dxfId="885" priority="849" operator="equal">
      <formula>"Baja"</formula>
    </cfRule>
    <cfRule type="cellIs" dxfId="884" priority="850" operator="equal">
      <formula>"Muy Baja"</formula>
    </cfRule>
  </conditionalFormatting>
  <conditionalFormatting sqref="M183">
    <cfRule type="cellIs" dxfId="883" priority="841" operator="equal">
      <formula>"Catastrófico"</formula>
    </cfRule>
    <cfRule type="cellIs" dxfId="882" priority="842" operator="equal">
      <formula>"Mayor"</formula>
    </cfRule>
    <cfRule type="cellIs" dxfId="881" priority="843" operator="equal">
      <formula>"Moderado"</formula>
    </cfRule>
    <cfRule type="cellIs" dxfId="880" priority="844" operator="equal">
      <formula>"Menor"</formula>
    </cfRule>
    <cfRule type="cellIs" dxfId="879" priority="845" operator="equal">
      <formula>"Leve"</formula>
    </cfRule>
  </conditionalFormatting>
  <conditionalFormatting sqref="O189">
    <cfRule type="cellIs" dxfId="878" priority="837" operator="equal">
      <formula>"Extremo"</formula>
    </cfRule>
    <cfRule type="cellIs" dxfId="877" priority="838" operator="equal">
      <formula>"Alto"</formula>
    </cfRule>
    <cfRule type="cellIs" dxfId="876" priority="839" operator="equal">
      <formula>"Moderado"</formula>
    </cfRule>
    <cfRule type="cellIs" dxfId="875" priority="840" operator="equal">
      <formula>"Bajo"</formula>
    </cfRule>
  </conditionalFormatting>
  <conditionalFormatting sqref="Z189">
    <cfRule type="cellIs" dxfId="874" priority="832" operator="equal">
      <formula>"Muy Alta"</formula>
    </cfRule>
    <cfRule type="cellIs" dxfId="873" priority="833" operator="equal">
      <formula>"Alta"</formula>
    </cfRule>
    <cfRule type="cellIs" dxfId="872" priority="834" operator="equal">
      <formula>"Media"</formula>
    </cfRule>
    <cfRule type="cellIs" dxfId="871" priority="835" operator="equal">
      <formula>"Baja"</formula>
    </cfRule>
    <cfRule type="cellIs" dxfId="870" priority="836" operator="equal">
      <formula>"Muy Baja"</formula>
    </cfRule>
  </conditionalFormatting>
  <conditionalFormatting sqref="AB189">
    <cfRule type="cellIs" dxfId="869" priority="827" operator="equal">
      <formula>"Catastrófico"</formula>
    </cfRule>
    <cfRule type="cellIs" dxfId="868" priority="828" operator="equal">
      <formula>"Mayor"</formula>
    </cfRule>
    <cfRule type="cellIs" dxfId="867" priority="829" operator="equal">
      <formula>"Moderado"</formula>
    </cfRule>
    <cfRule type="cellIs" dxfId="866" priority="830" operator="equal">
      <formula>"Menor"</formula>
    </cfRule>
    <cfRule type="cellIs" dxfId="865" priority="831" operator="equal">
      <formula>"Leve"</formula>
    </cfRule>
  </conditionalFormatting>
  <conditionalFormatting sqref="AD189">
    <cfRule type="cellIs" dxfId="864" priority="823" operator="equal">
      <formula>"Extremo"</formula>
    </cfRule>
    <cfRule type="cellIs" dxfId="863" priority="824" operator="equal">
      <formula>"Alto"</formula>
    </cfRule>
    <cfRule type="cellIs" dxfId="862" priority="825" operator="equal">
      <formula>"Moderado"</formula>
    </cfRule>
    <cfRule type="cellIs" dxfId="861" priority="826" operator="equal">
      <formula>"Bajo"</formula>
    </cfRule>
  </conditionalFormatting>
  <conditionalFormatting sqref="Z190:Z193">
    <cfRule type="cellIs" dxfId="860" priority="818" operator="equal">
      <formula>"Muy Alta"</formula>
    </cfRule>
    <cfRule type="cellIs" dxfId="859" priority="819" operator="equal">
      <formula>"Alta"</formula>
    </cfRule>
    <cfRule type="cellIs" dxfId="858" priority="820" operator="equal">
      <formula>"Media"</formula>
    </cfRule>
    <cfRule type="cellIs" dxfId="857" priority="821" operator="equal">
      <formula>"Baja"</formula>
    </cfRule>
    <cfRule type="cellIs" dxfId="856" priority="822" operator="equal">
      <formula>"Muy Baja"</formula>
    </cfRule>
  </conditionalFormatting>
  <conditionalFormatting sqref="AB190:AB193">
    <cfRule type="cellIs" dxfId="855" priority="813" operator="equal">
      <formula>"Catastrófico"</formula>
    </cfRule>
    <cfRule type="cellIs" dxfId="854" priority="814" operator="equal">
      <formula>"Mayor"</formula>
    </cfRule>
    <cfRule type="cellIs" dxfId="853" priority="815" operator="equal">
      <formula>"Moderado"</formula>
    </cfRule>
    <cfRule type="cellIs" dxfId="852" priority="816" operator="equal">
      <formula>"Menor"</formula>
    </cfRule>
    <cfRule type="cellIs" dxfId="851" priority="817" operator="equal">
      <formula>"Leve"</formula>
    </cfRule>
  </conditionalFormatting>
  <conditionalFormatting sqref="AD190:AD193">
    <cfRule type="cellIs" dxfId="850" priority="809" operator="equal">
      <formula>"Extremo"</formula>
    </cfRule>
    <cfRule type="cellIs" dxfId="849" priority="810" operator="equal">
      <formula>"Alto"</formula>
    </cfRule>
    <cfRule type="cellIs" dxfId="848" priority="811" operator="equal">
      <formula>"Moderado"</formula>
    </cfRule>
    <cfRule type="cellIs" dxfId="847" priority="812" operator="equal">
      <formula>"Bajo"</formula>
    </cfRule>
  </conditionalFormatting>
  <conditionalFormatting sqref="Z194">
    <cfRule type="cellIs" dxfId="846" priority="804" operator="equal">
      <formula>"Muy Alta"</formula>
    </cfRule>
    <cfRule type="cellIs" dxfId="845" priority="805" operator="equal">
      <formula>"Alta"</formula>
    </cfRule>
    <cfRule type="cellIs" dxfId="844" priority="806" operator="equal">
      <formula>"Media"</formula>
    </cfRule>
    <cfRule type="cellIs" dxfId="843" priority="807" operator="equal">
      <formula>"Baja"</formula>
    </cfRule>
    <cfRule type="cellIs" dxfId="842" priority="808" operator="equal">
      <formula>"Muy Baja"</formula>
    </cfRule>
  </conditionalFormatting>
  <conditionalFormatting sqref="AB194">
    <cfRule type="cellIs" dxfId="841" priority="799" operator="equal">
      <formula>"Catastrófico"</formula>
    </cfRule>
    <cfRule type="cellIs" dxfId="840" priority="800" operator="equal">
      <formula>"Mayor"</formula>
    </cfRule>
    <cfRule type="cellIs" dxfId="839" priority="801" operator="equal">
      <formula>"Moderado"</formula>
    </cfRule>
    <cfRule type="cellIs" dxfId="838" priority="802" operator="equal">
      <formula>"Menor"</formula>
    </cfRule>
    <cfRule type="cellIs" dxfId="837" priority="803" operator="equal">
      <formula>"Leve"</formula>
    </cfRule>
  </conditionalFormatting>
  <conditionalFormatting sqref="AD194">
    <cfRule type="cellIs" dxfId="836" priority="795" operator="equal">
      <formula>"Extremo"</formula>
    </cfRule>
    <cfRule type="cellIs" dxfId="835" priority="796" operator="equal">
      <formula>"Alto"</formula>
    </cfRule>
    <cfRule type="cellIs" dxfId="834" priority="797" operator="equal">
      <formula>"Moderado"</formula>
    </cfRule>
    <cfRule type="cellIs" dxfId="833" priority="798" operator="equal">
      <formula>"Bajo"</formula>
    </cfRule>
  </conditionalFormatting>
  <conditionalFormatting sqref="I189">
    <cfRule type="cellIs" dxfId="832" priority="790" operator="equal">
      <formula>"Muy Alta"</formula>
    </cfRule>
    <cfRule type="cellIs" dxfId="831" priority="791" operator="equal">
      <formula>"Alta"</formula>
    </cfRule>
    <cfRule type="cellIs" dxfId="830" priority="792" operator="equal">
      <formula>"Media"</formula>
    </cfRule>
    <cfRule type="cellIs" dxfId="829" priority="793" operator="equal">
      <formula>"Baja"</formula>
    </cfRule>
    <cfRule type="cellIs" dxfId="828" priority="794" operator="equal">
      <formula>"Muy Baja"</formula>
    </cfRule>
  </conditionalFormatting>
  <conditionalFormatting sqref="M189">
    <cfRule type="cellIs" dxfId="827" priority="785" operator="equal">
      <formula>"Catastrófico"</formula>
    </cfRule>
    <cfRule type="cellIs" dxfId="826" priority="786" operator="equal">
      <formula>"Mayor"</formula>
    </cfRule>
    <cfRule type="cellIs" dxfId="825" priority="787" operator="equal">
      <formula>"Moderado"</formula>
    </cfRule>
    <cfRule type="cellIs" dxfId="824" priority="788" operator="equal">
      <formula>"Menor"</formula>
    </cfRule>
    <cfRule type="cellIs" dxfId="823" priority="789" operator="equal">
      <formula>"Leve"</formula>
    </cfRule>
  </conditionalFormatting>
  <conditionalFormatting sqref="O195">
    <cfRule type="cellIs" dxfId="822" priority="781" operator="equal">
      <formula>"Extremo"</formula>
    </cfRule>
    <cfRule type="cellIs" dxfId="821" priority="782" operator="equal">
      <formula>"Alto"</formula>
    </cfRule>
    <cfRule type="cellIs" dxfId="820" priority="783" operator="equal">
      <formula>"Moderado"</formula>
    </cfRule>
    <cfRule type="cellIs" dxfId="819" priority="784" operator="equal">
      <formula>"Bajo"</formula>
    </cfRule>
  </conditionalFormatting>
  <conditionalFormatting sqref="Z195">
    <cfRule type="cellIs" dxfId="818" priority="776" operator="equal">
      <formula>"Muy Alta"</formula>
    </cfRule>
    <cfRule type="cellIs" dxfId="817" priority="777" operator="equal">
      <formula>"Alta"</formula>
    </cfRule>
    <cfRule type="cellIs" dxfId="816" priority="778" operator="equal">
      <formula>"Media"</formula>
    </cfRule>
    <cfRule type="cellIs" dxfId="815" priority="779" operator="equal">
      <formula>"Baja"</formula>
    </cfRule>
    <cfRule type="cellIs" dxfId="814" priority="780" operator="equal">
      <formula>"Muy Baja"</formula>
    </cfRule>
  </conditionalFormatting>
  <conditionalFormatting sqref="AB195">
    <cfRule type="cellIs" dxfId="813" priority="771" operator="equal">
      <formula>"Catastrófico"</formula>
    </cfRule>
    <cfRule type="cellIs" dxfId="812" priority="772" operator="equal">
      <formula>"Mayor"</formula>
    </cfRule>
    <cfRule type="cellIs" dxfId="811" priority="773" operator="equal">
      <formula>"Moderado"</formula>
    </cfRule>
    <cfRule type="cellIs" dxfId="810" priority="774" operator="equal">
      <formula>"Menor"</formula>
    </cfRule>
    <cfRule type="cellIs" dxfId="809" priority="775" operator="equal">
      <formula>"Leve"</formula>
    </cfRule>
  </conditionalFormatting>
  <conditionalFormatting sqref="AD195">
    <cfRule type="cellIs" dxfId="808" priority="767" operator="equal">
      <formula>"Extremo"</formula>
    </cfRule>
    <cfRule type="cellIs" dxfId="807" priority="768" operator="equal">
      <formula>"Alto"</formula>
    </cfRule>
    <cfRule type="cellIs" dxfId="806" priority="769" operator="equal">
      <formula>"Moderado"</formula>
    </cfRule>
    <cfRule type="cellIs" dxfId="805" priority="770" operator="equal">
      <formula>"Bajo"</formula>
    </cfRule>
  </conditionalFormatting>
  <conditionalFormatting sqref="Z196:Z199">
    <cfRule type="cellIs" dxfId="804" priority="762" operator="equal">
      <formula>"Muy Alta"</formula>
    </cfRule>
    <cfRule type="cellIs" dxfId="803" priority="763" operator="equal">
      <formula>"Alta"</formula>
    </cfRule>
    <cfRule type="cellIs" dxfId="802" priority="764" operator="equal">
      <formula>"Media"</formula>
    </cfRule>
    <cfRule type="cellIs" dxfId="801" priority="765" operator="equal">
      <formula>"Baja"</formula>
    </cfRule>
    <cfRule type="cellIs" dxfId="800" priority="766" operator="equal">
      <formula>"Muy Baja"</formula>
    </cfRule>
  </conditionalFormatting>
  <conditionalFormatting sqref="AB196:AB199">
    <cfRule type="cellIs" dxfId="799" priority="757" operator="equal">
      <formula>"Catastrófico"</formula>
    </cfRule>
    <cfRule type="cellIs" dxfId="798" priority="758" operator="equal">
      <formula>"Mayor"</formula>
    </cfRule>
    <cfRule type="cellIs" dxfId="797" priority="759" operator="equal">
      <formula>"Moderado"</formula>
    </cfRule>
    <cfRule type="cellIs" dxfId="796" priority="760" operator="equal">
      <formula>"Menor"</formula>
    </cfRule>
    <cfRule type="cellIs" dxfId="795" priority="761" operator="equal">
      <formula>"Leve"</formula>
    </cfRule>
  </conditionalFormatting>
  <conditionalFormatting sqref="AD196:AD199">
    <cfRule type="cellIs" dxfId="794" priority="753" operator="equal">
      <formula>"Extremo"</formula>
    </cfRule>
    <cfRule type="cellIs" dxfId="793" priority="754" operator="equal">
      <formula>"Alto"</formula>
    </cfRule>
    <cfRule type="cellIs" dxfId="792" priority="755" operator="equal">
      <formula>"Moderado"</formula>
    </cfRule>
    <cfRule type="cellIs" dxfId="791" priority="756" operator="equal">
      <formula>"Bajo"</formula>
    </cfRule>
  </conditionalFormatting>
  <conditionalFormatting sqref="Z200">
    <cfRule type="cellIs" dxfId="790" priority="748" operator="equal">
      <formula>"Muy Alta"</formula>
    </cfRule>
    <cfRule type="cellIs" dxfId="789" priority="749" operator="equal">
      <formula>"Alta"</formula>
    </cfRule>
    <cfRule type="cellIs" dxfId="788" priority="750" operator="equal">
      <formula>"Media"</formula>
    </cfRule>
    <cfRule type="cellIs" dxfId="787" priority="751" operator="equal">
      <formula>"Baja"</formula>
    </cfRule>
    <cfRule type="cellIs" dxfId="786" priority="752" operator="equal">
      <formula>"Muy Baja"</formula>
    </cfRule>
  </conditionalFormatting>
  <conditionalFormatting sqref="AB200">
    <cfRule type="cellIs" dxfId="785" priority="743" operator="equal">
      <formula>"Catastrófico"</formula>
    </cfRule>
    <cfRule type="cellIs" dxfId="784" priority="744" operator="equal">
      <formula>"Mayor"</formula>
    </cfRule>
    <cfRule type="cellIs" dxfId="783" priority="745" operator="equal">
      <formula>"Moderado"</formula>
    </cfRule>
    <cfRule type="cellIs" dxfId="782" priority="746" operator="equal">
      <formula>"Menor"</formula>
    </cfRule>
    <cfRule type="cellIs" dxfId="781" priority="747" operator="equal">
      <formula>"Leve"</formula>
    </cfRule>
  </conditionalFormatting>
  <conditionalFormatting sqref="AD200">
    <cfRule type="cellIs" dxfId="780" priority="739" operator="equal">
      <formula>"Extremo"</formula>
    </cfRule>
    <cfRule type="cellIs" dxfId="779" priority="740" operator="equal">
      <formula>"Alto"</formula>
    </cfRule>
    <cfRule type="cellIs" dxfId="778" priority="741" operator="equal">
      <formula>"Moderado"</formula>
    </cfRule>
    <cfRule type="cellIs" dxfId="777" priority="742" operator="equal">
      <formula>"Bajo"</formula>
    </cfRule>
  </conditionalFormatting>
  <conditionalFormatting sqref="I195">
    <cfRule type="cellIs" dxfId="776" priority="734" operator="equal">
      <formula>"Muy Alta"</formula>
    </cfRule>
    <cfRule type="cellIs" dxfId="775" priority="735" operator="equal">
      <formula>"Alta"</formula>
    </cfRule>
    <cfRule type="cellIs" dxfId="774" priority="736" operator="equal">
      <formula>"Media"</formula>
    </cfRule>
    <cfRule type="cellIs" dxfId="773" priority="737" operator="equal">
      <formula>"Baja"</formula>
    </cfRule>
    <cfRule type="cellIs" dxfId="772" priority="738" operator="equal">
      <formula>"Muy Baja"</formula>
    </cfRule>
  </conditionalFormatting>
  <conditionalFormatting sqref="M195">
    <cfRule type="cellIs" dxfId="771" priority="729" operator="equal">
      <formula>"Catastrófico"</formula>
    </cfRule>
    <cfRule type="cellIs" dxfId="770" priority="730" operator="equal">
      <formula>"Mayor"</formula>
    </cfRule>
    <cfRule type="cellIs" dxfId="769" priority="731" operator="equal">
      <formula>"Moderado"</formula>
    </cfRule>
    <cfRule type="cellIs" dxfId="768" priority="732" operator="equal">
      <formula>"Menor"</formula>
    </cfRule>
    <cfRule type="cellIs" dxfId="767" priority="733" operator="equal">
      <formula>"Leve"</formula>
    </cfRule>
  </conditionalFormatting>
  <conditionalFormatting sqref="O201">
    <cfRule type="cellIs" dxfId="766" priority="725" operator="equal">
      <formula>"Extremo"</formula>
    </cfRule>
    <cfRule type="cellIs" dxfId="765" priority="726" operator="equal">
      <formula>"Alto"</formula>
    </cfRule>
    <cfRule type="cellIs" dxfId="764" priority="727" operator="equal">
      <formula>"Moderado"</formula>
    </cfRule>
    <cfRule type="cellIs" dxfId="763" priority="728" operator="equal">
      <formula>"Bajo"</formula>
    </cfRule>
  </conditionalFormatting>
  <conditionalFormatting sqref="Z201">
    <cfRule type="cellIs" dxfId="762" priority="720" operator="equal">
      <formula>"Muy Alta"</formula>
    </cfRule>
    <cfRule type="cellIs" dxfId="761" priority="721" operator="equal">
      <formula>"Alta"</formula>
    </cfRule>
    <cfRule type="cellIs" dxfId="760" priority="722" operator="equal">
      <formula>"Media"</formula>
    </cfRule>
    <cfRule type="cellIs" dxfId="759" priority="723" operator="equal">
      <formula>"Baja"</formula>
    </cfRule>
    <cfRule type="cellIs" dxfId="758" priority="724" operator="equal">
      <formula>"Muy Baja"</formula>
    </cfRule>
  </conditionalFormatting>
  <conditionalFormatting sqref="AB201">
    <cfRule type="cellIs" dxfId="757" priority="715" operator="equal">
      <formula>"Catastrófico"</formula>
    </cfRule>
    <cfRule type="cellIs" dxfId="756" priority="716" operator="equal">
      <formula>"Mayor"</formula>
    </cfRule>
    <cfRule type="cellIs" dxfId="755" priority="717" operator="equal">
      <formula>"Moderado"</formula>
    </cfRule>
    <cfRule type="cellIs" dxfId="754" priority="718" operator="equal">
      <formula>"Menor"</formula>
    </cfRule>
    <cfRule type="cellIs" dxfId="753" priority="719" operator="equal">
      <formula>"Leve"</formula>
    </cfRule>
  </conditionalFormatting>
  <conditionalFormatting sqref="AD201">
    <cfRule type="cellIs" dxfId="752" priority="711" operator="equal">
      <formula>"Extremo"</formula>
    </cfRule>
    <cfRule type="cellIs" dxfId="751" priority="712" operator="equal">
      <formula>"Alto"</formula>
    </cfRule>
    <cfRule type="cellIs" dxfId="750" priority="713" operator="equal">
      <formula>"Moderado"</formula>
    </cfRule>
    <cfRule type="cellIs" dxfId="749" priority="714" operator="equal">
      <formula>"Bajo"</formula>
    </cfRule>
  </conditionalFormatting>
  <conditionalFormatting sqref="Z202:Z205">
    <cfRule type="cellIs" dxfId="748" priority="706" operator="equal">
      <formula>"Muy Alta"</formula>
    </cfRule>
    <cfRule type="cellIs" dxfId="747" priority="707" operator="equal">
      <formula>"Alta"</formula>
    </cfRule>
    <cfRule type="cellIs" dxfId="746" priority="708" operator="equal">
      <formula>"Media"</formula>
    </cfRule>
    <cfRule type="cellIs" dxfId="745" priority="709" operator="equal">
      <formula>"Baja"</formula>
    </cfRule>
    <cfRule type="cellIs" dxfId="744" priority="710" operator="equal">
      <formula>"Muy Baja"</formula>
    </cfRule>
  </conditionalFormatting>
  <conditionalFormatting sqref="AB202:AB205">
    <cfRule type="cellIs" dxfId="743" priority="701" operator="equal">
      <formula>"Catastrófico"</formula>
    </cfRule>
    <cfRule type="cellIs" dxfId="742" priority="702" operator="equal">
      <formula>"Mayor"</formula>
    </cfRule>
    <cfRule type="cellIs" dxfId="741" priority="703" operator="equal">
      <formula>"Moderado"</formula>
    </cfRule>
    <cfRule type="cellIs" dxfId="740" priority="704" operator="equal">
      <formula>"Menor"</formula>
    </cfRule>
    <cfRule type="cellIs" dxfId="739" priority="705" operator="equal">
      <formula>"Leve"</formula>
    </cfRule>
  </conditionalFormatting>
  <conditionalFormatting sqref="AD202:AD205">
    <cfRule type="cellIs" dxfId="738" priority="697" operator="equal">
      <formula>"Extremo"</formula>
    </cfRule>
    <cfRule type="cellIs" dxfId="737" priority="698" operator="equal">
      <formula>"Alto"</formula>
    </cfRule>
    <cfRule type="cellIs" dxfId="736" priority="699" operator="equal">
      <formula>"Moderado"</formula>
    </cfRule>
    <cfRule type="cellIs" dxfId="735" priority="700" operator="equal">
      <formula>"Bajo"</formula>
    </cfRule>
  </conditionalFormatting>
  <conditionalFormatting sqref="Z206">
    <cfRule type="cellIs" dxfId="734" priority="692" operator="equal">
      <formula>"Muy Alta"</formula>
    </cfRule>
    <cfRule type="cellIs" dxfId="733" priority="693" operator="equal">
      <formula>"Alta"</formula>
    </cfRule>
    <cfRule type="cellIs" dxfId="732" priority="694" operator="equal">
      <formula>"Media"</formula>
    </cfRule>
    <cfRule type="cellIs" dxfId="731" priority="695" operator="equal">
      <formula>"Baja"</formula>
    </cfRule>
    <cfRule type="cellIs" dxfId="730" priority="696" operator="equal">
      <formula>"Muy Baja"</formula>
    </cfRule>
  </conditionalFormatting>
  <conditionalFormatting sqref="AB206">
    <cfRule type="cellIs" dxfId="729" priority="687" operator="equal">
      <formula>"Catastrófico"</formula>
    </cfRule>
    <cfRule type="cellIs" dxfId="728" priority="688" operator="equal">
      <formula>"Mayor"</formula>
    </cfRule>
    <cfRule type="cellIs" dxfId="727" priority="689" operator="equal">
      <formula>"Moderado"</formula>
    </cfRule>
    <cfRule type="cellIs" dxfId="726" priority="690" operator="equal">
      <formula>"Menor"</formula>
    </cfRule>
    <cfRule type="cellIs" dxfId="725" priority="691" operator="equal">
      <formula>"Leve"</formula>
    </cfRule>
  </conditionalFormatting>
  <conditionalFormatting sqref="AD206">
    <cfRule type="cellIs" dxfId="724" priority="683" operator="equal">
      <formula>"Extremo"</formula>
    </cfRule>
    <cfRule type="cellIs" dxfId="723" priority="684" operator="equal">
      <formula>"Alto"</formula>
    </cfRule>
    <cfRule type="cellIs" dxfId="722" priority="685" operator="equal">
      <formula>"Moderado"</formula>
    </cfRule>
    <cfRule type="cellIs" dxfId="721" priority="686" operator="equal">
      <formula>"Bajo"</formula>
    </cfRule>
  </conditionalFormatting>
  <conditionalFormatting sqref="I201">
    <cfRule type="cellIs" dxfId="720" priority="678" operator="equal">
      <formula>"Muy Alta"</formula>
    </cfRule>
    <cfRule type="cellIs" dxfId="719" priority="679" operator="equal">
      <formula>"Alta"</formula>
    </cfRule>
    <cfRule type="cellIs" dxfId="718" priority="680" operator="equal">
      <formula>"Media"</formula>
    </cfRule>
    <cfRule type="cellIs" dxfId="717" priority="681" operator="equal">
      <formula>"Baja"</formula>
    </cfRule>
    <cfRule type="cellIs" dxfId="716" priority="682" operator="equal">
      <formula>"Muy Baja"</formula>
    </cfRule>
  </conditionalFormatting>
  <conditionalFormatting sqref="M201">
    <cfRule type="cellIs" dxfId="715" priority="673" operator="equal">
      <formula>"Catastrófico"</formula>
    </cfRule>
    <cfRule type="cellIs" dxfId="714" priority="674" operator="equal">
      <formula>"Mayor"</formula>
    </cfRule>
    <cfRule type="cellIs" dxfId="713" priority="675" operator="equal">
      <formula>"Moderado"</formula>
    </cfRule>
    <cfRule type="cellIs" dxfId="712" priority="676" operator="equal">
      <formula>"Menor"</formula>
    </cfRule>
    <cfRule type="cellIs" dxfId="711" priority="677" operator="equal">
      <formula>"Leve"</formula>
    </cfRule>
  </conditionalFormatting>
  <conditionalFormatting sqref="O207">
    <cfRule type="cellIs" dxfId="710" priority="669" operator="equal">
      <formula>"Extremo"</formula>
    </cfRule>
    <cfRule type="cellIs" dxfId="709" priority="670" operator="equal">
      <formula>"Alto"</formula>
    </cfRule>
    <cfRule type="cellIs" dxfId="708" priority="671" operator="equal">
      <formula>"Moderado"</formula>
    </cfRule>
    <cfRule type="cellIs" dxfId="707" priority="672" operator="equal">
      <formula>"Bajo"</formula>
    </cfRule>
  </conditionalFormatting>
  <conditionalFormatting sqref="Z207">
    <cfRule type="cellIs" dxfId="706" priority="664" operator="equal">
      <formula>"Muy Alta"</formula>
    </cfRule>
    <cfRule type="cellIs" dxfId="705" priority="665" operator="equal">
      <formula>"Alta"</formula>
    </cfRule>
    <cfRule type="cellIs" dxfId="704" priority="666" operator="equal">
      <formula>"Media"</formula>
    </cfRule>
    <cfRule type="cellIs" dxfId="703" priority="667" operator="equal">
      <formula>"Baja"</formula>
    </cfRule>
    <cfRule type="cellIs" dxfId="702" priority="668" operator="equal">
      <formula>"Muy Baja"</formula>
    </cfRule>
  </conditionalFormatting>
  <conditionalFormatting sqref="AB207">
    <cfRule type="cellIs" dxfId="701" priority="659" operator="equal">
      <formula>"Catastrófico"</formula>
    </cfRule>
    <cfRule type="cellIs" dxfId="700" priority="660" operator="equal">
      <formula>"Mayor"</formula>
    </cfRule>
    <cfRule type="cellIs" dxfId="699" priority="661" operator="equal">
      <formula>"Moderado"</formula>
    </cfRule>
    <cfRule type="cellIs" dxfId="698" priority="662" operator="equal">
      <formula>"Menor"</formula>
    </cfRule>
    <cfRule type="cellIs" dxfId="697" priority="663" operator="equal">
      <formula>"Leve"</formula>
    </cfRule>
  </conditionalFormatting>
  <conditionalFormatting sqref="AD207">
    <cfRule type="cellIs" dxfId="696" priority="655" operator="equal">
      <formula>"Extremo"</formula>
    </cfRule>
    <cfRule type="cellIs" dxfId="695" priority="656" operator="equal">
      <formula>"Alto"</formula>
    </cfRule>
    <cfRule type="cellIs" dxfId="694" priority="657" operator="equal">
      <formula>"Moderado"</formula>
    </cfRule>
    <cfRule type="cellIs" dxfId="693" priority="658" operator="equal">
      <formula>"Bajo"</formula>
    </cfRule>
  </conditionalFormatting>
  <conditionalFormatting sqref="Z208:Z211">
    <cfRule type="cellIs" dxfId="692" priority="650" operator="equal">
      <formula>"Muy Alta"</formula>
    </cfRule>
    <cfRule type="cellIs" dxfId="691" priority="651" operator="equal">
      <formula>"Alta"</formula>
    </cfRule>
    <cfRule type="cellIs" dxfId="690" priority="652" operator="equal">
      <formula>"Media"</formula>
    </cfRule>
    <cfRule type="cellIs" dxfId="689" priority="653" operator="equal">
      <formula>"Baja"</formula>
    </cfRule>
    <cfRule type="cellIs" dxfId="688" priority="654" operator="equal">
      <formula>"Muy Baja"</formula>
    </cfRule>
  </conditionalFormatting>
  <conditionalFormatting sqref="AB208:AB211">
    <cfRule type="cellIs" dxfId="687" priority="645" operator="equal">
      <formula>"Catastrófico"</formula>
    </cfRule>
    <cfRule type="cellIs" dxfId="686" priority="646" operator="equal">
      <formula>"Mayor"</formula>
    </cfRule>
    <cfRule type="cellIs" dxfId="685" priority="647" operator="equal">
      <formula>"Moderado"</formula>
    </cfRule>
    <cfRule type="cellIs" dxfId="684" priority="648" operator="equal">
      <formula>"Menor"</formula>
    </cfRule>
    <cfRule type="cellIs" dxfId="683" priority="649" operator="equal">
      <formula>"Leve"</formula>
    </cfRule>
  </conditionalFormatting>
  <conditionalFormatting sqref="AD208:AD211">
    <cfRule type="cellIs" dxfId="682" priority="641" operator="equal">
      <formula>"Extremo"</formula>
    </cfRule>
    <cfRule type="cellIs" dxfId="681" priority="642" operator="equal">
      <formula>"Alto"</formula>
    </cfRule>
    <cfRule type="cellIs" dxfId="680" priority="643" operator="equal">
      <formula>"Moderado"</formula>
    </cfRule>
    <cfRule type="cellIs" dxfId="679" priority="644" operator="equal">
      <formula>"Bajo"</formula>
    </cfRule>
  </conditionalFormatting>
  <conditionalFormatting sqref="Z212">
    <cfRule type="cellIs" dxfId="678" priority="636" operator="equal">
      <formula>"Muy Alta"</formula>
    </cfRule>
    <cfRule type="cellIs" dxfId="677" priority="637" operator="equal">
      <formula>"Alta"</formula>
    </cfRule>
    <cfRule type="cellIs" dxfId="676" priority="638" operator="equal">
      <formula>"Media"</formula>
    </cfRule>
    <cfRule type="cellIs" dxfId="675" priority="639" operator="equal">
      <formula>"Baja"</formula>
    </cfRule>
    <cfRule type="cellIs" dxfId="674" priority="640" operator="equal">
      <formula>"Muy Baja"</formula>
    </cfRule>
  </conditionalFormatting>
  <conditionalFormatting sqref="AB212">
    <cfRule type="cellIs" dxfId="673" priority="631" operator="equal">
      <formula>"Catastrófico"</formula>
    </cfRule>
    <cfRule type="cellIs" dxfId="672" priority="632" operator="equal">
      <formula>"Mayor"</formula>
    </cfRule>
    <cfRule type="cellIs" dxfId="671" priority="633" operator="equal">
      <formula>"Moderado"</formula>
    </cfRule>
    <cfRule type="cellIs" dxfId="670" priority="634" operator="equal">
      <formula>"Menor"</formula>
    </cfRule>
    <cfRule type="cellIs" dxfId="669" priority="635" operator="equal">
      <formula>"Leve"</formula>
    </cfRule>
  </conditionalFormatting>
  <conditionalFormatting sqref="AD212">
    <cfRule type="cellIs" dxfId="668" priority="627" operator="equal">
      <formula>"Extremo"</formula>
    </cfRule>
    <cfRule type="cellIs" dxfId="667" priority="628" operator="equal">
      <formula>"Alto"</formula>
    </cfRule>
    <cfRule type="cellIs" dxfId="666" priority="629" operator="equal">
      <formula>"Moderado"</formula>
    </cfRule>
    <cfRule type="cellIs" dxfId="665" priority="630" operator="equal">
      <formula>"Bajo"</formula>
    </cfRule>
  </conditionalFormatting>
  <conditionalFormatting sqref="I207">
    <cfRule type="cellIs" dxfId="664" priority="622" operator="equal">
      <formula>"Muy Alta"</formula>
    </cfRule>
    <cfRule type="cellIs" dxfId="663" priority="623" operator="equal">
      <formula>"Alta"</formula>
    </cfRule>
    <cfRule type="cellIs" dxfId="662" priority="624" operator="equal">
      <formula>"Media"</formula>
    </cfRule>
    <cfRule type="cellIs" dxfId="661" priority="625" operator="equal">
      <formula>"Baja"</formula>
    </cfRule>
    <cfRule type="cellIs" dxfId="660" priority="626" operator="equal">
      <formula>"Muy Baja"</formula>
    </cfRule>
  </conditionalFormatting>
  <conditionalFormatting sqref="M207">
    <cfRule type="cellIs" dxfId="659" priority="617" operator="equal">
      <formula>"Catastrófico"</formula>
    </cfRule>
    <cfRule type="cellIs" dxfId="658" priority="618" operator="equal">
      <formula>"Mayor"</formula>
    </cfRule>
    <cfRule type="cellIs" dxfId="657" priority="619" operator="equal">
      <formula>"Moderado"</formula>
    </cfRule>
    <cfRule type="cellIs" dxfId="656" priority="620" operator="equal">
      <formula>"Menor"</formula>
    </cfRule>
    <cfRule type="cellIs" dxfId="655" priority="621" operator="equal">
      <formula>"Leve"</formula>
    </cfRule>
  </conditionalFormatting>
  <conditionalFormatting sqref="O213">
    <cfRule type="cellIs" dxfId="654" priority="613" operator="equal">
      <formula>"Extremo"</formula>
    </cfRule>
    <cfRule type="cellIs" dxfId="653" priority="614" operator="equal">
      <formula>"Alto"</formula>
    </cfRule>
    <cfRule type="cellIs" dxfId="652" priority="615" operator="equal">
      <formula>"Moderado"</formula>
    </cfRule>
    <cfRule type="cellIs" dxfId="651" priority="616" operator="equal">
      <formula>"Bajo"</formula>
    </cfRule>
  </conditionalFormatting>
  <conditionalFormatting sqref="Z213">
    <cfRule type="cellIs" dxfId="650" priority="608" operator="equal">
      <formula>"Muy Alta"</formula>
    </cfRule>
    <cfRule type="cellIs" dxfId="649" priority="609" operator="equal">
      <formula>"Alta"</formula>
    </cfRule>
    <cfRule type="cellIs" dxfId="648" priority="610" operator="equal">
      <formula>"Media"</formula>
    </cfRule>
    <cfRule type="cellIs" dxfId="647" priority="611" operator="equal">
      <formula>"Baja"</formula>
    </cfRule>
    <cfRule type="cellIs" dxfId="646" priority="612" operator="equal">
      <formula>"Muy Baja"</formula>
    </cfRule>
  </conditionalFormatting>
  <conditionalFormatting sqref="AB213">
    <cfRule type="cellIs" dxfId="645" priority="603" operator="equal">
      <formula>"Catastrófico"</formula>
    </cfRule>
    <cfRule type="cellIs" dxfId="644" priority="604" operator="equal">
      <formula>"Mayor"</formula>
    </cfRule>
    <cfRule type="cellIs" dxfId="643" priority="605" operator="equal">
      <formula>"Moderado"</formula>
    </cfRule>
    <cfRule type="cellIs" dxfId="642" priority="606" operator="equal">
      <formula>"Menor"</formula>
    </cfRule>
    <cfRule type="cellIs" dxfId="641" priority="607" operator="equal">
      <formula>"Leve"</formula>
    </cfRule>
  </conditionalFormatting>
  <conditionalFormatting sqref="AD213">
    <cfRule type="cellIs" dxfId="640" priority="599" operator="equal">
      <formula>"Extremo"</formula>
    </cfRule>
    <cfRule type="cellIs" dxfId="639" priority="600" operator="equal">
      <formula>"Alto"</formula>
    </cfRule>
    <cfRule type="cellIs" dxfId="638" priority="601" operator="equal">
      <formula>"Moderado"</formula>
    </cfRule>
    <cfRule type="cellIs" dxfId="637" priority="602" operator="equal">
      <formula>"Bajo"</formula>
    </cfRule>
  </conditionalFormatting>
  <conditionalFormatting sqref="Z214:Z217">
    <cfRule type="cellIs" dxfId="636" priority="594" operator="equal">
      <formula>"Muy Alta"</formula>
    </cfRule>
    <cfRule type="cellIs" dxfId="635" priority="595" operator="equal">
      <formula>"Alta"</formula>
    </cfRule>
    <cfRule type="cellIs" dxfId="634" priority="596" operator="equal">
      <formula>"Media"</formula>
    </cfRule>
    <cfRule type="cellIs" dxfId="633" priority="597" operator="equal">
      <formula>"Baja"</formula>
    </cfRule>
    <cfRule type="cellIs" dxfId="632" priority="598" operator="equal">
      <formula>"Muy Baja"</formula>
    </cfRule>
  </conditionalFormatting>
  <conditionalFormatting sqref="AB214:AB217">
    <cfRule type="cellIs" dxfId="631" priority="589" operator="equal">
      <formula>"Catastrófico"</formula>
    </cfRule>
    <cfRule type="cellIs" dxfId="630" priority="590" operator="equal">
      <formula>"Mayor"</formula>
    </cfRule>
    <cfRule type="cellIs" dxfId="629" priority="591" operator="equal">
      <formula>"Moderado"</formula>
    </cfRule>
    <cfRule type="cellIs" dxfId="628" priority="592" operator="equal">
      <formula>"Menor"</formula>
    </cfRule>
    <cfRule type="cellIs" dxfId="627" priority="593" operator="equal">
      <formula>"Leve"</formula>
    </cfRule>
  </conditionalFormatting>
  <conditionalFormatting sqref="AD214:AD217">
    <cfRule type="cellIs" dxfId="626" priority="585" operator="equal">
      <formula>"Extremo"</formula>
    </cfRule>
    <cfRule type="cellIs" dxfId="625" priority="586" operator="equal">
      <formula>"Alto"</formula>
    </cfRule>
    <cfRule type="cellIs" dxfId="624" priority="587" operator="equal">
      <formula>"Moderado"</formula>
    </cfRule>
    <cfRule type="cellIs" dxfId="623" priority="588" operator="equal">
      <formula>"Bajo"</formula>
    </cfRule>
  </conditionalFormatting>
  <conditionalFormatting sqref="Z218">
    <cfRule type="cellIs" dxfId="622" priority="580" operator="equal">
      <formula>"Muy Alta"</formula>
    </cfRule>
    <cfRule type="cellIs" dxfId="621" priority="581" operator="equal">
      <formula>"Alta"</formula>
    </cfRule>
    <cfRule type="cellIs" dxfId="620" priority="582" operator="equal">
      <formula>"Media"</formula>
    </cfRule>
    <cfRule type="cellIs" dxfId="619" priority="583" operator="equal">
      <formula>"Baja"</formula>
    </cfRule>
    <cfRule type="cellIs" dxfId="618" priority="584" operator="equal">
      <formula>"Muy Baja"</formula>
    </cfRule>
  </conditionalFormatting>
  <conditionalFormatting sqref="AB218">
    <cfRule type="cellIs" dxfId="617" priority="575" operator="equal">
      <formula>"Catastrófico"</formula>
    </cfRule>
    <cfRule type="cellIs" dxfId="616" priority="576" operator="equal">
      <formula>"Mayor"</formula>
    </cfRule>
    <cfRule type="cellIs" dxfId="615" priority="577" operator="equal">
      <formula>"Moderado"</formula>
    </cfRule>
    <cfRule type="cellIs" dxfId="614" priority="578" operator="equal">
      <formula>"Menor"</formula>
    </cfRule>
    <cfRule type="cellIs" dxfId="613" priority="579" operator="equal">
      <formula>"Leve"</formula>
    </cfRule>
  </conditionalFormatting>
  <conditionalFormatting sqref="AD218">
    <cfRule type="cellIs" dxfId="612" priority="571" operator="equal">
      <formula>"Extremo"</formula>
    </cfRule>
    <cfRule type="cellIs" dxfId="611" priority="572" operator="equal">
      <formula>"Alto"</formula>
    </cfRule>
    <cfRule type="cellIs" dxfId="610" priority="573" operator="equal">
      <formula>"Moderado"</formula>
    </cfRule>
    <cfRule type="cellIs" dxfId="609" priority="574" operator="equal">
      <formula>"Bajo"</formula>
    </cfRule>
  </conditionalFormatting>
  <conditionalFormatting sqref="I213">
    <cfRule type="cellIs" dxfId="608" priority="566" operator="equal">
      <formula>"Muy Alta"</formula>
    </cfRule>
    <cfRule type="cellIs" dxfId="607" priority="567" operator="equal">
      <formula>"Alta"</formula>
    </cfRule>
    <cfRule type="cellIs" dxfId="606" priority="568" operator="equal">
      <formula>"Media"</formula>
    </cfRule>
    <cfRule type="cellIs" dxfId="605" priority="569" operator="equal">
      <formula>"Baja"</formula>
    </cfRule>
    <cfRule type="cellIs" dxfId="604" priority="570" operator="equal">
      <formula>"Muy Baja"</formula>
    </cfRule>
  </conditionalFormatting>
  <conditionalFormatting sqref="M213">
    <cfRule type="cellIs" dxfId="603" priority="561" operator="equal">
      <formula>"Catastrófico"</formula>
    </cfRule>
    <cfRule type="cellIs" dxfId="602" priority="562" operator="equal">
      <formula>"Mayor"</formula>
    </cfRule>
    <cfRule type="cellIs" dxfId="601" priority="563" operator="equal">
      <formula>"Moderado"</formula>
    </cfRule>
    <cfRule type="cellIs" dxfId="600" priority="564" operator="equal">
      <formula>"Menor"</formula>
    </cfRule>
    <cfRule type="cellIs" dxfId="599" priority="565" operator="equal">
      <formula>"Leve"</formula>
    </cfRule>
  </conditionalFormatting>
  <conditionalFormatting sqref="O219">
    <cfRule type="cellIs" dxfId="598" priority="557" operator="equal">
      <formula>"Extremo"</formula>
    </cfRule>
    <cfRule type="cellIs" dxfId="597" priority="558" operator="equal">
      <formula>"Alto"</formula>
    </cfRule>
    <cfRule type="cellIs" dxfId="596" priority="559" operator="equal">
      <formula>"Moderado"</formula>
    </cfRule>
    <cfRule type="cellIs" dxfId="595" priority="560" operator="equal">
      <formula>"Bajo"</formula>
    </cfRule>
  </conditionalFormatting>
  <conditionalFormatting sqref="Z219">
    <cfRule type="cellIs" dxfId="594" priority="552" operator="equal">
      <formula>"Muy Alta"</formula>
    </cfRule>
    <cfRule type="cellIs" dxfId="593" priority="553" operator="equal">
      <formula>"Alta"</formula>
    </cfRule>
    <cfRule type="cellIs" dxfId="592" priority="554" operator="equal">
      <formula>"Media"</formula>
    </cfRule>
    <cfRule type="cellIs" dxfId="591" priority="555" operator="equal">
      <formula>"Baja"</formula>
    </cfRule>
    <cfRule type="cellIs" dxfId="590" priority="556" operator="equal">
      <formula>"Muy Baja"</formula>
    </cfRule>
  </conditionalFormatting>
  <conditionalFormatting sqref="AB219">
    <cfRule type="cellIs" dxfId="589" priority="547" operator="equal">
      <formula>"Catastrófico"</formula>
    </cfRule>
    <cfRule type="cellIs" dxfId="588" priority="548" operator="equal">
      <formula>"Mayor"</formula>
    </cfRule>
    <cfRule type="cellIs" dxfId="587" priority="549" operator="equal">
      <formula>"Moderado"</formula>
    </cfRule>
    <cfRule type="cellIs" dxfId="586" priority="550" operator="equal">
      <formula>"Menor"</formula>
    </cfRule>
    <cfRule type="cellIs" dxfId="585" priority="551" operator="equal">
      <formula>"Leve"</formula>
    </cfRule>
  </conditionalFormatting>
  <conditionalFormatting sqref="AD219">
    <cfRule type="cellIs" dxfId="584" priority="543" operator="equal">
      <formula>"Extremo"</formula>
    </cfRule>
    <cfRule type="cellIs" dxfId="583" priority="544" operator="equal">
      <formula>"Alto"</formula>
    </cfRule>
    <cfRule type="cellIs" dxfId="582" priority="545" operator="equal">
      <formula>"Moderado"</formula>
    </cfRule>
    <cfRule type="cellIs" dxfId="581" priority="546" operator="equal">
      <formula>"Bajo"</formula>
    </cfRule>
  </conditionalFormatting>
  <conditionalFormatting sqref="Z220:Z223">
    <cfRule type="cellIs" dxfId="580" priority="538" operator="equal">
      <formula>"Muy Alta"</formula>
    </cfRule>
    <cfRule type="cellIs" dxfId="579" priority="539" operator="equal">
      <formula>"Alta"</formula>
    </cfRule>
    <cfRule type="cellIs" dxfId="578" priority="540" operator="equal">
      <formula>"Media"</formula>
    </cfRule>
    <cfRule type="cellIs" dxfId="577" priority="541" operator="equal">
      <formula>"Baja"</formula>
    </cfRule>
    <cfRule type="cellIs" dxfId="576" priority="542" operator="equal">
      <formula>"Muy Baja"</formula>
    </cfRule>
  </conditionalFormatting>
  <conditionalFormatting sqref="AB220:AB223">
    <cfRule type="cellIs" dxfId="575" priority="533" operator="equal">
      <formula>"Catastrófico"</formula>
    </cfRule>
    <cfRule type="cellIs" dxfId="574" priority="534" operator="equal">
      <formula>"Mayor"</formula>
    </cfRule>
    <cfRule type="cellIs" dxfId="573" priority="535" operator="equal">
      <formula>"Moderado"</formula>
    </cfRule>
    <cfRule type="cellIs" dxfId="572" priority="536" operator="equal">
      <formula>"Menor"</formula>
    </cfRule>
    <cfRule type="cellIs" dxfId="571" priority="537" operator="equal">
      <formula>"Leve"</formula>
    </cfRule>
  </conditionalFormatting>
  <conditionalFormatting sqref="AD220:AD223">
    <cfRule type="cellIs" dxfId="570" priority="529" operator="equal">
      <formula>"Extremo"</formula>
    </cfRule>
    <cfRule type="cellIs" dxfId="569" priority="530" operator="equal">
      <formula>"Alto"</formula>
    </cfRule>
    <cfRule type="cellIs" dxfId="568" priority="531" operator="equal">
      <formula>"Moderado"</formula>
    </cfRule>
    <cfRule type="cellIs" dxfId="567" priority="532" operator="equal">
      <formula>"Bajo"</formula>
    </cfRule>
  </conditionalFormatting>
  <conditionalFormatting sqref="Z224">
    <cfRule type="cellIs" dxfId="566" priority="524" operator="equal">
      <formula>"Muy Alta"</formula>
    </cfRule>
    <cfRule type="cellIs" dxfId="565" priority="525" operator="equal">
      <formula>"Alta"</formula>
    </cfRule>
    <cfRule type="cellIs" dxfId="564" priority="526" operator="equal">
      <formula>"Media"</formula>
    </cfRule>
    <cfRule type="cellIs" dxfId="563" priority="527" operator="equal">
      <formula>"Baja"</formula>
    </cfRule>
    <cfRule type="cellIs" dxfId="562" priority="528" operator="equal">
      <formula>"Muy Baja"</formula>
    </cfRule>
  </conditionalFormatting>
  <conditionalFormatting sqref="AB224">
    <cfRule type="cellIs" dxfId="561" priority="519" operator="equal">
      <formula>"Catastrófico"</formula>
    </cfRule>
    <cfRule type="cellIs" dxfId="560" priority="520" operator="equal">
      <formula>"Mayor"</formula>
    </cfRule>
    <cfRule type="cellIs" dxfId="559" priority="521" operator="equal">
      <formula>"Moderado"</formula>
    </cfRule>
    <cfRule type="cellIs" dxfId="558" priority="522" operator="equal">
      <formula>"Menor"</formula>
    </cfRule>
    <cfRule type="cellIs" dxfId="557" priority="523" operator="equal">
      <formula>"Leve"</formula>
    </cfRule>
  </conditionalFormatting>
  <conditionalFormatting sqref="AD224">
    <cfRule type="cellIs" dxfId="556" priority="515" operator="equal">
      <formula>"Extremo"</formula>
    </cfRule>
    <cfRule type="cellIs" dxfId="555" priority="516" operator="equal">
      <formula>"Alto"</formula>
    </cfRule>
    <cfRule type="cellIs" dxfId="554" priority="517" operator="equal">
      <formula>"Moderado"</formula>
    </cfRule>
    <cfRule type="cellIs" dxfId="553" priority="518" operator="equal">
      <formula>"Bajo"</formula>
    </cfRule>
  </conditionalFormatting>
  <conditionalFormatting sqref="I219">
    <cfRule type="cellIs" dxfId="552" priority="510" operator="equal">
      <formula>"Muy Alta"</formula>
    </cfRule>
    <cfRule type="cellIs" dxfId="551" priority="511" operator="equal">
      <formula>"Alta"</formula>
    </cfRule>
    <cfRule type="cellIs" dxfId="550" priority="512" operator="equal">
      <formula>"Media"</formula>
    </cfRule>
    <cfRule type="cellIs" dxfId="549" priority="513" operator="equal">
      <formula>"Baja"</formula>
    </cfRule>
    <cfRule type="cellIs" dxfId="548" priority="514" operator="equal">
      <formula>"Muy Baja"</formula>
    </cfRule>
  </conditionalFormatting>
  <conditionalFormatting sqref="M219">
    <cfRule type="cellIs" dxfId="547" priority="505" operator="equal">
      <formula>"Catastrófico"</formula>
    </cfRule>
    <cfRule type="cellIs" dxfId="546" priority="506" operator="equal">
      <formula>"Mayor"</formula>
    </cfRule>
    <cfRule type="cellIs" dxfId="545" priority="507" operator="equal">
      <formula>"Moderado"</formula>
    </cfRule>
    <cfRule type="cellIs" dxfId="544" priority="508" operator="equal">
      <formula>"Menor"</formula>
    </cfRule>
    <cfRule type="cellIs" dxfId="543" priority="509" operator="equal">
      <formula>"Leve"</formula>
    </cfRule>
  </conditionalFormatting>
  <conditionalFormatting sqref="O225">
    <cfRule type="cellIs" dxfId="542" priority="501" operator="equal">
      <formula>"Extremo"</formula>
    </cfRule>
    <cfRule type="cellIs" dxfId="541" priority="502" operator="equal">
      <formula>"Alto"</formula>
    </cfRule>
    <cfRule type="cellIs" dxfId="540" priority="503" operator="equal">
      <formula>"Moderado"</formula>
    </cfRule>
    <cfRule type="cellIs" dxfId="539" priority="504" operator="equal">
      <formula>"Bajo"</formula>
    </cfRule>
  </conditionalFormatting>
  <conditionalFormatting sqref="Z225">
    <cfRule type="cellIs" dxfId="538" priority="496" operator="equal">
      <formula>"Muy Alta"</formula>
    </cfRule>
    <cfRule type="cellIs" dxfId="537" priority="497" operator="equal">
      <formula>"Alta"</formula>
    </cfRule>
    <cfRule type="cellIs" dxfId="536" priority="498" operator="equal">
      <formula>"Media"</formula>
    </cfRule>
    <cfRule type="cellIs" dxfId="535" priority="499" operator="equal">
      <formula>"Baja"</formula>
    </cfRule>
    <cfRule type="cellIs" dxfId="534" priority="500" operator="equal">
      <formula>"Muy Baja"</formula>
    </cfRule>
  </conditionalFormatting>
  <conditionalFormatting sqref="AB225">
    <cfRule type="cellIs" dxfId="533" priority="491" operator="equal">
      <formula>"Catastrófico"</formula>
    </cfRule>
    <cfRule type="cellIs" dxfId="532" priority="492" operator="equal">
      <formula>"Mayor"</formula>
    </cfRule>
    <cfRule type="cellIs" dxfId="531" priority="493" operator="equal">
      <formula>"Moderado"</formula>
    </cfRule>
    <cfRule type="cellIs" dxfId="530" priority="494" operator="equal">
      <formula>"Menor"</formula>
    </cfRule>
    <cfRule type="cellIs" dxfId="529" priority="495" operator="equal">
      <formula>"Leve"</formula>
    </cfRule>
  </conditionalFormatting>
  <conditionalFormatting sqref="AD225">
    <cfRule type="cellIs" dxfId="528" priority="487" operator="equal">
      <formula>"Extremo"</formula>
    </cfRule>
    <cfRule type="cellIs" dxfId="527" priority="488" operator="equal">
      <formula>"Alto"</formula>
    </cfRule>
    <cfRule type="cellIs" dxfId="526" priority="489" operator="equal">
      <formula>"Moderado"</formula>
    </cfRule>
    <cfRule type="cellIs" dxfId="525" priority="490" operator="equal">
      <formula>"Bajo"</formula>
    </cfRule>
  </conditionalFormatting>
  <conditionalFormatting sqref="Z226:Z229">
    <cfRule type="cellIs" dxfId="524" priority="482" operator="equal">
      <formula>"Muy Alta"</formula>
    </cfRule>
    <cfRule type="cellIs" dxfId="523" priority="483" operator="equal">
      <formula>"Alta"</formula>
    </cfRule>
    <cfRule type="cellIs" dxfId="522" priority="484" operator="equal">
      <formula>"Media"</formula>
    </cfRule>
    <cfRule type="cellIs" dxfId="521" priority="485" operator="equal">
      <formula>"Baja"</formula>
    </cfRule>
    <cfRule type="cellIs" dxfId="520" priority="486" operator="equal">
      <formula>"Muy Baja"</formula>
    </cfRule>
  </conditionalFormatting>
  <conditionalFormatting sqref="AB226:AB229">
    <cfRule type="cellIs" dxfId="519" priority="477" operator="equal">
      <formula>"Catastrófico"</formula>
    </cfRule>
    <cfRule type="cellIs" dxfId="518" priority="478" operator="equal">
      <formula>"Mayor"</formula>
    </cfRule>
    <cfRule type="cellIs" dxfId="517" priority="479" operator="equal">
      <formula>"Moderado"</formula>
    </cfRule>
    <cfRule type="cellIs" dxfId="516" priority="480" operator="equal">
      <formula>"Menor"</formula>
    </cfRule>
    <cfRule type="cellIs" dxfId="515" priority="481" operator="equal">
      <formula>"Leve"</formula>
    </cfRule>
  </conditionalFormatting>
  <conditionalFormatting sqref="AD226:AD229">
    <cfRule type="cellIs" dxfId="514" priority="473" operator="equal">
      <formula>"Extremo"</formula>
    </cfRule>
    <cfRule type="cellIs" dxfId="513" priority="474" operator="equal">
      <formula>"Alto"</formula>
    </cfRule>
    <cfRule type="cellIs" dxfId="512" priority="475" operator="equal">
      <formula>"Moderado"</formula>
    </cfRule>
    <cfRule type="cellIs" dxfId="511" priority="476" operator="equal">
      <formula>"Bajo"</formula>
    </cfRule>
  </conditionalFormatting>
  <conditionalFormatting sqref="Z230">
    <cfRule type="cellIs" dxfId="510" priority="468" operator="equal">
      <formula>"Muy Alta"</formula>
    </cfRule>
    <cfRule type="cellIs" dxfId="509" priority="469" operator="equal">
      <formula>"Alta"</formula>
    </cfRule>
    <cfRule type="cellIs" dxfId="508" priority="470" operator="equal">
      <formula>"Media"</formula>
    </cfRule>
    <cfRule type="cellIs" dxfId="507" priority="471" operator="equal">
      <formula>"Baja"</formula>
    </cfRule>
    <cfRule type="cellIs" dxfId="506" priority="472" operator="equal">
      <formula>"Muy Baja"</formula>
    </cfRule>
  </conditionalFormatting>
  <conditionalFormatting sqref="AB230">
    <cfRule type="cellIs" dxfId="505" priority="463" operator="equal">
      <formula>"Catastrófico"</formula>
    </cfRule>
    <cfRule type="cellIs" dxfId="504" priority="464" operator="equal">
      <formula>"Mayor"</formula>
    </cfRule>
    <cfRule type="cellIs" dxfId="503" priority="465" operator="equal">
      <formula>"Moderado"</formula>
    </cfRule>
    <cfRule type="cellIs" dxfId="502" priority="466" operator="equal">
      <formula>"Menor"</formula>
    </cfRule>
    <cfRule type="cellIs" dxfId="501" priority="467" operator="equal">
      <formula>"Leve"</formula>
    </cfRule>
  </conditionalFormatting>
  <conditionalFormatting sqref="AD230">
    <cfRule type="cellIs" dxfId="500" priority="459" operator="equal">
      <formula>"Extremo"</formula>
    </cfRule>
    <cfRule type="cellIs" dxfId="499" priority="460" operator="equal">
      <formula>"Alto"</formula>
    </cfRule>
    <cfRule type="cellIs" dxfId="498" priority="461" operator="equal">
      <formula>"Moderado"</formula>
    </cfRule>
    <cfRule type="cellIs" dxfId="497" priority="462" operator="equal">
      <formula>"Bajo"</formula>
    </cfRule>
  </conditionalFormatting>
  <conditionalFormatting sqref="I225">
    <cfRule type="cellIs" dxfId="496" priority="454" operator="equal">
      <formula>"Muy Alta"</formula>
    </cfRule>
    <cfRule type="cellIs" dxfId="495" priority="455" operator="equal">
      <formula>"Alta"</formula>
    </cfRule>
    <cfRule type="cellIs" dxfId="494" priority="456" operator="equal">
      <formula>"Media"</formula>
    </cfRule>
    <cfRule type="cellIs" dxfId="493" priority="457" operator="equal">
      <formula>"Baja"</formula>
    </cfRule>
    <cfRule type="cellIs" dxfId="492" priority="458" operator="equal">
      <formula>"Muy Baja"</formula>
    </cfRule>
  </conditionalFormatting>
  <conditionalFormatting sqref="M225">
    <cfRule type="cellIs" dxfId="491" priority="449" operator="equal">
      <formula>"Catastrófico"</formula>
    </cfRule>
    <cfRule type="cellIs" dxfId="490" priority="450" operator="equal">
      <formula>"Mayor"</formula>
    </cfRule>
    <cfRule type="cellIs" dxfId="489" priority="451" operator="equal">
      <formula>"Moderado"</formula>
    </cfRule>
    <cfRule type="cellIs" dxfId="488" priority="452" operator="equal">
      <formula>"Menor"</formula>
    </cfRule>
    <cfRule type="cellIs" dxfId="487" priority="453" operator="equal">
      <formula>"Leve"</formula>
    </cfRule>
  </conditionalFormatting>
  <conditionalFormatting sqref="O231">
    <cfRule type="cellIs" dxfId="486" priority="445" operator="equal">
      <formula>"Extremo"</formula>
    </cfRule>
    <cfRule type="cellIs" dxfId="485" priority="446" operator="equal">
      <formula>"Alto"</formula>
    </cfRule>
    <cfRule type="cellIs" dxfId="484" priority="447" operator="equal">
      <formula>"Moderado"</formula>
    </cfRule>
    <cfRule type="cellIs" dxfId="483" priority="448" operator="equal">
      <formula>"Bajo"</formula>
    </cfRule>
  </conditionalFormatting>
  <conditionalFormatting sqref="Z231">
    <cfRule type="cellIs" dxfId="482" priority="440" operator="equal">
      <formula>"Muy Alta"</formula>
    </cfRule>
    <cfRule type="cellIs" dxfId="481" priority="441" operator="equal">
      <formula>"Alta"</formula>
    </cfRule>
    <cfRule type="cellIs" dxfId="480" priority="442" operator="equal">
      <formula>"Media"</formula>
    </cfRule>
    <cfRule type="cellIs" dxfId="479" priority="443" operator="equal">
      <formula>"Baja"</formula>
    </cfRule>
    <cfRule type="cellIs" dxfId="478" priority="444" operator="equal">
      <formula>"Muy Baja"</formula>
    </cfRule>
  </conditionalFormatting>
  <conditionalFormatting sqref="AB231">
    <cfRule type="cellIs" dxfId="477" priority="435" operator="equal">
      <formula>"Catastrófico"</formula>
    </cfRule>
    <cfRule type="cellIs" dxfId="476" priority="436" operator="equal">
      <formula>"Mayor"</formula>
    </cfRule>
    <cfRule type="cellIs" dxfId="475" priority="437" operator="equal">
      <formula>"Moderado"</formula>
    </cfRule>
    <cfRule type="cellIs" dxfId="474" priority="438" operator="equal">
      <formula>"Menor"</formula>
    </cfRule>
    <cfRule type="cellIs" dxfId="473" priority="439" operator="equal">
      <formula>"Leve"</formula>
    </cfRule>
  </conditionalFormatting>
  <conditionalFormatting sqref="AD231">
    <cfRule type="cellIs" dxfId="472" priority="431" operator="equal">
      <formula>"Extremo"</formula>
    </cfRule>
    <cfRule type="cellIs" dxfId="471" priority="432" operator="equal">
      <formula>"Alto"</formula>
    </cfRule>
    <cfRule type="cellIs" dxfId="470" priority="433" operator="equal">
      <formula>"Moderado"</formula>
    </cfRule>
    <cfRule type="cellIs" dxfId="469" priority="434" operator="equal">
      <formula>"Bajo"</formula>
    </cfRule>
  </conditionalFormatting>
  <conditionalFormatting sqref="Z232:Z235">
    <cfRule type="cellIs" dxfId="468" priority="426" operator="equal">
      <formula>"Muy Alta"</formula>
    </cfRule>
    <cfRule type="cellIs" dxfId="467" priority="427" operator="equal">
      <formula>"Alta"</formula>
    </cfRule>
    <cfRule type="cellIs" dxfId="466" priority="428" operator="equal">
      <formula>"Media"</formula>
    </cfRule>
    <cfRule type="cellIs" dxfId="465" priority="429" operator="equal">
      <formula>"Baja"</formula>
    </cfRule>
    <cfRule type="cellIs" dxfId="464" priority="430" operator="equal">
      <formula>"Muy Baja"</formula>
    </cfRule>
  </conditionalFormatting>
  <conditionalFormatting sqref="AB232:AB235">
    <cfRule type="cellIs" dxfId="463" priority="421" operator="equal">
      <formula>"Catastrófico"</formula>
    </cfRule>
    <cfRule type="cellIs" dxfId="462" priority="422" operator="equal">
      <formula>"Mayor"</formula>
    </cfRule>
    <cfRule type="cellIs" dxfId="461" priority="423" operator="equal">
      <formula>"Moderado"</formula>
    </cfRule>
    <cfRule type="cellIs" dxfId="460" priority="424" operator="equal">
      <formula>"Menor"</formula>
    </cfRule>
    <cfRule type="cellIs" dxfId="459" priority="425" operator="equal">
      <formula>"Leve"</formula>
    </cfRule>
  </conditionalFormatting>
  <conditionalFormatting sqref="AD232:AD235">
    <cfRule type="cellIs" dxfId="458" priority="417" operator="equal">
      <formula>"Extremo"</formula>
    </cfRule>
    <cfRule type="cellIs" dxfId="457" priority="418" operator="equal">
      <formula>"Alto"</formula>
    </cfRule>
    <cfRule type="cellIs" dxfId="456" priority="419" operator="equal">
      <formula>"Moderado"</formula>
    </cfRule>
    <cfRule type="cellIs" dxfId="455" priority="420" operator="equal">
      <formula>"Bajo"</formula>
    </cfRule>
  </conditionalFormatting>
  <conditionalFormatting sqref="Z236">
    <cfRule type="cellIs" dxfId="454" priority="412" operator="equal">
      <formula>"Muy Alta"</formula>
    </cfRule>
    <cfRule type="cellIs" dxfId="453" priority="413" operator="equal">
      <formula>"Alta"</formula>
    </cfRule>
    <cfRule type="cellIs" dxfId="452" priority="414" operator="equal">
      <formula>"Media"</formula>
    </cfRule>
    <cfRule type="cellIs" dxfId="451" priority="415" operator="equal">
      <formula>"Baja"</formula>
    </cfRule>
    <cfRule type="cellIs" dxfId="450" priority="416" operator="equal">
      <formula>"Muy Baja"</formula>
    </cfRule>
  </conditionalFormatting>
  <conditionalFormatting sqref="AB236">
    <cfRule type="cellIs" dxfId="449" priority="407" operator="equal">
      <formula>"Catastrófico"</formula>
    </cfRule>
    <cfRule type="cellIs" dxfId="448" priority="408" operator="equal">
      <formula>"Mayor"</formula>
    </cfRule>
    <cfRule type="cellIs" dxfId="447" priority="409" operator="equal">
      <formula>"Moderado"</formula>
    </cfRule>
    <cfRule type="cellIs" dxfId="446" priority="410" operator="equal">
      <formula>"Menor"</formula>
    </cfRule>
    <cfRule type="cellIs" dxfId="445" priority="411" operator="equal">
      <formula>"Leve"</formula>
    </cfRule>
  </conditionalFormatting>
  <conditionalFormatting sqref="AD236">
    <cfRule type="cellIs" dxfId="444" priority="403" operator="equal">
      <formula>"Extremo"</formula>
    </cfRule>
    <cfRule type="cellIs" dxfId="443" priority="404" operator="equal">
      <formula>"Alto"</formula>
    </cfRule>
    <cfRule type="cellIs" dxfId="442" priority="405" operator="equal">
      <formula>"Moderado"</formula>
    </cfRule>
    <cfRule type="cellIs" dxfId="441" priority="406" operator="equal">
      <formula>"Bajo"</formula>
    </cfRule>
  </conditionalFormatting>
  <conditionalFormatting sqref="I231">
    <cfRule type="cellIs" dxfId="440" priority="398" operator="equal">
      <formula>"Muy Alta"</formula>
    </cfRule>
    <cfRule type="cellIs" dxfId="439" priority="399" operator="equal">
      <formula>"Alta"</formula>
    </cfRule>
    <cfRule type="cellIs" dxfId="438" priority="400" operator="equal">
      <formula>"Media"</formula>
    </cfRule>
    <cfRule type="cellIs" dxfId="437" priority="401" operator="equal">
      <formula>"Baja"</formula>
    </cfRule>
    <cfRule type="cellIs" dxfId="436" priority="402" operator="equal">
      <formula>"Muy Baja"</formula>
    </cfRule>
  </conditionalFormatting>
  <conditionalFormatting sqref="M231">
    <cfRule type="cellIs" dxfId="435" priority="393" operator="equal">
      <formula>"Catastrófico"</formula>
    </cfRule>
    <cfRule type="cellIs" dxfId="434" priority="394" operator="equal">
      <formula>"Mayor"</formula>
    </cfRule>
    <cfRule type="cellIs" dxfId="433" priority="395" operator="equal">
      <formula>"Moderado"</formula>
    </cfRule>
    <cfRule type="cellIs" dxfId="432" priority="396" operator="equal">
      <formula>"Menor"</formula>
    </cfRule>
    <cfRule type="cellIs" dxfId="431" priority="397" operator="equal">
      <formula>"Leve"</formula>
    </cfRule>
  </conditionalFormatting>
  <conditionalFormatting sqref="O237">
    <cfRule type="cellIs" dxfId="430" priority="389" operator="equal">
      <formula>"Extremo"</formula>
    </cfRule>
    <cfRule type="cellIs" dxfId="429" priority="390" operator="equal">
      <formula>"Alto"</formula>
    </cfRule>
    <cfRule type="cellIs" dxfId="428" priority="391" operator="equal">
      <formula>"Moderado"</formula>
    </cfRule>
    <cfRule type="cellIs" dxfId="427" priority="392" operator="equal">
      <formula>"Bajo"</formula>
    </cfRule>
  </conditionalFormatting>
  <conditionalFormatting sqref="Z237">
    <cfRule type="cellIs" dxfId="426" priority="384" operator="equal">
      <formula>"Muy Alta"</formula>
    </cfRule>
    <cfRule type="cellIs" dxfId="425" priority="385" operator="equal">
      <formula>"Alta"</formula>
    </cfRule>
    <cfRule type="cellIs" dxfId="424" priority="386" operator="equal">
      <formula>"Media"</formula>
    </cfRule>
    <cfRule type="cellIs" dxfId="423" priority="387" operator="equal">
      <formula>"Baja"</formula>
    </cfRule>
    <cfRule type="cellIs" dxfId="422" priority="388" operator="equal">
      <formula>"Muy Baja"</formula>
    </cfRule>
  </conditionalFormatting>
  <conditionalFormatting sqref="AB237">
    <cfRule type="cellIs" dxfId="421" priority="379" operator="equal">
      <formula>"Catastrófico"</formula>
    </cfRule>
    <cfRule type="cellIs" dxfId="420" priority="380" operator="equal">
      <formula>"Mayor"</formula>
    </cfRule>
    <cfRule type="cellIs" dxfId="419" priority="381" operator="equal">
      <formula>"Moderado"</formula>
    </cfRule>
    <cfRule type="cellIs" dxfId="418" priority="382" operator="equal">
      <formula>"Menor"</formula>
    </cfRule>
    <cfRule type="cellIs" dxfId="417" priority="383" operator="equal">
      <formula>"Leve"</formula>
    </cfRule>
  </conditionalFormatting>
  <conditionalFormatting sqref="AD237">
    <cfRule type="cellIs" dxfId="416" priority="375" operator="equal">
      <formula>"Extremo"</formula>
    </cfRule>
    <cfRule type="cellIs" dxfId="415" priority="376" operator="equal">
      <formula>"Alto"</formula>
    </cfRule>
    <cfRule type="cellIs" dxfId="414" priority="377" operator="equal">
      <formula>"Moderado"</formula>
    </cfRule>
    <cfRule type="cellIs" dxfId="413" priority="378" operator="equal">
      <formula>"Bajo"</formula>
    </cfRule>
  </conditionalFormatting>
  <conditionalFormatting sqref="Z238:Z241">
    <cfRule type="cellIs" dxfId="412" priority="370" operator="equal">
      <formula>"Muy Alta"</formula>
    </cfRule>
    <cfRule type="cellIs" dxfId="411" priority="371" operator="equal">
      <formula>"Alta"</formula>
    </cfRule>
    <cfRule type="cellIs" dxfId="410" priority="372" operator="equal">
      <formula>"Media"</formula>
    </cfRule>
    <cfRule type="cellIs" dxfId="409" priority="373" operator="equal">
      <formula>"Baja"</formula>
    </cfRule>
    <cfRule type="cellIs" dxfId="408" priority="374" operator="equal">
      <formula>"Muy Baja"</formula>
    </cfRule>
  </conditionalFormatting>
  <conditionalFormatting sqref="AB238:AB241">
    <cfRule type="cellIs" dxfId="407" priority="365" operator="equal">
      <formula>"Catastrófico"</formula>
    </cfRule>
    <cfRule type="cellIs" dxfId="406" priority="366" operator="equal">
      <formula>"Mayor"</formula>
    </cfRule>
    <cfRule type="cellIs" dxfId="405" priority="367" operator="equal">
      <formula>"Moderado"</formula>
    </cfRule>
    <cfRule type="cellIs" dxfId="404" priority="368" operator="equal">
      <formula>"Menor"</formula>
    </cfRule>
    <cfRule type="cellIs" dxfId="403" priority="369" operator="equal">
      <formula>"Leve"</formula>
    </cfRule>
  </conditionalFormatting>
  <conditionalFormatting sqref="AD238:AD241">
    <cfRule type="cellIs" dxfId="402" priority="361" operator="equal">
      <formula>"Extremo"</formula>
    </cfRule>
    <cfRule type="cellIs" dxfId="401" priority="362" operator="equal">
      <formula>"Alto"</formula>
    </cfRule>
    <cfRule type="cellIs" dxfId="400" priority="363" operator="equal">
      <formula>"Moderado"</formula>
    </cfRule>
    <cfRule type="cellIs" dxfId="399" priority="364" operator="equal">
      <formula>"Bajo"</formula>
    </cfRule>
  </conditionalFormatting>
  <conditionalFormatting sqref="Z242">
    <cfRule type="cellIs" dxfId="398" priority="356" operator="equal">
      <formula>"Muy Alta"</formula>
    </cfRule>
    <cfRule type="cellIs" dxfId="397" priority="357" operator="equal">
      <formula>"Alta"</formula>
    </cfRule>
    <cfRule type="cellIs" dxfId="396" priority="358" operator="equal">
      <formula>"Media"</formula>
    </cfRule>
    <cfRule type="cellIs" dxfId="395" priority="359" operator="equal">
      <formula>"Baja"</formula>
    </cfRule>
    <cfRule type="cellIs" dxfId="394" priority="360" operator="equal">
      <formula>"Muy Baja"</formula>
    </cfRule>
  </conditionalFormatting>
  <conditionalFormatting sqref="AB242">
    <cfRule type="cellIs" dxfId="393" priority="351" operator="equal">
      <formula>"Catastrófico"</formula>
    </cfRule>
    <cfRule type="cellIs" dxfId="392" priority="352" operator="equal">
      <formula>"Mayor"</formula>
    </cfRule>
    <cfRule type="cellIs" dxfId="391" priority="353" operator="equal">
      <formula>"Moderado"</formula>
    </cfRule>
    <cfRule type="cellIs" dxfId="390" priority="354" operator="equal">
      <formula>"Menor"</formula>
    </cfRule>
    <cfRule type="cellIs" dxfId="389" priority="355" operator="equal">
      <formula>"Leve"</formula>
    </cfRule>
  </conditionalFormatting>
  <conditionalFormatting sqref="AD242">
    <cfRule type="cellIs" dxfId="388" priority="347" operator="equal">
      <formula>"Extremo"</formula>
    </cfRule>
    <cfRule type="cellIs" dxfId="387" priority="348" operator="equal">
      <formula>"Alto"</formula>
    </cfRule>
    <cfRule type="cellIs" dxfId="386" priority="349" operator="equal">
      <formula>"Moderado"</formula>
    </cfRule>
    <cfRule type="cellIs" dxfId="385" priority="350" operator="equal">
      <formula>"Bajo"</formula>
    </cfRule>
  </conditionalFormatting>
  <conditionalFormatting sqref="I237">
    <cfRule type="cellIs" dxfId="384" priority="342" operator="equal">
      <formula>"Muy Alta"</formula>
    </cfRule>
    <cfRule type="cellIs" dxfId="383" priority="343" operator="equal">
      <formula>"Alta"</formula>
    </cfRule>
    <cfRule type="cellIs" dxfId="382" priority="344" operator="equal">
      <formula>"Media"</formula>
    </cfRule>
    <cfRule type="cellIs" dxfId="381" priority="345" operator="equal">
      <formula>"Baja"</formula>
    </cfRule>
    <cfRule type="cellIs" dxfId="380" priority="346" operator="equal">
      <formula>"Muy Baja"</formula>
    </cfRule>
  </conditionalFormatting>
  <conditionalFormatting sqref="M237">
    <cfRule type="cellIs" dxfId="379" priority="337" operator="equal">
      <formula>"Catastrófico"</formula>
    </cfRule>
    <cfRule type="cellIs" dxfId="378" priority="338" operator="equal">
      <formula>"Mayor"</formula>
    </cfRule>
    <cfRule type="cellIs" dxfId="377" priority="339" operator="equal">
      <formula>"Moderado"</formula>
    </cfRule>
    <cfRule type="cellIs" dxfId="376" priority="340" operator="equal">
      <formula>"Menor"</formula>
    </cfRule>
    <cfRule type="cellIs" dxfId="375" priority="341" operator="equal">
      <formula>"Leve"</formula>
    </cfRule>
  </conditionalFormatting>
  <conditionalFormatting sqref="O243">
    <cfRule type="cellIs" dxfId="374" priority="333" operator="equal">
      <formula>"Extremo"</formula>
    </cfRule>
    <cfRule type="cellIs" dxfId="373" priority="334" operator="equal">
      <formula>"Alto"</formula>
    </cfRule>
    <cfRule type="cellIs" dxfId="372" priority="335" operator="equal">
      <formula>"Moderado"</formula>
    </cfRule>
    <cfRule type="cellIs" dxfId="371" priority="336" operator="equal">
      <formula>"Bajo"</formula>
    </cfRule>
  </conditionalFormatting>
  <conditionalFormatting sqref="Z243">
    <cfRule type="cellIs" dxfId="370" priority="328" operator="equal">
      <formula>"Muy Alta"</formula>
    </cfRule>
    <cfRule type="cellIs" dxfId="369" priority="329" operator="equal">
      <formula>"Alta"</formula>
    </cfRule>
    <cfRule type="cellIs" dxfId="368" priority="330" operator="equal">
      <formula>"Media"</formula>
    </cfRule>
    <cfRule type="cellIs" dxfId="367" priority="331" operator="equal">
      <formula>"Baja"</formula>
    </cfRule>
    <cfRule type="cellIs" dxfId="366" priority="332" operator="equal">
      <formula>"Muy Baja"</formula>
    </cfRule>
  </conditionalFormatting>
  <conditionalFormatting sqref="AB243">
    <cfRule type="cellIs" dxfId="365" priority="323" operator="equal">
      <formula>"Catastrófico"</formula>
    </cfRule>
    <cfRule type="cellIs" dxfId="364" priority="324" operator="equal">
      <formula>"Mayor"</formula>
    </cfRule>
    <cfRule type="cellIs" dxfId="363" priority="325" operator="equal">
      <formula>"Moderado"</formula>
    </cfRule>
    <cfRule type="cellIs" dxfId="362" priority="326" operator="equal">
      <formula>"Menor"</formula>
    </cfRule>
    <cfRule type="cellIs" dxfId="361" priority="327" operator="equal">
      <formula>"Leve"</formula>
    </cfRule>
  </conditionalFormatting>
  <conditionalFormatting sqref="AD243">
    <cfRule type="cellIs" dxfId="360" priority="319" operator="equal">
      <formula>"Extremo"</formula>
    </cfRule>
    <cfRule type="cellIs" dxfId="359" priority="320" operator="equal">
      <formula>"Alto"</formula>
    </cfRule>
    <cfRule type="cellIs" dxfId="358" priority="321" operator="equal">
      <formula>"Moderado"</formula>
    </cfRule>
    <cfRule type="cellIs" dxfId="357" priority="322" operator="equal">
      <formula>"Bajo"</formula>
    </cfRule>
  </conditionalFormatting>
  <conditionalFormatting sqref="Z244:Z247">
    <cfRule type="cellIs" dxfId="356" priority="314" operator="equal">
      <formula>"Muy Alta"</formula>
    </cfRule>
    <cfRule type="cellIs" dxfId="355" priority="315" operator="equal">
      <formula>"Alta"</formula>
    </cfRule>
    <cfRule type="cellIs" dxfId="354" priority="316" operator="equal">
      <formula>"Media"</formula>
    </cfRule>
    <cfRule type="cellIs" dxfId="353" priority="317" operator="equal">
      <formula>"Baja"</formula>
    </cfRule>
    <cfRule type="cellIs" dxfId="352" priority="318" operator="equal">
      <formula>"Muy Baja"</formula>
    </cfRule>
  </conditionalFormatting>
  <conditionalFormatting sqref="AB244:AB247">
    <cfRule type="cellIs" dxfId="351" priority="309" operator="equal">
      <formula>"Catastrófico"</formula>
    </cfRule>
    <cfRule type="cellIs" dxfId="350" priority="310" operator="equal">
      <formula>"Mayor"</formula>
    </cfRule>
    <cfRule type="cellIs" dxfId="349" priority="311" operator="equal">
      <formula>"Moderado"</formula>
    </cfRule>
    <cfRule type="cellIs" dxfId="348" priority="312" operator="equal">
      <formula>"Menor"</formula>
    </cfRule>
    <cfRule type="cellIs" dxfId="347" priority="313" operator="equal">
      <formula>"Leve"</formula>
    </cfRule>
  </conditionalFormatting>
  <conditionalFormatting sqref="AD244:AD247">
    <cfRule type="cellIs" dxfId="346" priority="305" operator="equal">
      <formula>"Extremo"</formula>
    </cfRule>
    <cfRule type="cellIs" dxfId="345" priority="306" operator="equal">
      <formula>"Alto"</formula>
    </cfRule>
    <cfRule type="cellIs" dxfId="344" priority="307" operator="equal">
      <formula>"Moderado"</formula>
    </cfRule>
    <cfRule type="cellIs" dxfId="343" priority="308" operator="equal">
      <formula>"Bajo"</formula>
    </cfRule>
  </conditionalFormatting>
  <conditionalFormatting sqref="Z248">
    <cfRule type="cellIs" dxfId="342" priority="300" operator="equal">
      <formula>"Muy Alta"</formula>
    </cfRule>
    <cfRule type="cellIs" dxfId="341" priority="301" operator="equal">
      <formula>"Alta"</formula>
    </cfRule>
    <cfRule type="cellIs" dxfId="340" priority="302" operator="equal">
      <formula>"Media"</formula>
    </cfRule>
    <cfRule type="cellIs" dxfId="339" priority="303" operator="equal">
      <formula>"Baja"</formula>
    </cfRule>
    <cfRule type="cellIs" dxfId="338" priority="304" operator="equal">
      <formula>"Muy Baja"</formula>
    </cfRule>
  </conditionalFormatting>
  <conditionalFormatting sqref="AB248">
    <cfRule type="cellIs" dxfId="337" priority="295" operator="equal">
      <formula>"Catastrófico"</formula>
    </cfRule>
    <cfRule type="cellIs" dxfId="336" priority="296" operator="equal">
      <formula>"Mayor"</formula>
    </cfRule>
    <cfRule type="cellIs" dxfId="335" priority="297" operator="equal">
      <formula>"Moderado"</formula>
    </cfRule>
    <cfRule type="cellIs" dxfId="334" priority="298" operator="equal">
      <formula>"Menor"</formula>
    </cfRule>
    <cfRule type="cellIs" dxfId="333" priority="299" operator="equal">
      <formula>"Leve"</formula>
    </cfRule>
  </conditionalFormatting>
  <conditionalFormatting sqref="AD248">
    <cfRule type="cellIs" dxfId="332" priority="291" operator="equal">
      <formula>"Extremo"</formula>
    </cfRule>
    <cfRule type="cellIs" dxfId="331" priority="292" operator="equal">
      <formula>"Alto"</formula>
    </cfRule>
    <cfRule type="cellIs" dxfId="330" priority="293" operator="equal">
      <formula>"Moderado"</formula>
    </cfRule>
    <cfRule type="cellIs" dxfId="329" priority="294" operator="equal">
      <formula>"Bajo"</formula>
    </cfRule>
  </conditionalFormatting>
  <conditionalFormatting sqref="I243">
    <cfRule type="cellIs" dxfId="328" priority="286" operator="equal">
      <formula>"Muy Alta"</formula>
    </cfRule>
    <cfRule type="cellIs" dxfId="327" priority="287" operator="equal">
      <formula>"Alta"</formula>
    </cfRule>
    <cfRule type="cellIs" dxfId="326" priority="288" operator="equal">
      <formula>"Media"</formula>
    </cfRule>
    <cfRule type="cellIs" dxfId="325" priority="289" operator="equal">
      <formula>"Baja"</formula>
    </cfRule>
    <cfRule type="cellIs" dxfId="324" priority="290" operator="equal">
      <formula>"Muy Baja"</formula>
    </cfRule>
  </conditionalFormatting>
  <conditionalFormatting sqref="M243">
    <cfRule type="cellIs" dxfId="323" priority="281" operator="equal">
      <formula>"Catastrófico"</formula>
    </cfRule>
    <cfRule type="cellIs" dxfId="322" priority="282" operator="equal">
      <formula>"Mayor"</formula>
    </cfRule>
    <cfRule type="cellIs" dxfId="321" priority="283" operator="equal">
      <formula>"Moderado"</formula>
    </cfRule>
    <cfRule type="cellIs" dxfId="320" priority="284" operator="equal">
      <formula>"Menor"</formula>
    </cfRule>
    <cfRule type="cellIs" dxfId="319" priority="285" operator="equal">
      <formula>"Leve"</formula>
    </cfRule>
  </conditionalFormatting>
  <conditionalFormatting sqref="O249">
    <cfRule type="cellIs" dxfId="318" priority="277" operator="equal">
      <formula>"Extremo"</formula>
    </cfRule>
    <cfRule type="cellIs" dxfId="317" priority="278" operator="equal">
      <formula>"Alto"</formula>
    </cfRule>
    <cfRule type="cellIs" dxfId="316" priority="279" operator="equal">
      <formula>"Moderado"</formula>
    </cfRule>
    <cfRule type="cellIs" dxfId="315" priority="280" operator="equal">
      <formula>"Bajo"</formula>
    </cfRule>
  </conditionalFormatting>
  <conditionalFormatting sqref="Z249">
    <cfRule type="cellIs" dxfId="314" priority="272" operator="equal">
      <formula>"Muy Alta"</formula>
    </cfRule>
    <cfRule type="cellIs" dxfId="313" priority="273" operator="equal">
      <formula>"Alta"</formula>
    </cfRule>
    <cfRule type="cellIs" dxfId="312" priority="274" operator="equal">
      <formula>"Media"</formula>
    </cfRule>
    <cfRule type="cellIs" dxfId="311" priority="275" operator="equal">
      <formula>"Baja"</formula>
    </cfRule>
    <cfRule type="cellIs" dxfId="310" priority="276" operator="equal">
      <formula>"Muy Baja"</formula>
    </cfRule>
  </conditionalFormatting>
  <conditionalFormatting sqref="AB249">
    <cfRule type="cellIs" dxfId="309" priority="267" operator="equal">
      <formula>"Catastrófico"</formula>
    </cfRule>
    <cfRule type="cellIs" dxfId="308" priority="268" operator="equal">
      <formula>"Mayor"</formula>
    </cfRule>
    <cfRule type="cellIs" dxfId="307" priority="269" operator="equal">
      <formula>"Moderado"</formula>
    </cfRule>
    <cfRule type="cellIs" dxfId="306" priority="270" operator="equal">
      <formula>"Menor"</formula>
    </cfRule>
    <cfRule type="cellIs" dxfId="305" priority="271" operator="equal">
      <formula>"Leve"</formula>
    </cfRule>
  </conditionalFormatting>
  <conditionalFormatting sqref="AD249">
    <cfRule type="cellIs" dxfId="304" priority="263" operator="equal">
      <formula>"Extremo"</formula>
    </cfRule>
    <cfRule type="cellIs" dxfId="303" priority="264" operator="equal">
      <formula>"Alto"</formula>
    </cfRule>
    <cfRule type="cellIs" dxfId="302" priority="265" operator="equal">
      <formula>"Moderado"</formula>
    </cfRule>
    <cfRule type="cellIs" dxfId="301" priority="266" operator="equal">
      <formula>"Bajo"</formula>
    </cfRule>
  </conditionalFormatting>
  <conditionalFormatting sqref="Z250:Z253">
    <cfRule type="cellIs" dxfId="300" priority="258" operator="equal">
      <formula>"Muy Alta"</formula>
    </cfRule>
    <cfRule type="cellIs" dxfId="299" priority="259" operator="equal">
      <formula>"Alta"</formula>
    </cfRule>
    <cfRule type="cellIs" dxfId="298" priority="260" operator="equal">
      <formula>"Media"</formula>
    </cfRule>
    <cfRule type="cellIs" dxfId="297" priority="261" operator="equal">
      <formula>"Baja"</formula>
    </cfRule>
    <cfRule type="cellIs" dxfId="296" priority="262" operator="equal">
      <formula>"Muy Baja"</formula>
    </cfRule>
  </conditionalFormatting>
  <conditionalFormatting sqref="AB250:AB253">
    <cfRule type="cellIs" dxfId="295" priority="253" operator="equal">
      <formula>"Catastrófico"</formula>
    </cfRule>
    <cfRule type="cellIs" dxfId="294" priority="254" operator="equal">
      <formula>"Mayor"</formula>
    </cfRule>
    <cfRule type="cellIs" dxfId="293" priority="255" operator="equal">
      <formula>"Moderado"</formula>
    </cfRule>
    <cfRule type="cellIs" dxfId="292" priority="256" operator="equal">
      <formula>"Menor"</formula>
    </cfRule>
    <cfRule type="cellIs" dxfId="291" priority="257" operator="equal">
      <formula>"Leve"</formula>
    </cfRule>
  </conditionalFormatting>
  <conditionalFormatting sqref="AD250:AD253">
    <cfRule type="cellIs" dxfId="290" priority="249" operator="equal">
      <formula>"Extremo"</formula>
    </cfRule>
    <cfRule type="cellIs" dxfId="289" priority="250" operator="equal">
      <formula>"Alto"</formula>
    </cfRule>
    <cfRule type="cellIs" dxfId="288" priority="251" operator="equal">
      <formula>"Moderado"</formula>
    </cfRule>
    <cfRule type="cellIs" dxfId="287" priority="252" operator="equal">
      <formula>"Bajo"</formula>
    </cfRule>
  </conditionalFormatting>
  <conditionalFormatting sqref="Z254">
    <cfRule type="cellIs" dxfId="286" priority="244" operator="equal">
      <formula>"Muy Alta"</formula>
    </cfRule>
    <cfRule type="cellIs" dxfId="285" priority="245" operator="equal">
      <formula>"Alta"</formula>
    </cfRule>
    <cfRule type="cellIs" dxfId="284" priority="246" operator="equal">
      <formula>"Media"</formula>
    </cfRule>
    <cfRule type="cellIs" dxfId="283" priority="247" operator="equal">
      <formula>"Baja"</formula>
    </cfRule>
    <cfRule type="cellIs" dxfId="282" priority="248" operator="equal">
      <formula>"Muy Baja"</formula>
    </cfRule>
  </conditionalFormatting>
  <conditionalFormatting sqref="AB254">
    <cfRule type="cellIs" dxfId="281" priority="239" operator="equal">
      <formula>"Catastrófico"</formula>
    </cfRule>
    <cfRule type="cellIs" dxfId="280" priority="240" operator="equal">
      <formula>"Mayor"</formula>
    </cfRule>
    <cfRule type="cellIs" dxfId="279" priority="241" operator="equal">
      <formula>"Moderado"</formula>
    </cfRule>
    <cfRule type="cellIs" dxfId="278" priority="242" operator="equal">
      <formula>"Menor"</formula>
    </cfRule>
    <cfRule type="cellIs" dxfId="277" priority="243" operator="equal">
      <formula>"Leve"</formula>
    </cfRule>
  </conditionalFormatting>
  <conditionalFormatting sqref="AD254">
    <cfRule type="cellIs" dxfId="276" priority="235" operator="equal">
      <formula>"Extremo"</formula>
    </cfRule>
    <cfRule type="cellIs" dxfId="275" priority="236" operator="equal">
      <formula>"Alto"</formula>
    </cfRule>
    <cfRule type="cellIs" dxfId="274" priority="237" operator="equal">
      <formula>"Moderado"</formula>
    </cfRule>
    <cfRule type="cellIs" dxfId="273" priority="238" operator="equal">
      <formula>"Bajo"</formula>
    </cfRule>
  </conditionalFormatting>
  <conditionalFormatting sqref="I249">
    <cfRule type="cellIs" dxfId="272" priority="230" operator="equal">
      <formula>"Muy Alta"</formula>
    </cfRule>
    <cfRule type="cellIs" dxfId="271" priority="231" operator="equal">
      <formula>"Alta"</formula>
    </cfRule>
    <cfRule type="cellIs" dxfId="270" priority="232" operator="equal">
      <formula>"Media"</formula>
    </cfRule>
    <cfRule type="cellIs" dxfId="269" priority="233" operator="equal">
      <formula>"Baja"</formula>
    </cfRule>
    <cfRule type="cellIs" dxfId="268" priority="234" operator="equal">
      <formula>"Muy Baja"</formula>
    </cfRule>
  </conditionalFormatting>
  <conditionalFormatting sqref="M249">
    <cfRule type="cellIs" dxfId="267" priority="225" operator="equal">
      <formula>"Catastrófico"</formula>
    </cfRule>
    <cfRule type="cellIs" dxfId="266" priority="226" operator="equal">
      <formula>"Mayor"</formula>
    </cfRule>
    <cfRule type="cellIs" dxfId="265" priority="227" operator="equal">
      <formula>"Moderado"</formula>
    </cfRule>
    <cfRule type="cellIs" dxfId="264" priority="228" operator="equal">
      <formula>"Menor"</formula>
    </cfRule>
    <cfRule type="cellIs" dxfId="263" priority="229" operator="equal">
      <formula>"Leve"</formula>
    </cfRule>
  </conditionalFormatting>
  <conditionalFormatting sqref="O279 O255 O273">
    <cfRule type="cellIs" dxfId="262" priority="221" operator="equal">
      <formula>"Extremo"</formula>
    </cfRule>
    <cfRule type="cellIs" dxfId="261" priority="222" operator="equal">
      <formula>"Alto"</formula>
    </cfRule>
    <cfRule type="cellIs" dxfId="260" priority="223" operator="equal">
      <formula>"Moderado"</formula>
    </cfRule>
    <cfRule type="cellIs" dxfId="259" priority="224" operator="equal">
      <formula>"Bajo"</formula>
    </cfRule>
  </conditionalFormatting>
  <conditionalFormatting sqref="Z279 Z255 Z273">
    <cfRule type="cellIs" dxfId="258" priority="216" operator="equal">
      <formula>"Muy Alta"</formula>
    </cfRule>
    <cfRule type="cellIs" dxfId="257" priority="217" operator="equal">
      <formula>"Alta"</formula>
    </cfRule>
    <cfRule type="cellIs" dxfId="256" priority="218" operator="equal">
      <formula>"Media"</formula>
    </cfRule>
    <cfRule type="cellIs" dxfId="255" priority="219" operator="equal">
      <formula>"Baja"</formula>
    </cfRule>
    <cfRule type="cellIs" dxfId="254" priority="220" operator="equal">
      <formula>"Muy Baja"</formula>
    </cfRule>
  </conditionalFormatting>
  <conditionalFormatting sqref="AB279 AB255 AB273">
    <cfRule type="cellIs" dxfId="253" priority="211" operator="equal">
      <formula>"Catastrófico"</formula>
    </cfRule>
    <cfRule type="cellIs" dxfId="252" priority="212" operator="equal">
      <formula>"Mayor"</formula>
    </cfRule>
    <cfRule type="cellIs" dxfId="251" priority="213" operator="equal">
      <formula>"Moderado"</formula>
    </cfRule>
    <cfRule type="cellIs" dxfId="250" priority="214" operator="equal">
      <formula>"Menor"</formula>
    </cfRule>
    <cfRule type="cellIs" dxfId="249" priority="215" operator="equal">
      <formula>"Leve"</formula>
    </cfRule>
  </conditionalFormatting>
  <conditionalFormatting sqref="AD279 AD255 AD273">
    <cfRule type="cellIs" dxfId="248" priority="207" operator="equal">
      <formula>"Extremo"</formula>
    </cfRule>
    <cfRule type="cellIs" dxfId="247" priority="208" operator="equal">
      <formula>"Alto"</formula>
    </cfRule>
    <cfRule type="cellIs" dxfId="246" priority="209" operator="equal">
      <formula>"Moderado"</formula>
    </cfRule>
    <cfRule type="cellIs" dxfId="245" priority="210" operator="equal">
      <formula>"Bajo"</formula>
    </cfRule>
  </conditionalFormatting>
  <conditionalFormatting sqref="Z280:Z283">
    <cfRule type="cellIs" dxfId="244" priority="202" operator="equal">
      <formula>"Muy Alta"</formula>
    </cfRule>
    <cfRule type="cellIs" dxfId="243" priority="203" operator="equal">
      <formula>"Alta"</formula>
    </cfRule>
    <cfRule type="cellIs" dxfId="242" priority="204" operator="equal">
      <formula>"Media"</formula>
    </cfRule>
    <cfRule type="cellIs" dxfId="241" priority="205" operator="equal">
      <formula>"Baja"</formula>
    </cfRule>
    <cfRule type="cellIs" dxfId="240" priority="206" operator="equal">
      <formula>"Muy Baja"</formula>
    </cfRule>
  </conditionalFormatting>
  <conditionalFormatting sqref="AB280:AB283">
    <cfRule type="cellIs" dxfId="239" priority="197" operator="equal">
      <formula>"Catastrófico"</formula>
    </cfRule>
    <cfRule type="cellIs" dxfId="238" priority="198" operator="equal">
      <formula>"Mayor"</formula>
    </cfRule>
    <cfRule type="cellIs" dxfId="237" priority="199" operator="equal">
      <formula>"Moderado"</formula>
    </cfRule>
    <cfRule type="cellIs" dxfId="236" priority="200" operator="equal">
      <formula>"Menor"</formula>
    </cfRule>
    <cfRule type="cellIs" dxfId="235" priority="201" operator="equal">
      <formula>"Leve"</formula>
    </cfRule>
  </conditionalFormatting>
  <conditionalFormatting sqref="AD280:AD283">
    <cfRule type="cellIs" dxfId="234" priority="193" operator="equal">
      <formula>"Extremo"</formula>
    </cfRule>
    <cfRule type="cellIs" dxfId="233" priority="194" operator="equal">
      <formula>"Alto"</formula>
    </cfRule>
    <cfRule type="cellIs" dxfId="232" priority="195" operator="equal">
      <formula>"Moderado"</formula>
    </cfRule>
    <cfRule type="cellIs" dxfId="231" priority="196" operator="equal">
      <formula>"Bajo"</formula>
    </cfRule>
  </conditionalFormatting>
  <conditionalFormatting sqref="Z284">
    <cfRule type="cellIs" dxfId="230" priority="188" operator="equal">
      <formula>"Muy Alta"</formula>
    </cfRule>
    <cfRule type="cellIs" dxfId="229" priority="189" operator="equal">
      <formula>"Alta"</formula>
    </cfRule>
    <cfRule type="cellIs" dxfId="228" priority="190" operator="equal">
      <formula>"Media"</formula>
    </cfRule>
    <cfRule type="cellIs" dxfId="227" priority="191" operator="equal">
      <formula>"Baja"</formula>
    </cfRule>
    <cfRule type="cellIs" dxfId="226" priority="192" operator="equal">
      <formula>"Muy Baja"</formula>
    </cfRule>
  </conditionalFormatting>
  <conditionalFormatting sqref="AB284">
    <cfRule type="cellIs" dxfId="225" priority="183" operator="equal">
      <formula>"Catastrófico"</formula>
    </cfRule>
    <cfRule type="cellIs" dxfId="224" priority="184" operator="equal">
      <formula>"Mayor"</formula>
    </cfRule>
    <cfRule type="cellIs" dxfId="223" priority="185" operator="equal">
      <formula>"Moderado"</formula>
    </cfRule>
    <cfRule type="cellIs" dxfId="222" priority="186" operator="equal">
      <formula>"Menor"</formula>
    </cfRule>
    <cfRule type="cellIs" dxfId="221" priority="187" operator="equal">
      <formula>"Leve"</formula>
    </cfRule>
  </conditionalFormatting>
  <conditionalFormatting sqref="AD284">
    <cfRule type="cellIs" dxfId="220" priority="179" operator="equal">
      <formula>"Extremo"</formula>
    </cfRule>
    <cfRule type="cellIs" dxfId="219" priority="180" operator="equal">
      <formula>"Alto"</formula>
    </cfRule>
    <cfRule type="cellIs" dxfId="218" priority="181" operator="equal">
      <formula>"Moderado"</formula>
    </cfRule>
    <cfRule type="cellIs" dxfId="217" priority="182" operator="equal">
      <formula>"Bajo"</formula>
    </cfRule>
  </conditionalFormatting>
  <conditionalFormatting sqref="I279 I255 I273">
    <cfRule type="cellIs" dxfId="216" priority="174" operator="equal">
      <formula>"Muy Alta"</formula>
    </cfRule>
    <cfRule type="cellIs" dxfId="215" priority="175" operator="equal">
      <formula>"Alta"</formula>
    </cfRule>
    <cfRule type="cellIs" dxfId="214" priority="176" operator="equal">
      <formula>"Media"</formula>
    </cfRule>
    <cfRule type="cellIs" dxfId="213" priority="177" operator="equal">
      <formula>"Baja"</formula>
    </cfRule>
    <cfRule type="cellIs" dxfId="212" priority="178" operator="equal">
      <formula>"Muy Baja"</formula>
    </cfRule>
  </conditionalFormatting>
  <conditionalFormatting sqref="M279 M255 M273">
    <cfRule type="cellIs" dxfId="211" priority="169" operator="equal">
      <formula>"Catastrófico"</formula>
    </cfRule>
    <cfRule type="cellIs" dxfId="210" priority="170" operator="equal">
      <formula>"Mayor"</formula>
    </cfRule>
    <cfRule type="cellIs" dxfId="209" priority="171" operator="equal">
      <formula>"Moderado"</formula>
    </cfRule>
    <cfRule type="cellIs" dxfId="208" priority="172" operator="equal">
      <formula>"Menor"</formula>
    </cfRule>
    <cfRule type="cellIs" dxfId="207" priority="173" operator="equal">
      <formula>"Leve"</formula>
    </cfRule>
  </conditionalFormatting>
  <conditionalFormatting sqref="Z256:Z259">
    <cfRule type="cellIs" dxfId="206" priority="164" operator="equal">
      <formula>"Muy Alta"</formula>
    </cfRule>
    <cfRule type="cellIs" dxfId="205" priority="165" operator="equal">
      <formula>"Alta"</formula>
    </cfRule>
    <cfRule type="cellIs" dxfId="204" priority="166" operator="equal">
      <formula>"Media"</formula>
    </cfRule>
    <cfRule type="cellIs" dxfId="203" priority="167" operator="equal">
      <formula>"Baja"</formula>
    </cfRule>
    <cfRule type="cellIs" dxfId="202" priority="168" operator="equal">
      <formula>"Muy Baja"</formula>
    </cfRule>
  </conditionalFormatting>
  <conditionalFormatting sqref="AB256:AB259">
    <cfRule type="cellIs" dxfId="201" priority="159" operator="equal">
      <formula>"Catastrófico"</formula>
    </cfRule>
    <cfRule type="cellIs" dxfId="200" priority="160" operator="equal">
      <formula>"Mayor"</formula>
    </cfRule>
    <cfRule type="cellIs" dxfId="199" priority="161" operator="equal">
      <formula>"Moderado"</formula>
    </cfRule>
    <cfRule type="cellIs" dxfId="198" priority="162" operator="equal">
      <formula>"Menor"</formula>
    </cfRule>
    <cfRule type="cellIs" dxfId="197" priority="163" operator="equal">
      <formula>"Leve"</formula>
    </cfRule>
  </conditionalFormatting>
  <conditionalFormatting sqref="AD256:AD259">
    <cfRule type="cellIs" dxfId="196" priority="155" operator="equal">
      <formula>"Extremo"</formula>
    </cfRule>
    <cfRule type="cellIs" dxfId="195" priority="156" operator="equal">
      <formula>"Alto"</formula>
    </cfRule>
    <cfRule type="cellIs" dxfId="194" priority="157" operator="equal">
      <formula>"Moderado"</formula>
    </cfRule>
    <cfRule type="cellIs" dxfId="193" priority="158" operator="equal">
      <formula>"Bajo"</formula>
    </cfRule>
  </conditionalFormatting>
  <conditionalFormatting sqref="Z260">
    <cfRule type="cellIs" dxfId="192" priority="150" operator="equal">
      <formula>"Muy Alta"</formula>
    </cfRule>
    <cfRule type="cellIs" dxfId="191" priority="151" operator="equal">
      <formula>"Alta"</formula>
    </cfRule>
    <cfRule type="cellIs" dxfId="190" priority="152" operator="equal">
      <formula>"Media"</formula>
    </cfRule>
    <cfRule type="cellIs" dxfId="189" priority="153" operator="equal">
      <formula>"Baja"</formula>
    </cfRule>
    <cfRule type="cellIs" dxfId="188" priority="154" operator="equal">
      <formula>"Muy Baja"</formula>
    </cfRule>
  </conditionalFormatting>
  <conditionalFormatting sqref="AB260">
    <cfRule type="cellIs" dxfId="187" priority="145" operator="equal">
      <formula>"Catastrófico"</formula>
    </cfRule>
    <cfRule type="cellIs" dxfId="186" priority="146" operator="equal">
      <formula>"Mayor"</formula>
    </cfRule>
    <cfRule type="cellIs" dxfId="185" priority="147" operator="equal">
      <formula>"Moderado"</formula>
    </cfRule>
    <cfRule type="cellIs" dxfId="184" priority="148" operator="equal">
      <formula>"Menor"</formula>
    </cfRule>
    <cfRule type="cellIs" dxfId="183" priority="149" operator="equal">
      <formula>"Leve"</formula>
    </cfRule>
  </conditionalFormatting>
  <conditionalFormatting sqref="AD260">
    <cfRule type="cellIs" dxfId="182" priority="141" operator="equal">
      <formula>"Extremo"</formula>
    </cfRule>
    <cfRule type="cellIs" dxfId="181" priority="142" operator="equal">
      <formula>"Alto"</formula>
    </cfRule>
    <cfRule type="cellIs" dxfId="180" priority="143" operator="equal">
      <formula>"Moderado"</formula>
    </cfRule>
    <cfRule type="cellIs" dxfId="179" priority="144" operator="equal">
      <formula>"Bajo"</formula>
    </cfRule>
  </conditionalFormatting>
  <conditionalFormatting sqref="Z274:Z277">
    <cfRule type="cellIs" dxfId="178" priority="136" operator="equal">
      <formula>"Muy Alta"</formula>
    </cfRule>
    <cfRule type="cellIs" dxfId="177" priority="137" operator="equal">
      <formula>"Alta"</formula>
    </cfRule>
    <cfRule type="cellIs" dxfId="176" priority="138" operator="equal">
      <formula>"Media"</formula>
    </cfRule>
    <cfRule type="cellIs" dxfId="175" priority="139" operator="equal">
      <formula>"Baja"</formula>
    </cfRule>
    <cfRule type="cellIs" dxfId="174" priority="140" operator="equal">
      <formula>"Muy Baja"</formula>
    </cfRule>
  </conditionalFormatting>
  <conditionalFormatting sqref="AB274:AB277">
    <cfRule type="cellIs" dxfId="173" priority="131" operator="equal">
      <formula>"Catastrófico"</formula>
    </cfRule>
    <cfRule type="cellIs" dxfId="172" priority="132" operator="equal">
      <formula>"Mayor"</formula>
    </cfRule>
    <cfRule type="cellIs" dxfId="171" priority="133" operator="equal">
      <formula>"Moderado"</formula>
    </cfRule>
    <cfRule type="cellIs" dxfId="170" priority="134" operator="equal">
      <formula>"Menor"</formula>
    </cfRule>
    <cfRule type="cellIs" dxfId="169" priority="135" operator="equal">
      <formula>"Leve"</formula>
    </cfRule>
  </conditionalFormatting>
  <conditionalFormatting sqref="AD274:AD277">
    <cfRule type="cellIs" dxfId="168" priority="127" operator="equal">
      <formula>"Extremo"</formula>
    </cfRule>
    <cfRule type="cellIs" dxfId="167" priority="128" operator="equal">
      <formula>"Alto"</formula>
    </cfRule>
    <cfRule type="cellIs" dxfId="166" priority="129" operator="equal">
      <formula>"Moderado"</formula>
    </cfRule>
    <cfRule type="cellIs" dxfId="165" priority="130" operator="equal">
      <formula>"Bajo"</formula>
    </cfRule>
  </conditionalFormatting>
  <conditionalFormatting sqref="Z278">
    <cfRule type="cellIs" dxfId="164" priority="122" operator="equal">
      <formula>"Muy Alta"</formula>
    </cfRule>
    <cfRule type="cellIs" dxfId="163" priority="123" operator="equal">
      <formula>"Alta"</formula>
    </cfRule>
    <cfRule type="cellIs" dxfId="162" priority="124" operator="equal">
      <formula>"Media"</formula>
    </cfRule>
    <cfRule type="cellIs" dxfId="161" priority="125" operator="equal">
      <formula>"Baja"</formula>
    </cfRule>
    <cfRule type="cellIs" dxfId="160" priority="126" operator="equal">
      <formula>"Muy Baja"</formula>
    </cfRule>
  </conditionalFormatting>
  <conditionalFormatting sqref="AB278">
    <cfRule type="cellIs" dxfId="159" priority="117" operator="equal">
      <formula>"Catastrófico"</formula>
    </cfRule>
    <cfRule type="cellIs" dxfId="158" priority="118" operator="equal">
      <formula>"Mayor"</formula>
    </cfRule>
    <cfRule type="cellIs" dxfId="157" priority="119" operator="equal">
      <formula>"Moderado"</formula>
    </cfRule>
    <cfRule type="cellIs" dxfId="156" priority="120" operator="equal">
      <formula>"Menor"</formula>
    </cfRule>
    <cfRule type="cellIs" dxfId="155" priority="121" operator="equal">
      <formula>"Leve"</formula>
    </cfRule>
  </conditionalFormatting>
  <conditionalFormatting sqref="AD278">
    <cfRule type="cellIs" dxfId="154" priority="113" operator="equal">
      <formula>"Extremo"</formula>
    </cfRule>
    <cfRule type="cellIs" dxfId="153" priority="114" operator="equal">
      <formula>"Alto"</formula>
    </cfRule>
    <cfRule type="cellIs" dxfId="152" priority="115" operator="equal">
      <formula>"Moderado"</formula>
    </cfRule>
    <cfRule type="cellIs" dxfId="151" priority="116" operator="equal">
      <formula>"Bajo"</formula>
    </cfRule>
  </conditionalFormatting>
  <conditionalFormatting sqref="O261">
    <cfRule type="cellIs" dxfId="150" priority="109" operator="equal">
      <formula>"Extremo"</formula>
    </cfRule>
    <cfRule type="cellIs" dxfId="149" priority="110" operator="equal">
      <formula>"Alto"</formula>
    </cfRule>
    <cfRule type="cellIs" dxfId="148" priority="111" operator="equal">
      <formula>"Moderado"</formula>
    </cfRule>
    <cfRule type="cellIs" dxfId="147" priority="112" operator="equal">
      <formula>"Bajo"</formula>
    </cfRule>
  </conditionalFormatting>
  <conditionalFormatting sqref="Z261">
    <cfRule type="cellIs" dxfId="146" priority="104" operator="equal">
      <formula>"Muy Alta"</formula>
    </cfRule>
    <cfRule type="cellIs" dxfId="145" priority="105" operator="equal">
      <formula>"Alta"</formula>
    </cfRule>
    <cfRule type="cellIs" dxfId="144" priority="106" operator="equal">
      <formula>"Media"</formula>
    </cfRule>
    <cfRule type="cellIs" dxfId="143" priority="107" operator="equal">
      <formula>"Baja"</formula>
    </cfRule>
    <cfRule type="cellIs" dxfId="142" priority="108" operator="equal">
      <formula>"Muy Baja"</formula>
    </cfRule>
  </conditionalFormatting>
  <conditionalFormatting sqref="AB261">
    <cfRule type="cellIs" dxfId="141" priority="99" operator="equal">
      <formula>"Catastrófico"</formula>
    </cfRule>
    <cfRule type="cellIs" dxfId="140" priority="100" operator="equal">
      <formula>"Mayor"</formula>
    </cfRule>
    <cfRule type="cellIs" dxfId="139" priority="101" operator="equal">
      <formula>"Moderado"</formula>
    </cfRule>
    <cfRule type="cellIs" dxfId="138" priority="102" operator="equal">
      <formula>"Menor"</formula>
    </cfRule>
    <cfRule type="cellIs" dxfId="137" priority="103" operator="equal">
      <formula>"Leve"</formula>
    </cfRule>
  </conditionalFormatting>
  <conditionalFormatting sqref="AD261">
    <cfRule type="cellIs" dxfId="136" priority="95" operator="equal">
      <formula>"Extremo"</formula>
    </cfRule>
    <cfRule type="cellIs" dxfId="135" priority="96" operator="equal">
      <formula>"Alto"</formula>
    </cfRule>
    <cfRule type="cellIs" dxfId="134" priority="97" operator="equal">
      <formula>"Moderado"</formula>
    </cfRule>
    <cfRule type="cellIs" dxfId="133" priority="98" operator="equal">
      <formula>"Bajo"</formula>
    </cfRule>
  </conditionalFormatting>
  <conditionalFormatting sqref="Z262:Z265">
    <cfRule type="cellIs" dxfId="132" priority="90" operator="equal">
      <formula>"Muy Alta"</formula>
    </cfRule>
    <cfRule type="cellIs" dxfId="131" priority="91" operator="equal">
      <formula>"Alta"</formula>
    </cfRule>
    <cfRule type="cellIs" dxfId="130" priority="92" operator="equal">
      <formula>"Media"</formula>
    </cfRule>
    <cfRule type="cellIs" dxfId="129" priority="93" operator="equal">
      <formula>"Baja"</formula>
    </cfRule>
    <cfRule type="cellIs" dxfId="128" priority="94" operator="equal">
      <formula>"Muy Baja"</formula>
    </cfRule>
  </conditionalFormatting>
  <conditionalFormatting sqref="AB262:AB265">
    <cfRule type="cellIs" dxfId="127" priority="85" operator="equal">
      <formula>"Catastrófico"</formula>
    </cfRule>
    <cfRule type="cellIs" dxfId="126" priority="86" operator="equal">
      <formula>"Mayor"</formula>
    </cfRule>
    <cfRule type="cellIs" dxfId="125" priority="87" operator="equal">
      <formula>"Moderado"</formula>
    </cfRule>
    <cfRule type="cellIs" dxfId="124" priority="88" operator="equal">
      <formula>"Menor"</formula>
    </cfRule>
    <cfRule type="cellIs" dxfId="123" priority="89" operator="equal">
      <formula>"Leve"</formula>
    </cfRule>
  </conditionalFormatting>
  <conditionalFormatting sqref="AD262:AD265">
    <cfRule type="cellIs" dxfId="122" priority="81" operator="equal">
      <formula>"Extremo"</formula>
    </cfRule>
    <cfRule type="cellIs" dxfId="121" priority="82" operator="equal">
      <formula>"Alto"</formula>
    </cfRule>
    <cfRule type="cellIs" dxfId="120" priority="83" operator="equal">
      <formula>"Moderado"</formula>
    </cfRule>
    <cfRule type="cellIs" dxfId="119" priority="84" operator="equal">
      <formula>"Bajo"</formula>
    </cfRule>
  </conditionalFormatting>
  <conditionalFormatting sqref="Z266">
    <cfRule type="cellIs" dxfId="118" priority="76" operator="equal">
      <formula>"Muy Alta"</formula>
    </cfRule>
    <cfRule type="cellIs" dxfId="117" priority="77" operator="equal">
      <formula>"Alta"</formula>
    </cfRule>
    <cfRule type="cellIs" dxfId="116" priority="78" operator="equal">
      <formula>"Media"</formula>
    </cfRule>
    <cfRule type="cellIs" dxfId="115" priority="79" operator="equal">
      <formula>"Baja"</formula>
    </cfRule>
    <cfRule type="cellIs" dxfId="114" priority="80" operator="equal">
      <formula>"Muy Baja"</formula>
    </cfRule>
  </conditionalFormatting>
  <conditionalFormatting sqref="AB266">
    <cfRule type="cellIs" dxfId="113" priority="71" operator="equal">
      <formula>"Catastrófico"</formula>
    </cfRule>
    <cfRule type="cellIs" dxfId="112" priority="72" operator="equal">
      <formula>"Mayor"</formula>
    </cfRule>
    <cfRule type="cellIs" dxfId="111" priority="73" operator="equal">
      <formula>"Moderado"</formula>
    </cfRule>
    <cfRule type="cellIs" dxfId="110" priority="74" operator="equal">
      <formula>"Menor"</formula>
    </cfRule>
    <cfRule type="cellIs" dxfId="109" priority="75" operator="equal">
      <formula>"Leve"</formula>
    </cfRule>
  </conditionalFormatting>
  <conditionalFormatting sqref="AD266">
    <cfRule type="cellIs" dxfId="108" priority="67" operator="equal">
      <formula>"Extremo"</formula>
    </cfRule>
    <cfRule type="cellIs" dxfId="107" priority="68" operator="equal">
      <formula>"Alto"</formula>
    </cfRule>
    <cfRule type="cellIs" dxfId="106" priority="69" operator="equal">
      <formula>"Moderado"</formula>
    </cfRule>
    <cfRule type="cellIs" dxfId="105" priority="70" operator="equal">
      <formula>"Bajo"</formula>
    </cfRule>
  </conditionalFormatting>
  <conditionalFormatting sqref="I261">
    <cfRule type="cellIs" dxfId="104" priority="62" operator="equal">
      <formula>"Muy Alta"</formula>
    </cfRule>
    <cfRule type="cellIs" dxfId="103" priority="63" operator="equal">
      <formula>"Alta"</formula>
    </cfRule>
    <cfRule type="cellIs" dxfId="102" priority="64" operator="equal">
      <formula>"Media"</formula>
    </cfRule>
    <cfRule type="cellIs" dxfId="101" priority="65" operator="equal">
      <formula>"Baja"</formula>
    </cfRule>
    <cfRule type="cellIs" dxfId="100" priority="66" operator="equal">
      <formula>"Muy Baja"</formula>
    </cfRule>
  </conditionalFormatting>
  <conditionalFormatting sqref="M261">
    <cfRule type="cellIs" dxfId="99" priority="57" operator="equal">
      <formula>"Catastrófico"</formula>
    </cfRule>
    <cfRule type="cellIs" dxfId="98" priority="58" operator="equal">
      <formula>"Mayor"</formula>
    </cfRule>
    <cfRule type="cellIs" dxfId="97" priority="59" operator="equal">
      <formula>"Moderado"</formula>
    </cfRule>
    <cfRule type="cellIs" dxfId="96" priority="60" operator="equal">
      <formula>"Menor"</formula>
    </cfRule>
    <cfRule type="cellIs" dxfId="95" priority="61" operator="equal">
      <formula>"Leve"</formula>
    </cfRule>
  </conditionalFormatting>
  <conditionalFormatting sqref="O267">
    <cfRule type="cellIs" dxfId="94" priority="53" operator="equal">
      <formula>"Extremo"</formula>
    </cfRule>
    <cfRule type="cellIs" dxfId="93" priority="54" operator="equal">
      <formula>"Alto"</formula>
    </cfRule>
    <cfRule type="cellIs" dxfId="92" priority="55" operator="equal">
      <formula>"Moderado"</formula>
    </cfRule>
    <cfRule type="cellIs" dxfId="91" priority="56" operator="equal">
      <formula>"Bajo"</formula>
    </cfRule>
  </conditionalFormatting>
  <conditionalFormatting sqref="Z267">
    <cfRule type="cellIs" dxfId="90" priority="48" operator="equal">
      <formula>"Muy Alta"</formula>
    </cfRule>
    <cfRule type="cellIs" dxfId="89" priority="49" operator="equal">
      <formula>"Alta"</formula>
    </cfRule>
    <cfRule type="cellIs" dxfId="88" priority="50" operator="equal">
      <formula>"Media"</formula>
    </cfRule>
    <cfRule type="cellIs" dxfId="87" priority="51" operator="equal">
      <formula>"Baja"</formula>
    </cfRule>
    <cfRule type="cellIs" dxfId="86" priority="52" operator="equal">
      <formula>"Muy Baja"</formula>
    </cfRule>
  </conditionalFormatting>
  <conditionalFormatting sqref="AB267">
    <cfRule type="cellIs" dxfId="85" priority="43" operator="equal">
      <formula>"Catastrófico"</formula>
    </cfRule>
    <cfRule type="cellIs" dxfId="84" priority="44" operator="equal">
      <formula>"Mayor"</formula>
    </cfRule>
    <cfRule type="cellIs" dxfId="83" priority="45" operator="equal">
      <formula>"Moderado"</formula>
    </cfRule>
    <cfRule type="cellIs" dxfId="82" priority="46" operator="equal">
      <formula>"Menor"</formula>
    </cfRule>
    <cfRule type="cellIs" dxfId="81" priority="47" operator="equal">
      <formula>"Leve"</formula>
    </cfRule>
  </conditionalFormatting>
  <conditionalFormatting sqref="AD267">
    <cfRule type="cellIs" dxfId="80" priority="39" operator="equal">
      <formula>"Extremo"</formula>
    </cfRule>
    <cfRule type="cellIs" dxfId="79" priority="40" operator="equal">
      <formula>"Alto"</formula>
    </cfRule>
    <cfRule type="cellIs" dxfId="78" priority="41" operator="equal">
      <formula>"Moderado"</formula>
    </cfRule>
    <cfRule type="cellIs" dxfId="77" priority="42" operator="equal">
      <formula>"Bajo"</formula>
    </cfRule>
  </conditionalFormatting>
  <conditionalFormatting sqref="Z268:Z271">
    <cfRule type="cellIs" dxfId="76" priority="34" operator="equal">
      <formula>"Muy Alta"</formula>
    </cfRule>
    <cfRule type="cellIs" dxfId="75" priority="35" operator="equal">
      <formula>"Alta"</formula>
    </cfRule>
    <cfRule type="cellIs" dxfId="74" priority="36" operator="equal">
      <formula>"Media"</formula>
    </cfRule>
    <cfRule type="cellIs" dxfId="73" priority="37" operator="equal">
      <formula>"Baja"</formula>
    </cfRule>
    <cfRule type="cellIs" dxfId="72" priority="38" operator="equal">
      <formula>"Muy Baja"</formula>
    </cfRule>
  </conditionalFormatting>
  <conditionalFormatting sqref="AB268:AB271">
    <cfRule type="cellIs" dxfId="71" priority="29" operator="equal">
      <formula>"Catastrófico"</formula>
    </cfRule>
    <cfRule type="cellIs" dxfId="70" priority="30" operator="equal">
      <formula>"Mayor"</formula>
    </cfRule>
    <cfRule type="cellIs" dxfId="69" priority="31" operator="equal">
      <formula>"Moderado"</formula>
    </cfRule>
    <cfRule type="cellIs" dxfId="68" priority="32" operator="equal">
      <formula>"Menor"</formula>
    </cfRule>
    <cfRule type="cellIs" dxfId="67" priority="33" operator="equal">
      <formula>"Leve"</formula>
    </cfRule>
  </conditionalFormatting>
  <conditionalFormatting sqref="AD268:AD271">
    <cfRule type="cellIs" dxfId="66" priority="25" operator="equal">
      <formula>"Extremo"</formula>
    </cfRule>
    <cfRule type="cellIs" dxfId="65" priority="26" operator="equal">
      <formula>"Alto"</formula>
    </cfRule>
    <cfRule type="cellIs" dxfId="64" priority="27" operator="equal">
      <formula>"Moderado"</formula>
    </cfRule>
    <cfRule type="cellIs" dxfId="63" priority="28" operator="equal">
      <formula>"Bajo"</formula>
    </cfRule>
  </conditionalFormatting>
  <conditionalFormatting sqref="Z272">
    <cfRule type="cellIs" dxfId="62" priority="20" operator="equal">
      <formula>"Muy Alta"</formula>
    </cfRule>
    <cfRule type="cellIs" dxfId="61" priority="21" operator="equal">
      <formula>"Alta"</formula>
    </cfRule>
    <cfRule type="cellIs" dxfId="60" priority="22" operator="equal">
      <formula>"Media"</formula>
    </cfRule>
    <cfRule type="cellIs" dxfId="59" priority="23" operator="equal">
      <formula>"Baja"</formula>
    </cfRule>
    <cfRule type="cellIs" dxfId="58" priority="24" operator="equal">
      <formula>"Muy Baja"</formula>
    </cfRule>
  </conditionalFormatting>
  <conditionalFormatting sqref="AB272">
    <cfRule type="cellIs" dxfId="57" priority="15" operator="equal">
      <formula>"Catastrófico"</formula>
    </cfRule>
    <cfRule type="cellIs" dxfId="56" priority="16" operator="equal">
      <formula>"Mayor"</formula>
    </cfRule>
    <cfRule type="cellIs" dxfId="55" priority="17" operator="equal">
      <formula>"Moderado"</formula>
    </cfRule>
    <cfRule type="cellIs" dxfId="54" priority="18" operator="equal">
      <formula>"Menor"</formula>
    </cfRule>
    <cfRule type="cellIs" dxfId="53" priority="19" operator="equal">
      <formula>"Leve"</formula>
    </cfRule>
  </conditionalFormatting>
  <conditionalFormatting sqref="AD272">
    <cfRule type="cellIs" dxfId="52" priority="11" operator="equal">
      <formula>"Extremo"</formula>
    </cfRule>
    <cfRule type="cellIs" dxfId="51" priority="12" operator="equal">
      <formula>"Alto"</formula>
    </cfRule>
    <cfRule type="cellIs" dxfId="50" priority="13" operator="equal">
      <formula>"Moderado"</formula>
    </cfRule>
    <cfRule type="cellIs" dxfId="49" priority="14" operator="equal">
      <formula>"Bajo"</formula>
    </cfRule>
  </conditionalFormatting>
  <conditionalFormatting sqref="I267">
    <cfRule type="cellIs" dxfId="48" priority="6" operator="equal">
      <formula>"Muy Alta"</formula>
    </cfRule>
    <cfRule type="cellIs" dxfId="47" priority="7" operator="equal">
      <formula>"Alta"</formula>
    </cfRule>
    <cfRule type="cellIs" dxfId="46" priority="8" operator="equal">
      <formula>"Media"</formula>
    </cfRule>
    <cfRule type="cellIs" dxfId="45" priority="9" operator="equal">
      <formula>"Baja"</formula>
    </cfRule>
    <cfRule type="cellIs" dxfId="44" priority="10" operator="equal">
      <formula>"Muy Baja"</formula>
    </cfRule>
  </conditionalFormatting>
  <conditionalFormatting sqref="M267">
    <cfRule type="cellIs" dxfId="43" priority="1" operator="equal">
      <formula>"Catastrófico"</formula>
    </cfRule>
    <cfRule type="cellIs" dxfId="42" priority="2" operator="equal">
      <formula>"Mayor"</formula>
    </cfRule>
    <cfRule type="cellIs" dxfId="41" priority="3" operator="equal">
      <formula>"Moderado"</formula>
    </cfRule>
    <cfRule type="cellIs" dxfId="40" priority="4" operator="equal">
      <formula>"Menor"</formula>
    </cfRule>
    <cfRule type="cellIs" dxfId="39" priority="5" operator="equal">
      <formula>"Leve"</formula>
    </cfRule>
  </conditionalFormatting>
  <pageMargins left="0.7" right="0.7" top="0.75" bottom="0.75" header="0.3" footer="0.3"/>
  <pageSetup scale="11"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386EBD6-B7A5-F940-B622-A634410BB176}">
          <x14:formula1>
            <xm:f>'DATOS OCULTOS'!$B$3:$B$21</xm:f>
          </x14:formula1>
          <xm:sqref>B9:B182 B201:B284</xm:sqref>
        </x14:dataValidation>
        <x14:dataValidation type="list" allowBlank="1" showInputMessage="1" showErrorMessage="1" xr:uid="{6702BECD-C838-9F48-8655-1AEE3717501B}">
          <x14:formula1>
            <xm:f>'DATOS OCULTOS'!$B$58:$B$65</xm:f>
          </x14:formula1>
          <xm:sqref>G9:G122 G159:G284</xm:sqref>
        </x14:dataValidation>
        <x14:dataValidation type="list" allowBlank="1" showInputMessage="1" showErrorMessage="1" xr:uid="{575A6265-A7E1-494A-9169-397BB4F85E69}">
          <x14:formula1>
            <xm:f>'DATOS OCULTOS'!$B$69:$B$73</xm:f>
          </x14:formula1>
          <xm:sqref>I51 I69 I75 I57 I63 I81</xm:sqref>
        </x14:dataValidation>
        <x14:dataValidation type="list" allowBlank="1" showInputMessage="1" showErrorMessage="1" xr:uid="{E7EE77F5-A9FB-034A-99E8-940151225C4D}">
          <x14:formula1>
            <xm:f>'DATOS OCULTOS'!$R$6:$R$8</xm:f>
          </x14:formula1>
          <xm:sqref>S12:S14 S18:S20 S24:S26 S30:S32 S36:S38 S42:S44 S49:S50 S72:S74 S66:S68 S54:S56 S60:S62 S78:S80 S84:S284</xm:sqref>
        </x14:dataValidation>
        <x14:dataValidation type="list" allowBlank="1" showInputMessage="1" showErrorMessage="1" xr:uid="{A178E581-1098-9049-BC8E-CE10FAE2E5BA}">
          <x14:formula1>
            <xm:f>'DATOS OCULTOS'!$R$9:$R$10</xm:f>
          </x14:formula1>
          <xm:sqref>T12:T14 T18:T20 T24:T26 T30:T32 T36:T38 T42:T44 T49:T50 T72:T74 T66:T68 T54:T56 T60:T62 T78:T80 T84:T284</xm:sqref>
        </x14:dataValidation>
        <x14:dataValidation type="list" allowBlank="1" showInputMessage="1" showErrorMessage="1" xr:uid="{F634F8F9-CFA3-974A-8F9F-BE40C48963D0}">
          <x14:formula1>
            <xm:f>'DATOS OCULTOS'!$R$11:$R$12</xm:f>
          </x14:formula1>
          <xm:sqref>V12:V14 V18:V20 V24:V26 V30:V32 V36:V38 V42:V44 V49:V50 V72:V74 V66:V68 V54:V56 V60:V62 V78:V80 V84:V284</xm:sqref>
        </x14:dataValidation>
        <x14:dataValidation type="list" allowBlank="1" showInputMessage="1" showErrorMessage="1" xr:uid="{767E2F13-10C6-944E-801B-E24FA19E2C47}">
          <x14:formula1>
            <xm:f>'DATOS OCULTOS'!$R$13:$R$14</xm:f>
          </x14:formula1>
          <xm:sqref>W12:W14 W18:W20 W24:W26 W30:W32 W36:W38 W42:W44 W49:W50 W72:W74 W66:W68 W54:W56 W60:W62 W78:W80 W84:W284</xm:sqref>
        </x14:dataValidation>
        <x14:dataValidation type="list" allowBlank="1" showInputMessage="1" showErrorMessage="1" xr:uid="{EECB4921-5CEB-5B4E-9C89-34FE0D0CF563}">
          <x14:formula1>
            <xm:f>'DATOS OCULTOS'!$R$15:$R$16</xm:f>
          </x14:formula1>
          <xm:sqref>X12:X14 X18:X20 X24:X26 X30:X32 X36:X38 X42:X44 X49:X50 X72:X74 X66:X68 X54:X56 X60:X62 X78:X80 X84:X284</xm:sqref>
        </x14:dataValidation>
        <x14:dataValidation type="list" allowBlank="1" showInputMessage="1" showErrorMessage="1" xr:uid="{D2C6B3BB-2A25-C24B-981F-7E16A1C64A4A}">
          <x14:formula1>
            <xm:f>'DATOS OCULTOS'!$B$52:$B$54</xm:f>
          </x14:formula1>
          <xm:sqref>C9:C284</xm:sqref>
        </x14:dataValidation>
        <x14:dataValidation type="list" allowBlank="1" showInputMessage="1" showErrorMessage="1" xr:uid="{1CF413F6-684D-744B-ADF3-48DE5811F977}">
          <x14:formula1>
            <xm:f>'DATOS OCULTOS'!$B$77:$B$88</xm:f>
          </x14:formula1>
          <xm:sqref>K9:K284</xm:sqref>
        </x14:dataValidation>
        <x14:dataValidation type="list" allowBlank="1" showInputMessage="1" showErrorMessage="1" xr:uid="{D3F6BB6B-B4AB-D948-9773-EE9E3690A9C0}">
          <x14:formula1>
            <xm:f>'DATOS OCULTOS'!$B$92:$B$95</xm:f>
          </x14:formula1>
          <xm:sqref>AE9:AE284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B326-E5A3-5C44-BD5E-D4D0C8DD15A3}">
  <sheetPr>
    <tabColor theme="6" tint="-0.249977111117893"/>
  </sheetPr>
  <dimension ref="A1:U232"/>
  <sheetViews>
    <sheetView zoomScale="75" zoomScaleNormal="60" workbookViewId="0">
      <selection activeCell="C15" sqref="C15"/>
    </sheetView>
  </sheetViews>
  <sheetFormatPr baseColWidth="10" defaultColWidth="10.83203125" defaultRowHeight="15"/>
  <cols>
    <col min="1" max="1" width="10.83203125" style="114"/>
    <col min="2" max="2" width="40.5" style="114" customWidth="1"/>
    <col min="3" max="3" width="74.83203125" style="114" customWidth="1"/>
    <col min="4" max="4" width="135" style="114" bestFit="1" customWidth="1"/>
    <col min="5" max="5" width="144.6640625" style="114" bestFit="1" customWidth="1"/>
    <col min="6" max="16384" width="10.83203125" style="114"/>
  </cols>
  <sheetData>
    <row r="1" spans="1:21" ht="33">
      <c r="A1" s="113"/>
      <c r="B1" s="578" t="s">
        <v>374</v>
      </c>
      <c r="C1" s="578"/>
      <c r="D1" s="578"/>
      <c r="E1" s="113"/>
      <c r="F1" s="113"/>
      <c r="G1" s="113"/>
      <c r="H1" s="113"/>
      <c r="I1" s="113"/>
      <c r="J1" s="113"/>
      <c r="K1" s="113"/>
      <c r="L1" s="113"/>
      <c r="M1" s="113"/>
      <c r="N1" s="113"/>
      <c r="O1" s="113"/>
      <c r="P1" s="113"/>
      <c r="Q1" s="113"/>
      <c r="R1" s="113"/>
      <c r="S1" s="113"/>
      <c r="T1" s="113"/>
      <c r="U1" s="113"/>
    </row>
    <row r="2" spans="1:21">
      <c r="A2" s="113"/>
      <c r="B2" s="113"/>
      <c r="C2" s="113"/>
      <c r="D2" s="113"/>
      <c r="E2" s="113"/>
      <c r="F2" s="113"/>
      <c r="G2" s="113"/>
      <c r="H2" s="113"/>
      <c r="I2" s="113"/>
      <c r="J2" s="113"/>
      <c r="K2" s="113"/>
      <c r="L2" s="113"/>
      <c r="M2" s="113"/>
      <c r="N2" s="113"/>
      <c r="O2" s="113"/>
      <c r="P2" s="113"/>
      <c r="Q2" s="113"/>
      <c r="R2" s="113"/>
      <c r="S2" s="113"/>
      <c r="T2" s="113"/>
      <c r="U2" s="113"/>
    </row>
    <row r="3" spans="1:21" ht="31">
      <c r="A3" s="113"/>
      <c r="B3" s="115"/>
      <c r="C3" s="116" t="s">
        <v>375</v>
      </c>
      <c r="D3" s="116" t="s">
        <v>304</v>
      </c>
      <c r="E3" s="113"/>
      <c r="F3" s="113"/>
      <c r="G3" s="113"/>
      <c r="H3" s="113"/>
      <c r="I3" s="113"/>
      <c r="J3" s="113"/>
      <c r="K3" s="113"/>
      <c r="L3" s="113"/>
      <c r="M3" s="113"/>
      <c r="N3" s="113"/>
      <c r="O3" s="113"/>
      <c r="P3" s="113"/>
      <c r="Q3" s="113"/>
      <c r="R3" s="113"/>
      <c r="S3" s="113"/>
      <c r="T3" s="113"/>
      <c r="U3" s="113"/>
    </row>
    <row r="4" spans="1:21" ht="34">
      <c r="A4" s="117" t="s">
        <v>0</v>
      </c>
      <c r="B4" s="118" t="s">
        <v>376</v>
      </c>
      <c r="C4" s="119" t="s">
        <v>377</v>
      </c>
      <c r="D4" s="120" t="s">
        <v>378</v>
      </c>
      <c r="E4" s="113"/>
      <c r="F4" s="113"/>
      <c r="G4" s="113"/>
      <c r="H4" s="113"/>
      <c r="I4" s="113"/>
      <c r="J4" s="113"/>
      <c r="K4" s="113"/>
      <c r="L4" s="113"/>
      <c r="M4" s="113"/>
      <c r="N4" s="113"/>
      <c r="O4" s="113"/>
      <c r="P4" s="113"/>
      <c r="Q4" s="113"/>
      <c r="R4" s="113"/>
      <c r="S4" s="113"/>
      <c r="T4" s="113"/>
      <c r="U4" s="113"/>
    </row>
    <row r="5" spans="1:21" ht="68">
      <c r="A5" s="117" t="s">
        <v>1</v>
      </c>
      <c r="B5" s="121" t="s">
        <v>379</v>
      </c>
      <c r="C5" s="122" t="s">
        <v>380</v>
      </c>
      <c r="D5" s="123" t="s">
        <v>381</v>
      </c>
      <c r="E5" s="113"/>
      <c r="F5" s="113"/>
      <c r="G5" s="113"/>
      <c r="H5" s="113"/>
      <c r="I5" s="113"/>
      <c r="J5" s="113"/>
      <c r="K5" s="113"/>
      <c r="L5" s="113"/>
      <c r="M5" s="113"/>
      <c r="N5" s="113"/>
      <c r="O5" s="113"/>
      <c r="P5" s="113"/>
      <c r="Q5" s="113"/>
      <c r="R5" s="113"/>
      <c r="S5" s="113"/>
      <c r="T5" s="113"/>
      <c r="U5" s="113"/>
    </row>
    <row r="6" spans="1:21" ht="68">
      <c r="A6" s="117" t="s">
        <v>2</v>
      </c>
      <c r="B6" s="124" t="s">
        <v>382</v>
      </c>
      <c r="C6" s="122" t="s">
        <v>383</v>
      </c>
      <c r="D6" s="123" t="s">
        <v>384</v>
      </c>
      <c r="E6" s="113"/>
      <c r="F6" s="113"/>
      <c r="G6" s="113"/>
      <c r="H6" s="113"/>
      <c r="I6" s="113"/>
      <c r="J6" s="113"/>
      <c r="K6" s="113"/>
      <c r="L6" s="113"/>
      <c r="M6" s="113"/>
      <c r="N6" s="113"/>
      <c r="O6" s="113"/>
      <c r="P6" s="113"/>
      <c r="Q6" s="113"/>
      <c r="R6" s="113"/>
      <c r="S6" s="113"/>
      <c r="T6" s="113"/>
      <c r="U6" s="113"/>
    </row>
    <row r="7" spans="1:21" ht="68">
      <c r="A7" s="117" t="s">
        <v>3</v>
      </c>
      <c r="B7" s="125" t="s">
        <v>385</v>
      </c>
      <c r="C7" s="122" t="s">
        <v>386</v>
      </c>
      <c r="D7" s="123" t="s">
        <v>387</v>
      </c>
      <c r="E7" s="113"/>
      <c r="F7" s="113"/>
      <c r="G7" s="113"/>
      <c r="H7" s="113"/>
      <c r="I7" s="113"/>
      <c r="J7" s="113"/>
      <c r="K7" s="113"/>
      <c r="L7" s="113"/>
      <c r="M7" s="113"/>
      <c r="N7" s="113"/>
      <c r="O7" s="113"/>
      <c r="P7" s="113"/>
      <c r="Q7" s="113"/>
      <c r="R7" s="113"/>
      <c r="S7" s="113"/>
      <c r="T7" s="113"/>
      <c r="U7" s="113"/>
    </row>
    <row r="8" spans="1:21" ht="68">
      <c r="A8" s="117" t="s">
        <v>45</v>
      </c>
      <c r="B8" s="126" t="s">
        <v>388</v>
      </c>
      <c r="C8" s="122" t="s">
        <v>389</v>
      </c>
      <c r="D8" s="123" t="s">
        <v>390</v>
      </c>
      <c r="E8" s="113"/>
      <c r="F8" s="113"/>
      <c r="G8" s="113"/>
      <c r="H8" s="113"/>
      <c r="I8" s="113"/>
      <c r="J8" s="113"/>
      <c r="K8" s="113"/>
      <c r="L8" s="113"/>
      <c r="M8" s="113"/>
      <c r="N8" s="113"/>
      <c r="O8" s="113"/>
      <c r="P8" s="113"/>
      <c r="Q8" s="113"/>
      <c r="R8" s="113"/>
      <c r="S8" s="113"/>
      <c r="T8" s="113"/>
      <c r="U8" s="113"/>
    </row>
    <row r="9" spans="1:21" ht="20">
      <c r="A9" s="117"/>
      <c r="B9" s="117"/>
      <c r="C9" s="127"/>
      <c r="D9" s="127"/>
      <c r="E9" s="113"/>
      <c r="F9" s="113"/>
      <c r="G9" s="113"/>
      <c r="H9" s="113"/>
      <c r="I9" s="113"/>
      <c r="J9" s="113"/>
      <c r="K9" s="113"/>
      <c r="L9" s="113"/>
      <c r="M9" s="113"/>
      <c r="N9" s="113"/>
      <c r="O9" s="113"/>
      <c r="P9" s="113"/>
      <c r="Q9" s="113"/>
      <c r="R9" s="113"/>
      <c r="S9" s="113"/>
      <c r="T9" s="113"/>
      <c r="U9" s="113"/>
    </row>
    <row r="10" spans="1:21">
      <c r="A10" s="117"/>
      <c r="B10" s="128"/>
      <c r="C10" s="128"/>
      <c r="D10" s="128"/>
      <c r="E10" s="113"/>
      <c r="F10" s="113"/>
      <c r="G10" s="113"/>
      <c r="H10" s="113"/>
      <c r="I10" s="113"/>
      <c r="J10" s="113"/>
      <c r="K10" s="113"/>
      <c r="L10" s="113"/>
      <c r="M10" s="113"/>
      <c r="N10" s="113"/>
      <c r="O10" s="113"/>
      <c r="P10" s="113"/>
      <c r="Q10" s="113"/>
      <c r="R10" s="113"/>
      <c r="S10" s="113"/>
      <c r="T10" s="113"/>
      <c r="U10" s="113"/>
    </row>
    <row r="11" spans="1:21">
      <c r="A11" s="117"/>
      <c r="B11" s="117" t="s">
        <v>391</v>
      </c>
      <c r="C11" s="117" t="s">
        <v>299</v>
      </c>
      <c r="D11" s="117" t="s">
        <v>305</v>
      </c>
      <c r="E11" s="113"/>
      <c r="F11" s="113"/>
      <c r="G11" s="113"/>
      <c r="H11" s="113"/>
      <c r="I11" s="113"/>
      <c r="J11" s="113"/>
      <c r="K11" s="113"/>
      <c r="L11" s="113"/>
      <c r="M11" s="113"/>
      <c r="N11" s="113"/>
      <c r="O11" s="113"/>
      <c r="P11" s="113"/>
      <c r="Q11" s="113"/>
      <c r="R11" s="113"/>
      <c r="S11" s="113"/>
      <c r="T11" s="113"/>
      <c r="U11" s="113"/>
    </row>
    <row r="12" spans="1:21">
      <c r="A12" s="117"/>
      <c r="B12" s="117" t="s">
        <v>392</v>
      </c>
      <c r="C12" s="117" t="s">
        <v>300</v>
      </c>
      <c r="D12" s="117" t="s">
        <v>306</v>
      </c>
      <c r="E12" s="113"/>
      <c r="F12" s="113"/>
      <c r="G12" s="113"/>
      <c r="H12" s="113"/>
      <c r="I12" s="113"/>
      <c r="J12" s="113"/>
      <c r="K12" s="113"/>
      <c r="L12" s="113"/>
      <c r="M12" s="113"/>
      <c r="N12" s="113"/>
      <c r="O12" s="113"/>
      <c r="P12" s="113"/>
      <c r="Q12" s="113"/>
      <c r="R12" s="113"/>
      <c r="S12" s="113"/>
      <c r="T12" s="113"/>
      <c r="U12" s="113"/>
    </row>
    <row r="13" spans="1:21">
      <c r="A13" s="117"/>
      <c r="B13" s="117"/>
      <c r="C13" s="117" t="s">
        <v>301</v>
      </c>
      <c r="D13" s="117" t="s">
        <v>307</v>
      </c>
      <c r="E13" s="113"/>
      <c r="F13" s="113"/>
      <c r="G13" s="113"/>
      <c r="H13" s="113"/>
      <c r="I13" s="113"/>
      <c r="J13" s="113"/>
      <c r="K13" s="113"/>
      <c r="L13" s="113"/>
      <c r="M13" s="113"/>
      <c r="N13" s="113"/>
      <c r="O13" s="113"/>
      <c r="P13" s="113"/>
      <c r="Q13" s="113"/>
      <c r="R13" s="113"/>
      <c r="S13" s="113"/>
      <c r="T13" s="113"/>
      <c r="U13" s="113"/>
    </row>
    <row r="14" spans="1:21">
      <c r="A14" s="117"/>
      <c r="B14" s="117"/>
      <c r="C14" s="117" t="s">
        <v>302</v>
      </c>
      <c r="D14" s="117" t="s">
        <v>308</v>
      </c>
      <c r="E14" s="113"/>
      <c r="F14" s="113"/>
      <c r="G14" s="113"/>
      <c r="H14" s="113"/>
      <c r="I14" s="113"/>
      <c r="J14" s="113"/>
      <c r="K14" s="113"/>
      <c r="L14" s="113"/>
      <c r="M14" s="113"/>
      <c r="N14" s="113"/>
      <c r="O14" s="113"/>
      <c r="P14" s="113"/>
      <c r="Q14" s="113"/>
      <c r="R14" s="113"/>
      <c r="S14" s="113"/>
      <c r="T14" s="113"/>
      <c r="U14" s="113"/>
    </row>
    <row r="15" spans="1:21">
      <c r="A15" s="117"/>
      <c r="B15" s="117"/>
      <c r="C15" s="117" t="s">
        <v>303</v>
      </c>
      <c r="D15" s="117" t="s">
        <v>309</v>
      </c>
      <c r="E15" s="113"/>
      <c r="F15" s="113"/>
      <c r="G15" s="113"/>
      <c r="H15" s="113"/>
      <c r="I15" s="113"/>
      <c r="J15" s="113"/>
      <c r="K15" s="113"/>
      <c r="L15" s="113"/>
      <c r="M15" s="113"/>
      <c r="N15" s="113"/>
      <c r="O15" s="113"/>
      <c r="P15" s="113"/>
      <c r="Q15" s="113"/>
      <c r="R15" s="113"/>
      <c r="S15" s="113"/>
      <c r="T15" s="113"/>
      <c r="U15" s="113"/>
    </row>
    <row r="16" spans="1:21">
      <c r="A16" s="117"/>
      <c r="B16" s="117"/>
      <c r="C16" s="117"/>
      <c r="D16" s="117"/>
      <c r="E16" s="113"/>
      <c r="F16" s="113"/>
      <c r="G16" s="113"/>
      <c r="H16" s="113"/>
      <c r="I16" s="113"/>
      <c r="J16" s="113"/>
      <c r="K16" s="113"/>
      <c r="L16" s="113"/>
      <c r="M16" s="113"/>
      <c r="N16" s="113"/>
      <c r="O16" s="113"/>
    </row>
    <row r="17" spans="1:15">
      <c r="A17" s="117"/>
      <c r="B17" s="117"/>
      <c r="C17" s="117"/>
      <c r="D17" s="117"/>
      <c r="E17" s="113"/>
      <c r="F17" s="113"/>
      <c r="G17" s="113"/>
      <c r="H17" s="113"/>
      <c r="I17" s="113"/>
      <c r="J17" s="113"/>
      <c r="K17" s="113"/>
      <c r="L17" s="113"/>
      <c r="M17" s="113"/>
      <c r="N17" s="113"/>
      <c r="O17" s="113"/>
    </row>
    <row r="18" spans="1:15">
      <c r="A18" s="117"/>
      <c r="B18" s="129"/>
      <c r="C18" s="129"/>
      <c r="D18" s="129"/>
      <c r="E18" s="113"/>
      <c r="F18" s="113"/>
      <c r="G18" s="113"/>
      <c r="H18" s="113"/>
      <c r="I18" s="113"/>
      <c r="J18" s="113"/>
      <c r="K18" s="113"/>
      <c r="L18" s="113"/>
      <c r="M18" s="113"/>
      <c r="N18" s="113"/>
      <c r="O18" s="113"/>
    </row>
    <row r="19" spans="1:15">
      <c r="A19" s="117"/>
      <c r="B19" s="129"/>
      <c r="C19" s="129"/>
      <c r="D19" s="129"/>
      <c r="E19" s="113"/>
      <c r="F19" s="113"/>
      <c r="G19" s="113"/>
      <c r="H19" s="113"/>
      <c r="I19" s="113"/>
      <c r="J19" s="113"/>
      <c r="K19" s="113"/>
      <c r="L19" s="113"/>
      <c r="M19" s="113"/>
      <c r="N19" s="113"/>
      <c r="O19" s="113"/>
    </row>
    <row r="20" spans="1:15">
      <c r="A20" s="117"/>
      <c r="B20" s="129"/>
      <c r="C20" s="129"/>
      <c r="D20" s="129"/>
      <c r="E20" s="113"/>
      <c r="F20" s="113"/>
      <c r="G20" s="113"/>
      <c r="H20" s="113"/>
      <c r="I20" s="113"/>
      <c r="J20" s="113"/>
      <c r="K20" s="113"/>
      <c r="L20" s="113"/>
      <c r="M20" s="113"/>
      <c r="N20" s="113"/>
      <c r="O20" s="113"/>
    </row>
    <row r="21" spans="1:15">
      <c r="A21" s="117"/>
      <c r="B21" s="129"/>
      <c r="C21" s="129"/>
      <c r="D21" s="129"/>
      <c r="E21" s="113"/>
      <c r="F21" s="113"/>
      <c r="G21" s="113"/>
      <c r="H21" s="113"/>
      <c r="I21" s="113"/>
      <c r="J21" s="113"/>
      <c r="K21" s="113"/>
      <c r="L21" s="113"/>
      <c r="M21" s="113"/>
      <c r="N21" s="113"/>
      <c r="O21" s="113"/>
    </row>
    <row r="22" spans="1:15" ht="20">
      <c r="A22" s="117"/>
      <c r="B22" s="117"/>
      <c r="C22" s="127"/>
      <c r="D22" s="127"/>
      <c r="E22" s="113"/>
      <c r="F22" s="113"/>
      <c r="G22" s="113"/>
      <c r="H22" s="113"/>
      <c r="I22" s="113"/>
      <c r="J22" s="113"/>
      <c r="K22" s="113"/>
      <c r="L22" s="113"/>
      <c r="M22" s="113"/>
      <c r="N22" s="113"/>
      <c r="O22" s="113"/>
    </row>
    <row r="23" spans="1:15" ht="20">
      <c r="A23" s="117"/>
      <c r="B23" s="117"/>
      <c r="C23" s="127"/>
      <c r="D23" s="127"/>
      <c r="E23" s="113"/>
      <c r="F23" s="113"/>
      <c r="G23" s="113"/>
      <c r="H23" s="113"/>
      <c r="I23" s="113"/>
      <c r="J23" s="113"/>
      <c r="K23" s="113"/>
      <c r="L23" s="113"/>
      <c r="M23" s="113"/>
      <c r="N23" s="113"/>
      <c r="O23" s="113"/>
    </row>
    <row r="24" spans="1:15" ht="20">
      <c r="A24" s="117"/>
      <c r="B24" s="117"/>
      <c r="C24" s="127"/>
      <c r="D24" s="127"/>
      <c r="E24" s="113"/>
      <c r="F24" s="113"/>
      <c r="G24" s="113"/>
      <c r="H24" s="113"/>
      <c r="I24" s="113"/>
      <c r="J24" s="113"/>
      <c r="K24" s="113"/>
      <c r="L24" s="113"/>
      <c r="M24" s="113"/>
      <c r="N24" s="113"/>
      <c r="O24" s="113"/>
    </row>
    <row r="25" spans="1:15" ht="20">
      <c r="A25" s="117"/>
      <c r="B25" s="117"/>
      <c r="C25" s="127"/>
      <c r="D25" s="127"/>
      <c r="E25" s="113"/>
      <c r="F25" s="113"/>
      <c r="G25" s="113"/>
      <c r="H25" s="113"/>
      <c r="I25" s="113"/>
      <c r="J25" s="113"/>
      <c r="K25" s="113"/>
      <c r="L25" s="113"/>
      <c r="M25" s="113"/>
      <c r="N25" s="113"/>
      <c r="O25" s="113"/>
    </row>
    <row r="26" spans="1:15" ht="20">
      <c r="A26" s="117"/>
      <c r="B26" s="117"/>
      <c r="C26" s="127"/>
      <c r="D26" s="127"/>
      <c r="E26" s="113"/>
      <c r="F26" s="113"/>
      <c r="G26" s="113"/>
      <c r="H26" s="113"/>
      <c r="I26" s="113"/>
      <c r="J26" s="113"/>
      <c r="K26" s="113"/>
      <c r="L26" s="113"/>
      <c r="M26" s="113"/>
      <c r="N26" s="113"/>
      <c r="O26" s="113"/>
    </row>
    <row r="27" spans="1:15" ht="20">
      <c r="A27" s="117"/>
      <c r="B27" s="117"/>
      <c r="C27" s="127"/>
      <c r="D27" s="127"/>
      <c r="E27" s="113"/>
      <c r="F27" s="113"/>
      <c r="G27" s="113"/>
      <c r="H27" s="113"/>
      <c r="I27" s="113"/>
      <c r="J27" s="113"/>
      <c r="K27" s="113"/>
      <c r="L27" s="113"/>
      <c r="M27" s="113"/>
      <c r="N27" s="113"/>
      <c r="O27" s="113"/>
    </row>
    <row r="28" spans="1:15" ht="20">
      <c r="A28" s="117"/>
      <c r="B28" s="117"/>
      <c r="C28" s="127"/>
      <c r="D28" s="127"/>
      <c r="E28" s="113"/>
      <c r="F28" s="113"/>
      <c r="G28" s="113"/>
      <c r="H28" s="113"/>
      <c r="I28" s="113"/>
      <c r="J28" s="113"/>
      <c r="K28" s="113"/>
      <c r="L28" s="113"/>
      <c r="M28" s="113"/>
      <c r="N28" s="113"/>
      <c r="O28" s="113"/>
    </row>
    <row r="29" spans="1:15" ht="20">
      <c r="A29" s="117"/>
      <c r="B29" s="117"/>
      <c r="C29" s="127"/>
      <c r="D29" s="127"/>
      <c r="E29" s="113"/>
      <c r="F29" s="113"/>
      <c r="G29" s="113"/>
      <c r="H29" s="113"/>
      <c r="I29" s="113"/>
      <c r="J29" s="113"/>
      <c r="K29" s="113"/>
      <c r="L29" s="113"/>
      <c r="M29" s="113"/>
      <c r="N29" s="113"/>
      <c r="O29" s="113"/>
    </row>
    <row r="30" spans="1:15" ht="20">
      <c r="A30" s="117"/>
      <c r="B30" s="117"/>
      <c r="C30" s="127"/>
      <c r="D30" s="127"/>
      <c r="E30" s="113"/>
      <c r="F30" s="113"/>
      <c r="G30" s="113"/>
      <c r="H30" s="113"/>
      <c r="I30" s="113"/>
      <c r="J30" s="113"/>
      <c r="K30" s="113"/>
      <c r="L30" s="113"/>
      <c r="M30" s="113"/>
      <c r="N30" s="113"/>
      <c r="O30" s="113"/>
    </row>
    <row r="31" spans="1:15" ht="20">
      <c r="A31" s="117"/>
      <c r="B31" s="117"/>
      <c r="C31" s="127"/>
      <c r="D31" s="127"/>
      <c r="E31" s="113"/>
      <c r="F31" s="113"/>
      <c r="G31" s="113"/>
      <c r="H31" s="113"/>
      <c r="I31" s="113"/>
      <c r="J31" s="113"/>
      <c r="K31" s="113"/>
      <c r="L31" s="113"/>
      <c r="M31" s="113"/>
      <c r="N31" s="113"/>
      <c r="O31" s="113"/>
    </row>
    <row r="32" spans="1:15" ht="20">
      <c r="A32" s="117"/>
      <c r="B32" s="117"/>
      <c r="C32" s="127"/>
      <c r="D32" s="127"/>
      <c r="E32" s="113"/>
      <c r="F32" s="113"/>
      <c r="G32" s="113"/>
      <c r="H32" s="113"/>
      <c r="I32" s="113"/>
      <c r="J32" s="113"/>
      <c r="K32" s="113"/>
      <c r="L32" s="113"/>
      <c r="M32" s="113"/>
      <c r="N32" s="113"/>
      <c r="O32" s="113"/>
    </row>
    <row r="33" spans="1:15" ht="20">
      <c r="A33" s="117"/>
      <c r="B33" s="117"/>
      <c r="C33" s="127"/>
      <c r="D33" s="127"/>
      <c r="E33" s="113"/>
      <c r="F33" s="113"/>
      <c r="G33" s="113"/>
      <c r="H33" s="113"/>
      <c r="I33" s="113"/>
      <c r="J33" s="113"/>
      <c r="K33" s="113"/>
      <c r="L33" s="113"/>
      <c r="M33" s="113"/>
      <c r="N33" s="113"/>
      <c r="O33" s="113"/>
    </row>
    <row r="34" spans="1:15" ht="20">
      <c r="A34" s="117"/>
      <c r="B34" s="117"/>
      <c r="C34" s="127"/>
      <c r="D34" s="127"/>
      <c r="E34" s="113"/>
      <c r="F34" s="113"/>
      <c r="G34" s="113"/>
      <c r="H34" s="113"/>
      <c r="I34" s="113"/>
      <c r="J34" s="113"/>
      <c r="K34" s="113"/>
      <c r="L34" s="113"/>
      <c r="M34" s="113"/>
      <c r="N34" s="113"/>
      <c r="O34" s="113"/>
    </row>
    <row r="35" spans="1:15" ht="20">
      <c r="A35" s="117"/>
      <c r="B35" s="117"/>
      <c r="C35" s="127"/>
      <c r="D35" s="127"/>
      <c r="E35" s="113"/>
      <c r="F35" s="113"/>
      <c r="G35" s="113"/>
      <c r="H35" s="113"/>
      <c r="I35" s="113"/>
      <c r="J35" s="113"/>
      <c r="K35" s="113"/>
      <c r="L35" s="113"/>
      <c r="M35" s="113"/>
      <c r="N35" s="113"/>
      <c r="O35" s="113"/>
    </row>
    <row r="36" spans="1:15" ht="20">
      <c r="A36" s="117"/>
      <c r="B36" s="117"/>
      <c r="C36" s="127"/>
      <c r="D36" s="127"/>
      <c r="E36" s="113"/>
      <c r="F36" s="113"/>
      <c r="G36" s="113"/>
      <c r="H36" s="113"/>
      <c r="I36" s="113"/>
      <c r="J36" s="113"/>
      <c r="K36" s="113"/>
      <c r="L36" s="113"/>
      <c r="M36" s="113"/>
      <c r="N36" s="113"/>
      <c r="O36" s="113"/>
    </row>
    <row r="37" spans="1:15" ht="20">
      <c r="A37" s="117"/>
      <c r="B37" s="117"/>
      <c r="C37" s="127"/>
      <c r="D37" s="127"/>
      <c r="E37" s="113"/>
      <c r="F37" s="113"/>
      <c r="G37" s="113"/>
      <c r="H37" s="113"/>
      <c r="I37" s="113"/>
      <c r="J37" s="113"/>
      <c r="K37" s="113"/>
      <c r="L37" s="113"/>
      <c r="M37" s="113"/>
      <c r="N37" s="113"/>
      <c r="O37" s="113"/>
    </row>
    <row r="38" spans="1:15" ht="20">
      <c r="A38" s="117"/>
      <c r="B38" s="117"/>
      <c r="C38" s="127"/>
      <c r="D38" s="127"/>
      <c r="E38" s="113"/>
      <c r="F38" s="113"/>
      <c r="G38" s="113"/>
      <c r="H38" s="113"/>
      <c r="I38" s="113"/>
      <c r="J38" s="113"/>
      <c r="K38" s="113"/>
      <c r="L38" s="113"/>
      <c r="M38" s="113"/>
      <c r="N38" s="113"/>
      <c r="O38" s="113"/>
    </row>
    <row r="39" spans="1:15" ht="20">
      <c r="A39" s="117"/>
      <c r="B39" s="117"/>
      <c r="C39" s="127"/>
      <c r="D39" s="127"/>
      <c r="E39" s="113"/>
      <c r="F39" s="113"/>
      <c r="G39" s="113"/>
      <c r="H39" s="113"/>
      <c r="I39" s="113"/>
      <c r="J39" s="113"/>
      <c r="K39" s="113"/>
      <c r="L39" s="113"/>
      <c r="M39" s="113"/>
      <c r="N39" s="113"/>
      <c r="O39" s="113"/>
    </row>
    <row r="40" spans="1:15" ht="20">
      <c r="A40" s="117"/>
      <c r="B40" s="117"/>
      <c r="C40" s="127"/>
      <c r="D40" s="127"/>
      <c r="E40" s="113"/>
      <c r="F40" s="113"/>
      <c r="G40" s="113"/>
      <c r="H40" s="113"/>
      <c r="I40" s="113"/>
      <c r="J40" s="113"/>
      <c r="K40" s="113"/>
      <c r="L40" s="113"/>
      <c r="M40" s="113"/>
      <c r="N40" s="113"/>
      <c r="O40" s="113"/>
    </row>
    <row r="41" spans="1:15" ht="20">
      <c r="A41" s="117"/>
      <c r="B41" s="117"/>
      <c r="C41" s="127"/>
      <c r="D41" s="127"/>
      <c r="E41" s="113"/>
      <c r="F41" s="113"/>
      <c r="G41" s="113"/>
      <c r="H41" s="113"/>
      <c r="I41" s="113"/>
      <c r="J41" s="113"/>
      <c r="K41" s="113"/>
      <c r="L41" s="113"/>
      <c r="M41" s="113"/>
      <c r="N41" s="113"/>
      <c r="O41" s="113"/>
    </row>
    <row r="42" spans="1:15" ht="20">
      <c r="A42" s="117"/>
      <c r="B42" s="117"/>
      <c r="C42" s="127"/>
      <c r="D42" s="127"/>
      <c r="E42" s="113"/>
      <c r="F42" s="113"/>
      <c r="G42" s="113"/>
      <c r="H42" s="113"/>
      <c r="I42" s="113"/>
      <c r="J42" s="113"/>
      <c r="K42" s="113"/>
      <c r="L42" s="113"/>
      <c r="M42" s="113"/>
      <c r="N42" s="113"/>
      <c r="O42" s="113"/>
    </row>
    <row r="43" spans="1:15" ht="20">
      <c r="A43" s="117"/>
      <c r="B43" s="117"/>
      <c r="C43" s="127"/>
      <c r="D43" s="127"/>
      <c r="E43" s="113"/>
      <c r="F43" s="113"/>
      <c r="G43" s="113"/>
      <c r="H43" s="113"/>
      <c r="I43" s="113"/>
      <c r="J43" s="113"/>
      <c r="K43" s="113"/>
      <c r="L43" s="113"/>
      <c r="M43" s="113"/>
      <c r="N43" s="113"/>
      <c r="O43" s="113"/>
    </row>
    <row r="44" spans="1:15" ht="20">
      <c r="A44" s="117"/>
      <c r="B44" s="117"/>
      <c r="C44" s="127"/>
      <c r="D44" s="127"/>
      <c r="E44" s="113"/>
      <c r="F44" s="113"/>
      <c r="G44" s="113"/>
      <c r="H44" s="113"/>
      <c r="I44" s="113"/>
      <c r="J44" s="113"/>
      <c r="K44" s="113"/>
      <c r="L44" s="113"/>
      <c r="M44" s="113"/>
      <c r="N44" s="113"/>
      <c r="O44" s="113"/>
    </row>
    <row r="45" spans="1:15" ht="20">
      <c r="A45" s="117"/>
      <c r="B45" s="117"/>
      <c r="C45" s="127"/>
      <c r="D45" s="127"/>
      <c r="E45" s="113"/>
      <c r="F45" s="113"/>
      <c r="G45" s="113"/>
      <c r="H45" s="113"/>
      <c r="I45" s="113"/>
      <c r="J45" s="113"/>
      <c r="K45" s="113"/>
      <c r="L45" s="113"/>
      <c r="M45" s="113"/>
      <c r="N45" s="113"/>
      <c r="O45" s="113"/>
    </row>
    <row r="46" spans="1:15" ht="20">
      <c r="A46" s="117"/>
      <c r="B46" s="117"/>
      <c r="C46" s="127"/>
      <c r="D46" s="127"/>
      <c r="E46" s="113"/>
      <c r="F46" s="113"/>
      <c r="G46" s="113"/>
      <c r="H46" s="113"/>
      <c r="I46" s="113"/>
      <c r="J46" s="113"/>
      <c r="K46" s="113"/>
      <c r="L46" s="113"/>
      <c r="M46" s="113"/>
      <c r="N46" s="113"/>
      <c r="O46" s="113"/>
    </row>
    <row r="47" spans="1:15" ht="20">
      <c r="A47" s="117"/>
      <c r="B47" s="117"/>
      <c r="C47" s="127"/>
      <c r="D47" s="127"/>
      <c r="E47" s="113"/>
      <c r="F47" s="113"/>
      <c r="G47" s="113"/>
      <c r="H47" s="113"/>
      <c r="I47" s="113"/>
      <c r="J47" s="113"/>
      <c r="K47" s="113"/>
      <c r="L47" s="113"/>
      <c r="M47" s="113"/>
      <c r="N47" s="113"/>
      <c r="O47" s="113"/>
    </row>
    <row r="48" spans="1:15" ht="20">
      <c r="A48" s="117"/>
      <c r="B48" s="117"/>
      <c r="C48" s="127"/>
      <c r="D48" s="127"/>
      <c r="E48" s="113"/>
      <c r="F48" s="113"/>
      <c r="G48" s="113"/>
      <c r="H48" s="113"/>
      <c r="I48" s="113"/>
      <c r="J48" s="113"/>
      <c r="K48" s="113"/>
      <c r="L48" s="113"/>
      <c r="M48" s="113"/>
      <c r="N48" s="113"/>
      <c r="O48" s="113"/>
    </row>
    <row r="49" spans="1:15" ht="20">
      <c r="A49" s="117"/>
      <c r="B49" s="117"/>
      <c r="C49" s="127"/>
      <c r="D49" s="127"/>
      <c r="E49" s="113"/>
      <c r="F49" s="113"/>
      <c r="G49" s="113"/>
      <c r="H49" s="113"/>
      <c r="I49" s="113"/>
      <c r="J49" s="113"/>
      <c r="K49" s="113"/>
      <c r="L49" s="113"/>
      <c r="M49" s="113"/>
      <c r="N49" s="113"/>
      <c r="O49" s="113"/>
    </row>
    <row r="50" spans="1:15" ht="20">
      <c r="A50" s="117"/>
      <c r="B50" s="117"/>
      <c r="C50" s="127"/>
      <c r="D50" s="127"/>
      <c r="E50" s="113"/>
      <c r="F50" s="113"/>
      <c r="G50" s="113"/>
      <c r="H50" s="113"/>
      <c r="I50" s="113"/>
      <c r="J50" s="113"/>
      <c r="K50" s="113"/>
      <c r="L50" s="113"/>
      <c r="M50" s="113"/>
      <c r="N50" s="113"/>
      <c r="O50" s="113"/>
    </row>
    <row r="51" spans="1:15" ht="20">
      <c r="A51" s="117"/>
      <c r="B51" s="117"/>
      <c r="C51" s="127"/>
      <c r="D51" s="127"/>
      <c r="E51" s="113"/>
      <c r="F51" s="113"/>
      <c r="G51" s="113"/>
      <c r="H51" s="113"/>
      <c r="I51" s="113"/>
      <c r="J51" s="113"/>
      <c r="K51" s="113"/>
      <c r="L51" s="113"/>
      <c r="M51" s="113"/>
      <c r="N51" s="113"/>
      <c r="O51" s="113"/>
    </row>
    <row r="52" spans="1:15" ht="20">
      <c r="A52" s="117"/>
      <c r="B52" s="130"/>
      <c r="C52" s="131"/>
      <c r="D52" s="131"/>
    </row>
    <row r="53" spans="1:15" ht="20">
      <c r="A53" s="117"/>
      <c r="B53" s="130"/>
      <c r="C53" s="131"/>
      <c r="D53" s="131"/>
    </row>
    <row r="54" spans="1:15" ht="20">
      <c r="A54" s="117"/>
      <c r="B54" s="130"/>
      <c r="C54" s="131"/>
      <c r="D54" s="131"/>
    </row>
    <row r="55" spans="1:15" ht="20">
      <c r="A55" s="117"/>
      <c r="B55" s="130"/>
      <c r="C55" s="131"/>
      <c r="D55" s="131"/>
    </row>
    <row r="56" spans="1:15" ht="20">
      <c r="A56" s="117"/>
      <c r="B56" s="130"/>
      <c r="C56" s="131"/>
      <c r="D56" s="131"/>
    </row>
    <row r="57" spans="1:15" ht="20">
      <c r="A57" s="117"/>
      <c r="B57" s="130"/>
      <c r="C57" s="131"/>
      <c r="D57" s="131"/>
    </row>
    <row r="58" spans="1:15" ht="20">
      <c r="A58" s="117"/>
      <c r="B58" s="130"/>
      <c r="C58" s="131"/>
      <c r="D58" s="131"/>
    </row>
    <row r="59" spans="1:15" ht="20">
      <c r="A59" s="117"/>
      <c r="B59" s="130"/>
      <c r="C59" s="131"/>
      <c r="D59" s="131"/>
    </row>
    <row r="60" spans="1:15" ht="20">
      <c r="A60" s="117"/>
      <c r="B60" s="130"/>
      <c r="C60" s="131"/>
      <c r="D60" s="131"/>
    </row>
    <row r="61" spans="1:15" ht="20">
      <c r="A61" s="117"/>
      <c r="B61" s="130"/>
      <c r="C61" s="131"/>
      <c r="D61" s="131"/>
    </row>
    <row r="62" spans="1:15" ht="20">
      <c r="A62" s="117"/>
      <c r="B62" s="130"/>
      <c r="C62" s="131"/>
      <c r="D62" s="131"/>
    </row>
    <row r="63" spans="1:15" ht="20">
      <c r="A63" s="117"/>
      <c r="B63" s="130"/>
      <c r="C63" s="131"/>
      <c r="D63" s="131"/>
    </row>
    <row r="64" spans="1:15" ht="20">
      <c r="A64" s="117"/>
      <c r="B64" s="130"/>
      <c r="C64" s="131"/>
      <c r="D64" s="131"/>
    </row>
    <row r="65" spans="1:4" ht="20">
      <c r="A65" s="117"/>
      <c r="B65" s="130"/>
      <c r="C65" s="131"/>
      <c r="D65" s="131"/>
    </row>
    <row r="66" spans="1:4" ht="20">
      <c r="A66" s="117"/>
      <c r="B66" s="130"/>
      <c r="C66" s="131"/>
      <c r="D66" s="131"/>
    </row>
    <row r="67" spans="1:4" ht="20">
      <c r="A67" s="117"/>
      <c r="B67" s="130"/>
      <c r="C67" s="131"/>
      <c r="D67" s="131"/>
    </row>
    <row r="68" spans="1:4" ht="20">
      <c r="A68" s="117"/>
      <c r="B68" s="130"/>
      <c r="C68" s="131"/>
      <c r="D68" s="131"/>
    </row>
    <row r="69" spans="1:4" ht="20">
      <c r="A69" s="117"/>
      <c r="B69" s="130"/>
      <c r="C69" s="131"/>
      <c r="D69" s="131"/>
    </row>
    <row r="70" spans="1:4" ht="20">
      <c r="A70" s="117"/>
      <c r="B70" s="130"/>
      <c r="C70" s="131"/>
      <c r="D70" s="131"/>
    </row>
    <row r="71" spans="1:4" ht="20">
      <c r="A71" s="117"/>
      <c r="B71" s="130"/>
      <c r="C71" s="131"/>
      <c r="D71" s="131"/>
    </row>
    <row r="72" spans="1:4" ht="20">
      <c r="A72" s="117"/>
      <c r="B72" s="130"/>
      <c r="C72" s="131"/>
      <c r="D72" s="131"/>
    </row>
    <row r="73" spans="1:4" ht="20">
      <c r="A73" s="117"/>
      <c r="B73" s="130"/>
      <c r="C73" s="131"/>
      <c r="D73" s="131"/>
    </row>
    <row r="74" spans="1:4" ht="20">
      <c r="A74" s="117"/>
      <c r="B74" s="130"/>
      <c r="C74" s="131"/>
      <c r="D74" s="131"/>
    </row>
    <row r="75" spans="1:4" ht="20">
      <c r="A75" s="117"/>
      <c r="B75" s="130"/>
      <c r="C75" s="131"/>
      <c r="D75" s="131"/>
    </row>
    <row r="76" spans="1:4" ht="20">
      <c r="A76" s="117"/>
      <c r="B76" s="130"/>
      <c r="C76" s="131"/>
      <c r="D76" s="131"/>
    </row>
    <row r="77" spans="1:4" ht="20">
      <c r="A77" s="117"/>
      <c r="B77" s="130"/>
      <c r="C77" s="131"/>
      <c r="D77" s="131"/>
    </row>
    <row r="78" spans="1:4" ht="20">
      <c r="A78" s="117"/>
      <c r="B78" s="130"/>
      <c r="C78" s="131"/>
      <c r="D78" s="131"/>
    </row>
    <row r="79" spans="1:4" ht="20">
      <c r="A79" s="117"/>
      <c r="B79" s="130"/>
      <c r="C79" s="131"/>
      <c r="D79" s="131"/>
    </row>
    <row r="80" spans="1:4" ht="20">
      <c r="A80" s="117"/>
      <c r="B80" s="130"/>
      <c r="C80" s="131"/>
      <c r="D80" s="131"/>
    </row>
    <row r="81" spans="1:4" ht="20">
      <c r="A81" s="117"/>
      <c r="B81" s="130"/>
      <c r="C81" s="131"/>
      <c r="D81" s="131"/>
    </row>
    <row r="82" spans="1:4" ht="20">
      <c r="A82" s="117"/>
      <c r="B82" s="130"/>
      <c r="C82" s="131"/>
      <c r="D82" s="131"/>
    </row>
    <row r="83" spans="1:4" ht="20">
      <c r="A83" s="117"/>
      <c r="B83" s="130"/>
      <c r="C83" s="131"/>
      <c r="D83" s="131"/>
    </row>
    <row r="84" spans="1:4" ht="20">
      <c r="A84" s="117"/>
      <c r="B84" s="130"/>
      <c r="C84" s="131"/>
      <c r="D84" s="131"/>
    </row>
    <row r="85" spans="1:4" ht="20">
      <c r="A85" s="117"/>
      <c r="B85" s="130"/>
      <c r="C85" s="131"/>
      <c r="D85" s="131"/>
    </row>
    <row r="86" spans="1:4" ht="20">
      <c r="A86" s="117"/>
      <c r="B86" s="130"/>
      <c r="C86" s="131"/>
      <c r="D86" s="131"/>
    </row>
    <row r="87" spans="1:4" ht="20">
      <c r="A87" s="117"/>
      <c r="B87" s="130"/>
      <c r="C87" s="131"/>
      <c r="D87" s="131"/>
    </row>
    <row r="88" spans="1:4" ht="20">
      <c r="A88" s="117"/>
      <c r="B88" s="130"/>
      <c r="C88" s="131"/>
      <c r="D88" s="131"/>
    </row>
    <row r="89" spans="1:4" ht="20">
      <c r="A89" s="117"/>
      <c r="B89" s="130"/>
      <c r="C89" s="131"/>
      <c r="D89" s="131"/>
    </row>
    <row r="90" spans="1:4" ht="20">
      <c r="A90" s="117"/>
      <c r="B90" s="130"/>
      <c r="C90" s="131"/>
      <c r="D90" s="131"/>
    </row>
    <row r="91" spans="1:4" ht="20">
      <c r="A91" s="117"/>
      <c r="B91" s="130"/>
      <c r="C91" s="131"/>
      <c r="D91" s="131"/>
    </row>
    <row r="92" spans="1:4" ht="20">
      <c r="A92" s="117"/>
      <c r="B92" s="130"/>
      <c r="C92" s="131"/>
      <c r="D92" s="131"/>
    </row>
    <row r="93" spans="1:4" ht="20">
      <c r="A93" s="117"/>
      <c r="B93" s="130"/>
      <c r="C93" s="131"/>
      <c r="D93" s="131"/>
    </row>
    <row r="94" spans="1:4" ht="20">
      <c r="A94" s="117"/>
      <c r="B94" s="130"/>
      <c r="C94" s="131"/>
      <c r="D94" s="131"/>
    </row>
    <row r="95" spans="1:4" ht="20">
      <c r="A95" s="117"/>
      <c r="B95" s="130"/>
      <c r="C95" s="131"/>
      <c r="D95" s="131"/>
    </row>
    <row r="96" spans="1:4" ht="20">
      <c r="A96" s="117"/>
      <c r="B96" s="130"/>
      <c r="C96" s="131"/>
      <c r="D96" s="131"/>
    </row>
    <row r="97" spans="1:4" ht="20">
      <c r="A97" s="117"/>
      <c r="B97" s="130"/>
      <c r="C97" s="131"/>
      <c r="D97" s="131"/>
    </row>
    <row r="98" spans="1:4" ht="20">
      <c r="A98" s="117"/>
      <c r="B98" s="130"/>
      <c r="C98" s="131"/>
      <c r="D98" s="131"/>
    </row>
    <row r="99" spans="1:4" ht="20">
      <c r="A99" s="117"/>
      <c r="B99" s="130"/>
      <c r="C99" s="131"/>
      <c r="D99" s="131"/>
    </row>
    <row r="100" spans="1:4" ht="20">
      <c r="A100" s="117"/>
      <c r="B100" s="130"/>
      <c r="C100" s="131"/>
      <c r="D100" s="131"/>
    </row>
    <row r="101" spans="1:4" ht="20">
      <c r="A101" s="117"/>
      <c r="B101" s="130"/>
      <c r="C101" s="131"/>
      <c r="D101" s="131"/>
    </row>
    <row r="102" spans="1:4" ht="20">
      <c r="A102" s="117"/>
      <c r="B102" s="130"/>
      <c r="C102" s="131"/>
      <c r="D102" s="131"/>
    </row>
    <row r="103" spans="1:4" ht="20">
      <c r="A103" s="117"/>
      <c r="B103" s="130"/>
      <c r="C103" s="131"/>
      <c r="D103" s="131"/>
    </row>
    <row r="104" spans="1:4" ht="20">
      <c r="A104" s="117"/>
      <c r="B104" s="130"/>
      <c r="C104" s="131"/>
      <c r="D104" s="131"/>
    </row>
    <row r="105" spans="1:4" ht="20">
      <c r="A105" s="117"/>
      <c r="B105" s="130"/>
      <c r="C105" s="131"/>
      <c r="D105" s="131"/>
    </row>
    <row r="106" spans="1:4" ht="20">
      <c r="A106" s="117"/>
      <c r="B106" s="130"/>
      <c r="C106" s="131"/>
      <c r="D106" s="131"/>
    </row>
    <row r="107" spans="1:4" ht="20">
      <c r="A107" s="117"/>
      <c r="B107" s="130"/>
      <c r="C107" s="131"/>
      <c r="D107" s="131"/>
    </row>
    <row r="108" spans="1:4" ht="20">
      <c r="A108" s="117"/>
      <c r="B108" s="130"/>
      <c r="C108" s="131"/>
      <c r="D108" s="131"/>
    </row>
    <row r="109" spans="1:4" ht="20">
      <c r="A109" s="117"/>
      <c r="B109" s="130"/>
      <c r="C109" s="131"/>
      <c r="D109" s="131"/>
    </row>
    <row r="110" spans="1:4" ht="20">
      <c r="A110" s="117"/>
      <c r="B110" s="130"/>
      <c r="C110" s="131"/>
      <c r="D110" s="131"/>
    </row>
    <row r="111" spans="1:4" ht="20">
      <c r="A111" s="117"/>
      <c r="B111" s="130"/>
      <c r="C111" s="131"/>
      <c r="D111" s="131"/>
    </row>
    <row r="112" spans="1:4" ht="20">
      <c r="A112" s="117"/>
      <c r="B112" s="130"/>
      <c r="C112" s="131"/>
      <c r="D112" s="131"/>
    </row>
    <row r="113" spans="1:4" ht="20">
      <c r="A113" s="117"/>
      <c r="B113" s="130"/>
      <c r="C113" s="131"/>
      <c r="D113" s="131"/>
    </row>
    <row r="114" spans="1:4" ht="20">
      <c r="A114" s="117"/>
      <c r="B114" s="130"/>
      <c r="C114" s="131"/>
      <c r="D114" s="131"/>
    </row>
    <row r="115" spans="1:4" ht="20">
      <c r="A115" s="117"/>
      <c r="B115" s="130"/>
      <c r="C115" s="131"/>
      <c r="D115" s="131"/>
    </row>
    <row r="116" spans="1:4" ht="20">
      <c r="A116" s="117"/>
      <c r="B116" s="130"/>
      <c r="C116" s="131"/>
      <c r="D116" s="131"/>
    </row>
    <row r="117" spans="1:4" ht="20">
      <c r="A117" s="117"/>
      <c r="B117" s="130"/>
      <c r="C117" s="131"/>
      <c r="D117" s="131"/>
    </row>
    <row r="118" spans="1:4" ht="20">
      <c r="A118" s="117"/>
      <c r="B118" s="130"/>
      <c r="C118" s="131"/>
      <c r="D118" s="131"/>
    </row>
    <row r="119" spans="1:4" ht="20">
      <c r="A119" s="117"/>
      <c r="B119" s="130"/>
      <c r="C119" s="131"/>
      <c r="D119" s="131"/>
    </row>
    <row r="120" spans="1:4" ht="20">
      <c r="A120" s="117"/>
      <c r="B120" s="130"/>
      <c r="C120" s="131"/>
      <c r="D120" s="131"/>
    </row>
    <row r="121" spans="1:4" ht="20">
      <c r="A121" s="117"/>
      <c r="B121" s="130"/>
      <c r="C121" s="131"/>
      <c r="D121" s="131"/>
    </row>
    <row r="122" spans="1:4" ht="20">
      <c r="A122" s="117"/>
      <c r="B122" s="130"/>
      <c r="C122" s="131"/>
      <c r="D122" s="131"/>
    </row>
    <row r="123" spans="1:4" ht="20">
      <c r="A123" s="117"/>
      <c r="B123" s="130"/>
      <c r="C123" s="131"/>
      <c r="D123" s="131"/>
    </row>
    <row r="124" spans="1:4" ht="20">
      <c r="A124" s="117"/>
      <c r="B124" s="130"/>
      <c r="C124" s="131"/>
      <c r="D124" s="131"/>
    </row>
    <row r="125" spans="1:4" ht="20">
      <c r="A125" s="117"/>
      <c r="B125" s="130"/>
      <c r="C125" s="131"/>
      <c r="D125" s="131"/>
    </row>
    <row r="126" spans="1:4" ht="20">
      <c r="A126" s="117"/>
      <c r="B126" s="130"/>
      <c r="C126" s="131"/>
      <c r="D126" s="131"/>
    </row>
    <row r="127" spans="1:4" ht="20">
      <c r="A127" s="117"/>
      <c r="B127" s="130"/>
      <c r="C127" s="131"/>
      <c r="D127" s="131"/>
    </row>
    <row r="128" spans="1:4" ht="20">
      <c r="A128" s="117"/>
      <c r="B128" s="130"/>
      <c r="C128" s="131"/>
      <c r="D128" s="131"/>
    </row>
    <row r="129" spans="1:4" ht="20">
      <c r="A129" s="117"/>
      <c r="B129" s="130"/>
      <c r="C129" s="131"/>
      <c r="D129" s="131"/>
    </row>
    <row r="130" spans="1:4" ht="20">
      <c r="A130" s="117"/>
      <c r="B130" s="130"/>
      <c r="C130" s="131"/>
      <c r="D130" s="131"/>
    </row>
    <row r="131" spans="1:4" ht="20">
      <c r="A131" s="117"/>
      <c r="B131" s="130"/>
      <c r="C131" s="131"/>
      <c r="D131" s="131"/>
    </row>
    <row r="132" spans="1:4" ht="20">
      <c r="A132" s="117"/>
      <c r="B132" s="130"/>
      <c r="C132" s="131"/>
      <c r="D132" s="131"/>
    </row>
    <row r="133" spans="1:4" ht="20">
      <c r="A133" s="117"/>
      <c r="B133" s="130"/>
      <c r="C133" s="131"/>
      <c r="D133" s="131"/>
    </row>
    <row r="134" spans="1:4" ht="20">
      <c r="A134" s="117"/>
      <c r="B134" s="130"/>
      <c r="C134" s="131"/>
      <c r="D134" s="131"/>
    </row>
    <row r="135" spans="1:4" ht="20">
      <c r="A135" s="117"/>
      <c r="B135" s="130"/>
      <c r="C135" s="131"/>
      <c r="D135" s="131"/>
    </row>
    <row r="136" spans="1:4" ht="20">
      <c r="A136" s="117"/>
      <c r="B136" s="130"/>
      <c r="C136" s="131"/>
      <c r="D136" s="131"/>
    </row>
    <row r="137" spans="1:4" ht="20">
      <c r="A137" s="117"/>
      <c r="B137" s="130"/>
      <c r="C137" s="131"/>
      <c r="D137" s="131"/>
    </row>
    <row r="138" spans="1:4" ht="20">
      <c r="A138" s="117"/>
      <c r="B138" s="130"/>
      <c r="C138" s="131"/>
      <c r="D138" s="131"/>
    </row>
    <row r="139" spans="1:4" ht="20">
      <c r="A139" s="117"/>
      <c r="B139" s="130"/>
      <c r="C139" s="131"/>
      <c r="D139" s="131"/>
    </row>
    <row r="140" spans="1:4" ht="20">
      <c r="A140" s="117"/>
      <c r="B140" s="130"/>
      <c r="C140" s="131"/>
      <c r="D140" s="131"/>
    </row>
    <row r="141" spans="1:4" ht="20">
      <c r="A141" s="117"/>
      <c r="B141" s="130"/>
      <c r="C141" s="131"/>
      <c r="D141" s="131"/>
    </row>
    <row r="142" spans="1:4" ht="20">
      <c r="A142" s="117"/>
      <c r="B142" s="130"/>
      <c r="C142" s="131"/>
      <c r="D142" s="131"/>
    </row>
    <row r="143" spans="1:4" ht="20">
      <c r="A143" s="117"/>
      <c r="B143" s="130"/>
      <c r="C143" s="131"/>
      <c r="D143" s="131"/>
    </row>
    <row r="144" spans="1:4" ht="20">
      <c r="A144" s="117"/>
      <c r="B144" s="130"/>
      <c r="C144" s="131"/>
      <c r="D144" s="131"/>
    </row>
    <row r="145" spans="1:4" ht="20">
      <c r="A145" s="117"/>
      <c r="B145" s="130"/>
      <c r="C145" s="131"/>
      <c r="D145" s="131"/>
    </row>
    <row r="146" spans="1:4" ht="20">
      <c r="A146" s="117"/>
      <c r="B146" s="130"/>
      <c r="C146" s="131"/>
      <c r="D146" s="131"/>
    </row>
    <row r="147" spans="1:4" ht="20">
      <c r="A147" s="117"/>
      <c r="B147" s="130"/>
      <c r="C147" s="131"/>
      <c r="D147" s="131"/>
    </row>
    <row r="148" spans="1:4" ht="20">
      <c r="A148" s="117"/>
      <c r="B148" s="130"/>
      <c r="C148" s="131"/>
      <c r="D148" s="131"/>
    </row>
    <row r="149" spans="1:4" ht="20">
      <c r="A149" s="117"/>
      <c r="B149" s="130"/>
      <c r="C149" s="131"/>
      <c r="D149" s="131"/>
    </row>
    <row r="150" spans="1:4" ht="20">
      <c r="A150" s="117"/>
      <c r="B150" s="130"/>
      <c r="C150" s="131"/>
      <c r="D150" s="131"/>
    </row>
    <row r="151" spans="1:4" ht="20">
      <c r="A151" s="117"/>
      <c r="B151" s="130"/>
      <c r="C151" s="131"/>
      <c r="D151" s="131"/>
    </row>
    <row r="152" spans="1:4" ht="20">
      <c r="A152" s="117"/>
      <c r="B152" s="130"/>
      <c r="C152" s="131"/>
      <c r="D152" s="131"/>
    </row>
    <row r="153" spans="1:4" ht="20">
      <c r="A153" s="117"/>
      <c r="B153" s="130"/>
      <c r="C153" s="131"/>
      <c r="D153" s="131"/>
    </row>
    <row r="154" spans="1:4" ht="20">
      <c r="A154" s="117"/>
      <c r="B154" s="130"/>
      <c r="C154" s="131"/>
      <c r="D154" s="131"/>
    </row>
    <row r="155" spans="1:4" ht="20">
      <c r="A155" s="117"/>
      <c r="B155" s="130"/>
      <c r="C155" s="131"/>
      <c r="D155" s="131"/>
    </row>
    <row r="156" spans="1:4" ht="20">
      <c r="A156" s="117"/>
      <c r="B156" s="130"/>
      <c r="C156" s="131"/>
      <c r="D156" s="131"/>
    </row>
    <row r="157" spans="1:4" ht="20">
      <c r="A157" s="117"/>
      <c r="B157" s="130"/>
      <c r="C157" s="131"/>
      <c r="D157" s="131"/>
    </row>
    <row r="158" spans="1:4" ht="20">
      <c r="A158" s="117"/>
      <c r="B158" s="130"/>
      <c r="C158" s="131"/>
      <c r="D158" s="131"/>
    </row>
    <row r="159" spans="1:4" ht="20">
      <c r="A159" s="117"/>
      <c r="B159" s="130"/>
      <c r="C159" s="131"/>
      <c r="D159" s="131"/>
    </row>
    <row r="160" spans="1:4" ht="20">
      <c r="A160" s="117"/>
      <c r="B160" s="130"/>
      <c r="C160" s="131"/>
      <c r="D160" s="131"/>
    </row>
    <row r="161" spans="1:4" ht="20">
      <c r="A161" s="117"/>
      <c r="B161" s="130"/>
      <c r="C161" s="131"/>
      <c r="D161" s="131"/>
    </row>
    <row r="162" spans="1:4" ht="20">
      <c r="A162" s="117"/>
      <c r="B162" s="130"/>
      <c r="C162" s="131"/>
      <c r="D162" s="131"/>
    </row>
    <row r="163" spans="1:4" ht="20">
      <c r="A163" s="117"/>
      <c r="B163" s="130"/>
      <c r="C163" s="131"/>
      <c r="D163" s="131"/>
    </row>
    <row r="164" spans="1:4" ht="20">
      <c r="A164" s="117"/>
      <c r="B164" s="130"/>
      <c r="C164" s="131"/>
      <c r="D164" s="131"/>
    </row>
    <row r="165" spans="1:4" ht="20">
      <c r="A165" s="117"/>
      <c r="B165" s="130"/>
      <c r="C165" s="131"/>
      <c r="D165" s="131"/>
    </row>
    <row r="166" spans="1:4" ht="20">
      <c r="A166" s="117"/>
      <c r="B166" s="130"/>
      <c r="C166" s="131"/>
      <c r="D166" s="131"/>
    </row>
    <row r="167" spans="1:4" ht="20">
      <c r="A167" s="117"/>
      <c r="B167" s="130"/>
      <c r="C167" s="131"/>
      <c r="D167" s="131"/>
    </row>
    <row r="168" spans="1:4" ht="20">
      <c r="A168" s="117"/>
      <c r="B168" s="130"/>
      <c r="C168" s="131"/>
      <c r="D168" s="131"/>
    </row>
    <row r="169" spans="1:4" ht="20">
      <c r="A169" s="117"/>
      <c r="B169" s="130"/>
      <c r="C169" s="131"/>
      <c r="D169" s="131"/>
    </row>
    <row r="170" spans="1:4" ht="20">
      <c r="A170" s="117"/>
      <c r="B170" s="130"/>
      <c r="C170" s="131"/>
      <c r="D170" s="131"/>
    </row>
    <row r="171" spans="1:4" ht="20">
      <c r="A171" s="117"/>
      <c r="B171" s="130"/>
      <c r="C171" s="131"/>
      <c r="D171" s="131"/>
    </row>
    <row r="172" spans="1:4" ht="20">
      <c r="A172" s="117"/>
      <c r="B172" s="130"/>
      <c r="C172" s="131"/>
      <c r="D172" s="131"/>
    </row>
    <row r="173" spans="1:4" ht="20">
      <c r="A173" s="117"/>
      <c r="B173" s="130"/>
      <c r="C173" s="131"/>
      <c r="D173" s="131"/>
    </row>
    <row r="174" spans="1:4" ht="20">
      <c r="A174" s="117"/>
      <c r="B174" s="130"/>
      <c r="C174" s="131"/>
      <c r="D174" s="131"/>
    </row>
    <row r="175" spans="1:4" ht="20">
      <c r="A175" s="117"/>
      <c r="B175" s="130"/>
      <c r="C175" s="131"/>
      <c r="D175" s="131"/>
    </row>
    <row r="176" spans="1:4" ht="20">
      <c r="A176" s="117"/>
      <c r="B176" s="130"/>
      <c r="C176" s="131"/>
      <c r="D176" s="131"/>
    </row>
    <row r="177" spans="1:4" ht="20">
      <c r="A177" s="117"/>
      <c r="B177" s="130"/>
      <c r="C177" s="131"/>
      <c r="D177" s="131"/>
    </row>
    <row r="178" spans="1:4" ht="20">
      <c r="A178" s="117"/>
      <c r="B178" s="130"/>
      <c r="C178" s="131"/>
      <c r="D178" s="131"/>
    </row>
    <row r="179" spans="1:4" ht="20">
      <c r="A179" s="117"/>
      <c r="B179" s="130"/>
      <c r="C179" s="131"/>
      <c r="D179" s="131"/>
    </row>
    <row r="180" spans="1:4" ht="20">
      <c r="A180" s="117"/>
      <c r="B180" s="130"/>
      <c r="C180" s="131"/>
      <c r="D180" s="131"/>
    </row>
    <row r="181" spans="1:4" ht="20">
      <c r="A181" s="117"/>
      <c r="B181" s="130"/>
      <c r="C181" s="131"/>
      <c r="D181" s="131"/>
    </row>
    <row r="182" spans="1:4" ht="20">
      <c r="A182" s="117"/>
      <c r="B182" s="130"/>
      <c r="C182" s="131"/>
      <c r="D182" s="131"/>
    </row>
    <row r="183" spans="1:4" ht="20">
      <c r="A183" s="117"/>
      <c r="B183" s="130"/>
      <c r="C183" s="131"/>
      <c r="D183" s="131"/>
    </row>
    <row r="184" spans="1:4" ht="20">
      <c r="A184" s="117"/>
      <c r="B184" s="130"/>
      <c r="C184" s="131"/>
      <c r="D184" s="131"/>
    </row>
    <row r="185" spans="1:4" ht="20">
      <c r="A185" s="117"/>
      <c r="B185" s="130"/>
      <c r="C185" s="131"/>
      <c r="D185" s="131"/>
    </row>
    <row r="186" spans="1:4" ht="20">
      <c r="A186" s="117"/>
      <c r="B186" s="130"/>
      <c r="C186" s="131"/>
      <c r="D186" s="131"/>
    </row>
    <row r="187" spans="1:4" ht="20">
      <c r="A187" s="117"/>
      <c r="B187" s="130"/>
      <c r="C187" s="131"/>
      <c r="D187" s="131"/>
    </row>
    <row r="188" spans="1:4" ht="20">
      <c r="A188" s="117"/>
      <c r="B188" s="130"/>
      <c r="C188" s="131"/>
      <c r="D188" s="131"/>
    </row>
    <row r="189" spans="1:4" ht="20">
      <c r="A189" s="117"/>
      <c r="B189" s="130"/>
      <c r="C189" s="131"/>
      <c r="D189" s="131"/>
    </row>
    <row r="190" spans="1:4" ht="20">
      <c r="A190" s="117"/>
      <c r="B190" s="130"/>
      <c r="C190" s="131"/>
      <c r="D190" s="131"/>
    </row>
    <row r="191" spans="1:4" ht="20">
      <c r="A191" s="117"/>
      <c r="B191" s="130"/>
      <c r="C191" s="131"/>
      <c r="D191" s="131"/>
    </row>
    <row r="192" spans="1:4" ht="20">
      <c r="A192" s="117"/>
      <c r="B192" s="130"/>
      <c r="C192" s="131"/>
      <c r="D192" s="131"/>
    </row>
    <row r="193" spans="1:4" ht="20">
      <c r="A193" s="117"/>
      <c r="B193" s="130"/>
      <c r="C193" s="131"/>
      <c r="D193" s="131"/>
    </row>
    <row r="194" spans="1:4" ht="20">
      <c r="A194" s="117"/>
      <c r="B194" s="130"/>
      <c r="C194" s="131"/>
      <c r="D194" s="131"/>
    </row>
    <row r="195" spans="1:4" ht="20">
      <c r="A195" s="117"/>
      <c r="B195" s="130"/>
      <c r="C195" s="131"/>
      <c r="D195" s="131"/>
    </row>
    <row r="196" spans="1:4" ht="20">
      <c r="A196" s="117"/>
      <c r="B196" s="130"/>
      <c r="C196" s="131"/>
      <c r="D196" s="131"/>
    </row>
    <row r="197" spans="1:4" ht="20">
      <c r="A197" s="117"/>
      <c r="B197" s="130"/>
      <c r="C197" s="131"/>
      <c r="D197" s="131"/>
    </row>
    <row r="198" spans="1:4" ht="20">
      <c r="A198" s="117"/>
      <c r="B198" s="130"/>
      <c r="C198" s="131"/>
      <c r="D198" s="131"/>
    </row>
    <row r="199" spans="1:4" ht="20">
      <c r="A199" s="117"/>
      <c r="B199" s="130"/>
      <c r="C199" s="131"/>
      <c r="D199" s="131"/>
    </row>
    <row r="200" spans="1:4" ht="20">
      <c r="A200" s="117"/>
      <c r="B200" s="130"/>
      <c r="C200" s="131"/>
      <c r="D200" s="131"/>
    </row>
    <row r="201" spans="1:4" ht="20">
      <c r="A201" s="117"/>
      <c r="B201" s="130"/>
      <c r="C201" s="131"/>
      <c r="D201" s="131"/>
    </row>
    <row r="202" spans="1:4" ht="20">
      <c r="A202" s="117"/>
      <c r="B202" s="130"/>
      <c r="C202" s="131"/>
      <c r="D202" s="131"/>
    </row>
    <row r="203" spans="1:4" ht="20">
      <c r="A203" s="117"/>
      <c r="B203" s="130"/>
      <c r="C203" s="131"/>
      <c r="D203" s="131"/>
    </row>
    <row r="204" spans="1:4" ht="20">
      <c r="A204" s="117"/>
      <c r="B204" s="130"/>
      <c r="C204" s="131"/>
      <c r="D204" s="131"/>
    </row>
    <row r="205" spans="1:4" ht="20">
      <c r="A205" s="117"/>
      <c r="B205" s="130"/>
      <c r="C205" s="131"/>
      <c r="D205" s="131"/>
    </row>
    <row r="206" spans="1:4" ht="20">
      <c r="A206" s="117"/>
      <c r="B206" s="130"/>
      <c r="C206" s="131"/>
      <c r="D206" s="131"/>
    </row>
    <row r="207" spans="1:4" ht="20">
      <c r="A207" s="117"/>
      <c r="B207" s="130"/>
      <c r="C207" s="131"/>
      <c r="D207" s="131"/>
    </row>
    <row r="208" spans="1:4">
      <c r="A208" s="113"/>
      <c r="B208" s="130"/>
      <c r="C208" s="130"/>
      <c r="D208" s="130"/>
    </row>
    <row r="209" spans="1:8" ht="20">
      <c r="A209" s="113"/>
      <c r="B209" s="132" t="s">
        <v>393</v>
      </c>
      <c r="C209" s="132" t="s">
        <v>394</v>
      </c>
      <c r="D209" s="114" t="s">
        <v>393</v>
      </c>
      <c r="E209" s="114" t="s">
        <v>394</v>
      </c>
    </row>
    <row r="210" spans="1:8" ht="21">
      <c r="A210" s="113"/>
      <c r="B210" s="133" t="s">
        <v>298</v>
      </c>
      <c r="C210" s="133" t="s">
        <v>395</v>
      </c>
      <c r="D210" s="114" t="s">
        <v>298</v>
      </c>
      <c r="F210" s="114" t="str">
        <f>IF(NOT(ISBLANK(D210)),D210,IF(NOT(ISBLANK(E210)),"     "&amp;E210,FALSE))</f>
        <v>Afectación Económica o presupuestal</v>
      </c>
      <c r="G210" s="114" t="s">
        <v>298</v>
      </c>
      <c r="H210" s="114" t="str">
        <f>IF(NOT(ISERROR(MATCH(G210,_xlfn.ANCHORARRAY(B221),0))),F223&amp;"Por favor no seleccionar los criterios de impacto",G210)</f>
        <v>❌Por favor no seleccionar los criterios de impacto</v>
      </c>
    </row>
    <row r="211" spans="1:8" ht="21">
      <c r="A211" s="113"/>
      <c r="B211" s="133" t="s">
        <v>298</v>
      </c>
      <c r="C211" s="133" t="s">
        <v>380</v>
      </c>
      <c r="E211" s="114" t="s">
        <v>395</v>
      </c>
      <c r="F211" s="114" t="str">
        <f t="shared" ref="F211:F221" si="0">IF(NOT(ISBLANK(D211)),D211,IF(NOT(ISBLANK(E211)),"     "&amp;E211,FALSE))</f>
        <v xml:space="preserve">     Afectación menor a 10 SMLMV .</v>
      </c>
    </row>
    <row r="212" spans="1:8" ht="21">
      <c r="A212" s="113"/>
      <c r="B212" s="133" t="s">
        <v>298</v>
      </c>
      <c r="C212" s="133" t="s">
        <v>383</v>
      </c>
      <c r="E212" s="114" t="s">
        <v>380</v>
      </c>
      <c r="F212" s="114" t="str">
        <f t="shared" si="0"/>
        <v xml:space="preserve">     Entre 10 y 50 SMLMV </v>
      </c>
    </row>
    <row r="213" spans="1:8" ht="21">
      <c r="A213" s="113"/>
      <c r="B213" s="133" t="s">
        <v>298</v>
      </c>
      <c r="C213" s="133" t="s">
        <v>386</v>
      </c>
      <c r="E213" s="114" t="s">
        <v>383</v>
      </c>
      <c r="F213" s="114" t="str">
        <f t="shared" si="0"/>
        <v xml:space="preserve">     Entre 50 y 100 SMLMV </v>
      </c>
    </row>
    <row r="214" spans="1:8" ht="21">
      <c r="A214" s="113"/>
      <c r="B214" s="133" t="s">
        <v>298</v>
      </c>
      <c r="C214" s="133" t="s">
        <v>389</v>
      </c>
      <c r="E214" s="114" t="s">
        <v>386</v>
      </c>
      <c r="F214" s="114" t="str">
        <f t="shared" si="0"/>
        <v xml:space="preserve">     Entre 100 y 500 SMLMV </v>
      </c>
    </row>
    <row r="215" spans="1:8" ht="21">
      <c r="A215" s="113"/>
      <c r="B215" s="133" t="s">
        <v>304</v>
      </c>
      <c r="C215" s="133" t="s">
        <v>378</v>
      </c>
      <c r="E215" s="114" t="s">
        <v>389</v>
      </c>
      <c r="F215" s="114" t="str">
        <f t="shared" si="0"/>
        <v xml:space="preserve">     Mayor a 500 SMLMV </v>
      </c>
    </row>
    <row r="216" spans="1:8" ht="21">
      <c r="A216" s="113"/>
      <c r="B216" s="133" t="s">
        <v>304</v>
      </c>
      <c r="C216" s="133" t="s">
        <v>381</v>
      </c>
      <c r="D216" s="114" t="s">
        <v>304</v>
      </c>
      <c r="F216" s="114" t="str">
        <f t="shared" si="0"/>
        <v>Pérdida Reputacional</v>
      </c>
    </row>
    <row r="217" spans="1:8" ht="21">
      <c r="A217" s="113"/>
      <c r="B217" s="133" t="s">
        <v>304</v>
      </c>
      <c r="C217" s="133" t="s">
        <v>384</v>
      </c>
      <c r="E217" s="114" t="s">
        <v>378</v>
      </c>
      <c r="F217" s="114" t="str">
        <f t="shared" si="0"/>
        <v xml:space="preserve">     El riesgo afecta la imagen de alguna área de la organización</v>
      </c>
    </row>
    <row r="218" spans="1:8" ht="21">
      <c r="A218" s="113"/>
      <c r="B218" s="133" t="s">
        <v>304</v>
      </c>
      <c r="C218" s="133" t="s">
        <v>387</v>
      </c>
      <c r="E218" s="114" t="s">
        <v>381</v>
      </c>
      <c r="F218" s="114" t="str">
        <f t="shared" si="0"/>
        <v xml:space="preserve">     El riesgo afecta la imagen de la entidad internamente, de conocimiento general, nivel interno, de junta dircetiva y accionistas y/o de provedores</v>
      </c>
    </row>
    <row r="219" spans="1:8" ht="21">
      <c r="A219" s="113"/>
      <c r="B219" s="133" t="s">
        <v>304</v>
      </c>
      <c r="C219" s="133" t="s">
        <v>390</v>
      </c>
      <c r="E219" s="114" t="s">
        <v>384</v>
      </c>
      <c r="F219" s="114" t="str">
        <f t="shared" si="0"/>
        <v xml:space="preserve">     El riesgo afecta la imagen de la entidad con algunos usuarios de relevancia frente al logro de los objetivos</v>
      </c>
    </row>
    <row r="220" spans="1:8">
      <c r="A220" s="113"/>
      <c r="B220" s="134"/>
      <c r="C220" s="134"/>
      <c r="E220" s="114" t="s">
        <v>387</v>
      </c>
      <c r="F220" s="114" t="str">
        <f t="shared" si="0"/>
        <v xml:space="preserve">     El riesgo afecta la imagen de de la entidad con efecto publicitario sostenido a nivel de sector administrativo, nivel departamental o municipal</v>
      </c>
    </row>
    <row r="221" spans="1:8">
      <c r="A221" s="113"/>
      <c r="B221" s="134" t="str">
        <f t="array" ref="B221:B223">_xlfn.UNIQUE(Tabla1[[#All],[Criterios]])</f>
        <v>Criterios</v>
      </c>
      <c r="C221" s="134"/>
      <c r="E221" s="114" t="s">
        <v>390</v>
      </c>
      <c r="F221" s="114" t="str">
        <f t="shared" si="0"/>
        <v xml:space="preserve">     El riesgo afecta la imagen de la entidad a nivel nacional, con efecto publicitarios sostenible a nivel país</v>
      </c>
    </row>
    <row r="222" spans="1:8">
      <c r="A222" s="113"/>
      <c r="B222" s="134" t="str">
        <v>Afectación Económica o presupuestal</v>
      </c>
      <c r="C222" s="134"/>
    </row>
    <row r="223" spans="1:8">
      <c r="B223" s="134" t="str">
        <v>Pérdida Reputacional</v>
      </c>
      <c r="C223" s="134"/>
      <c r="F223" s="135" t="s">
        <v>396</v>
      </c>
    </row>
    <row r="224" spans="1:8">
      <c r="B224" s="136"/>
      <c r="C224" s="136"/>
      <c r="F224" s="135" t="s">
        <v>397</v>
      </c>
    </row>
    <row r="225" spans="2:4">
      <c r="B225" s="136"/>
      <c r="C225" s="136"/>
    </row>
    <row r="226" spans="2:4">
      <c r="B226" s="136"/>
      <c r="C226" s="136"/>
    </row>
    <row r="227" spans="2:4">
      <c r="B227" s="136"/>
      <c r="C227" s="136"/>
      <c r="D227" s="136"/>
    </row>
    <row r="228" spans="2:4">
      <c r="B228" s="136"/>
      <c r="C228" s="136"/>
      <c r="D228" s="136"/>
    </row>
    <row r="229" spans="2:4">
      <c r="B229" s="136"/>
      <c r="C229" s="136"/>
      <c r="D229" s="136"/>
    </row>
    <row r="230" spans="2:4">
      <c r="B230" s="136"/>
      <c r="C230" s="136"/>
      <c r="D230" s="136"/>
    </row>
    <row r="231" spans="2:4">
      <c r="B231" s="136"/>
      <c r="C231" s="136"/>
      <c r="D231" s="136"/>
    </row>
    <row r="232" spans="2:4">
      <c r="B232" s="136"/>
      <c r="C232" s="136"/>
      <c r="D232" s="136"/>
    </row>
  </sheetData>
  <mergeCells count="1">
    <mergeCell ref="B1:D1"/>
  </mergeCells>
  <dataValidations count="1">
    <dataValidation type="list" allowBlank="1" showInputMessage="1" showErrorMessage="1" sqref="G210" xr:uid="{D4CF72C2-3F55-804E-8823-DAD04984203E}">
      <formula1>$F$210:$F$221</formula1>
    </dataValidation>
  </dataValidation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CX284"/>
  <sheetViews>
    <sheetView showGridLines="0" zoomScale="25" zoomScaleNormal="94" workbookViewId="0">
      <selection activeCell="CZ10" sqref="CZ10"/>
    </sheetView>
  </sheetViews>
  <sheetFormatPr baseColWidth="10" defaultColWidth="14.5" defaultRowHeight="15" customHeight="1"/>
  <cols>
    <col min="1" max="1" width="5.83203125" style="230" customWidth="1"/>
    <col min="2" max="2" width="11.5" style="265" customWidth="1"/>
    <col min="3" max="3" width="26.83203125" style="265" customWidth="1"/>
    <col min="4" max="9" width="36.1640625" style="265" customWidth="1"/>
    <col min="10" max="10" width="21.83203125" style="265" customWidth="1"/>
    <col min="11" max="11" width="21.5" style="265" customWidth="1"/>
    <col min="12" max="12" width="17" style="265" customWidth="1"/>
    <col min="13" max="13" width="20.5" style="265" customWidth="1"/>
    <col min="14" max="14" width="53.33203125" style="265" customWidth="1"/>
    <col min="15" max="15" width="30" style="266" customWidth="1"/>
    <col min="16" max="16" width="69.33203125" style="267" customWidth="1"/>
    <col min="17" max="17" width="6.83203125" style="267" customWidth="1"/>
    <col min="18" max="18" width="8.5" style="267" customWidth="1"/>
    <col min="19" max="19" width="21.5" style="267" customWidth="1"/>
    <col min="20" max="21" width="9.33203125" style="267" customWidth="1"/>
    <col min="22" max="22" width="16.6640625" style="267" customWidth="1"/>
    <col min="23" max="23" width="7.1640625" style="108" customWidth="1"/>
    <col min="24" max="24" width="8.1640625" style="108" customWidth="1"/>
    <col min="25" max="25" width="17.6640625" style="109" customWidth="1"/>
    <col min="26" max="26" width="30" style="266" customWidth="1"/>
    <col min="27" max="27" width="56.6640625" style="267" customWidth="1"/>
    <col min="28" max="29" width="9" style="267" customWidth="1"/>
    <col min="30" max="30" width="13.33203125" style="267" customWidth="1"/>
    <col min="31" max="32" width="9.6640625" style="267" customWidth="1"/>
    <col min="33" max="33" width="13.6640625" style="267" customWidth="1"/>
    <col min="34" max="34" width="7.1640625" style="108" customWidth="1"/>
    <col min="35" max="35" width="8.1640625" style="108" customWidth="1"/>
    <col min="36" max="36" width="17.6640625" style="109" customWidth="1"/>
    <col min="37" max="37" width="30" style="266" customWidth="1"/>
    <col min="38" max="38" width="30" style="267" customWidth="1"/>
    <col min="39" max="40" width="10.33203125" style="267" customWidth="1"/>
    <col min="41" max="41" width="19.83203125" style="267" customWidth="1"/>
    <col min="42" max="43" width="9.5" style="267" customWidth="1"/>
    <col min="44" max="44" width="22.33203125" style="267" customWidth="1"/>
    <col min="45" max="45" width="7.1640625" style="108" customWidth="1"/>
    <col min="46" max="46" width="8.1640625" style="108" customWidth="1"/>
    <col min="47" max="47" width="17.6640625" style="109" customWidth="1"/>
    <col min="48" max="48" width="30" style="267" customWidth="1"/>
    <col min="49" max="49" width="24.1640625" style="265" customWidth="1"/>
    <col min="50" max="50" width="20.5" style="265" customWidth="1"/>
    <col min="51" max="51" width="19.5" style="265" customWidth="1"/>
    <col min="52" max="52" width="20.83203125" style="265" customWidth="1"/>
    <col min="53" max="53" width="20.5" style="265" customWidth="1"/>
    <col min="54" max="54" width="21" style="265" customWidth="1"/>
    <col min="55" max="55" width="19.5" style="265" customWidth="1"/>
    <col min="56" max="56" width="19.5" style="91" customWidth="1"/>
    <col min="57" max="57" width="18.5" style="265" customWidth="1"/>
    <col min="58" max="58" width="23.5" style="265" customWidth="1"/>
    <col min="59" max="60" width="14.33203125" style="265" customWidth="1"/>
    <col min="61" max="61" width="14.33203125" style="91" customWidth="1"/>
    <col min="62" max="62" width="17.5" style="265" customWidth="1"/>
    <col min="63" max="63" width="21.5" style="265" customWidth="1"/>
    <col min="64" max="64" width="27.5" style="265" customWidth="1"/>
    <col min="65" max="65" width="18.5" style="268" customWidth="1"/>
    <col min="66" max="66" width="18.33203125" style="268" customWidth="1"/>
    <col min="67" max="67" width="23.1640625" style="265" customWidth="1"/>
    <col min="68" max="68" width="19" style="265" customWidth="1"/>
    <col min="69" max="69" width="54.83203125" style="352" customWidth="1"/>
    <col min="70" max="70" width="15.1640625" style="265" customWidth="1"/>
    <col min="71" max="72" width="27.83203125" style="265" customWidth="1"/>
    <col min="73" max="74" width="16.33203125" style="269" customWidth="1"/>
    <col min="75" max="75" width="16.33203125" style="265" customWidth="1"/>
    <col min="76" max="76" width="19.5" style="269" customWidth="1"/>
    <col min="77" max="77" width="48.5" style="265" customWidth="1"/>
    <col min="78" max="78" width="23.83203125" style="270" customWidth="1"/>
    <col min="79" max="79" width="7.1640625" style="108" customWidth="1"/>
    <col min="80" max="80" width="8.1640625" style="108" customWidth="1"/>
    <col min="81" max="81" width="17.6640625" style="109" customWidth="1"/>
    <col min="82" max="83" width="8" style="109" customWidth="1"/>
    <col min="84" max="84" width="17.6640625" style="109" customWidth="1"/>
    <col min="85" max="85" width="10.83203125" style="269" customWidth="1"/>
    <col min="86" max="86" width="28" style="265" customWidth="1"/>
    <col min="87" max="87" width="14.1640625" style="270" customWidth="1"/>
    <col min="88" max="88" width="7.1640625" style="108" customWidth="1"/>
    <col min="89" max="89" width="8.1640625" style="108" customWidth="1"/>
    <col min="90" max="90" width="17.6640625" style="109" customWidth="1"/>
    <col min="91" max="92" width="8" style="109" customWidth="1"/>
    <col min="93" max="93" width="17.6640625" style="109" customWidth="1"/>
    <col min="94" max="94" width="14" style="269" customWidth="1"/>
    <col min="95" max="95" width="24.5" style="265" customWidth="1"/>
    <col min="96" max="96" width="10.83203125" style="271" customWidth="1"/>
    <col min="97" max="97" width="7.1640625" style="108" customWidth="1"/>
    <col min="98" max="98" width="8.1640625" style="108" customWidth="1"/>
    <col min="99" max="99" width="17.6640625" style="109" customWidth="1"/>
    <col min="100" max="101" width="8" style="109" customWidth="1"/>
    <col min="102" max="102" width="17.6640625" style="109" customWidth="1"/>
    <col min="103" max="16384" width="14.5" style="230"/>
  </cols>
  <sheetData>
    <row r="1" spans="1:102" s="23" customFormat="1" ht="19" customHeight="1">
      <c r="B1" s="588"/>
      <c r="C1" s="589"/>
      <c r="D1" s="92"/>
      <c r="E1" s="594" t="s">
        <v>372</v>
      </c>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6"/>
      <c r="CR1" s="603" t="s">
        <v>56</v>
      </c>
      <c r="CS1" s="551"/>
      <c r="CT1" s="551"/>
      <c r="CU1" s="551"/>
      <c r="CV1" s="551"/>
      <c r="CW1" s="551"/>
      <c r="CX1" s="604"/>
    </row>
    <row r="2" spans="1:102" s="23" customFormat="1" ht="20" customHeight="1">
      <c r="B2" s="590"/>
      <c r="C2" s="591"/>
      <c r="D2" s="91"/>
      <c r="E2" s="597"/>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c r="BJ2" s="598"/>
      <c r="BK2" s="598"/>
      <c r="BL2" s="598"/>
      <c r="BM2" s="598"/>
      <c r="BN2" s="598"/>
      <c r="BO2" s="598"/>
      <c r="BP2" s="598"/>
      <c r="BQ2" s="598"/>
      <c r="BR2" s="598"/>
      <c r="BS2" s="598"/>
      <c r="BT2" s="598"/>
      <c r="BU2" s="598"/>
      <c r="BV2" s="598"/>
      <c r="BW2" s="598"/>
      <c r="BX2" s="598"/>
      <c r="BY2" s="598"/>
      <c r="BZ2" s="598"/>
      <c r="CA2" s="598"/>
      <c r="CB2" s="598"/>
      <c r="CC2" s="598"/>
      <c r="CD2" s="598"/>
      <c r="CE2" s="598"/>
      <c r="CF2" s="598"/>
      <c r="CG2" s="598"/>
      <c r="CH2" s="598"/>
      <c r="CI2" s="598"/>
      <c r="CJ2" s="598"/>
      <c r="CK2" s="598"/>
      <c r="CL2" s="598"/>
      <c r="CM2" s="598"/>
      <c r="CN2" s="598"/>
      <c r="CO2" s="598"/>
      <c r="CP2" s="598"/>
      <c r="CQ2" s="599"/>
      <c r="CR2" s="603" t="s">
        <v>429</v>
      </c>
      <c r="CS2" s="551"/>
      <c r="CT2" s="551"/>
      <c r="CU2" s="551"/>
      <c r="CV2" s="551"/>
      <c r="CW2" s="551"/>
      <c r="CX2" s="604"/>
    </row>
    <row r="3" spans="1:102" s="23" customFormat="1" ht="21" customHeight="1">
      <c r="B3" s="592"/>
      <c r="C3" s="593"/>
      <c r="D3" s="96"/>
      <c r="E3" s="600"/>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601"/>
      <c r="CD3" s="601"/>
      <c r="CE3" s="601"/>
      <c r="CF3" s="601"/>
      <c r="CG3" s="601"/>
      <c r="CH3" s="601"/>
      <c r="CI3" s="601"/>
      <c r="CJ3" s="601"/>
      <c r="CK3" s="601"/>
      <c r="CL3" s="601"/>
      <c r="CM3" s="601"/>
      <c r="CN3" s="601"/>
      <c r="CO3" s="601"/>
      <c r="CP3" s="601"/>
      <c r="CQ3" s="602"/>
      <c r="CR3" s="603" t="s">
        <v>450</v>
      </c>
      <c r="CS3" s="551"/>
      <c r="CT3" s="551"/>
      <c r="CU3" s="551"/>
      <c r="CV3" s="551"/>
      <c r="CW3" s="551"/>
      <c r="CX3" s="604"/>
    </row>
    <row r="4" spans="1:102" s="23" customFormat="1" ht="9" customHeight="1">
      <c r="B4" s="21"/>
      <c r="C4" s="21"/>
      <c r="D4" s="21"/>
      <c r="E4" s="21"/>
      <c r="F4" s="21"/>
      <c r="G4" s="21"/>
      <c r="H4" s="21"/>
      <c r="I4" s="21"/>
      <c r="J4" s="21"/>
      <c r="K4" s="21"/>
      <c r="L4" s="21"/>
      <c r="M4" s="21"/>
      <c r="N4" s="21"/>
      <c r="O4" s="214"/>
      <c r="P4" s="21"/>
      <c r="Q4" s="21"/>
      <c r="R4" s="21"/>
      <c r="S4" s="21"/>
      <c r="T4" s="21"/>
      <c r="U4" s="21"/>
      <c r="V4" s="21"/>
      <c r="W4" s="100"/>
      <c r="X4" s="100"/>
      <c r="Y4" s="101"/>
      <c r="Z4" s="214"/>
      <c r="AA4" s="21"/>
      <c r="AB4" s="21"/>
      <c r="AC4" s="21"/>
      <c r="AD4" s="21"/>
      <c r="AE4" s="21"/>
      <c r="AF4" s="21"/>
      <c r="AG4" s="21"/>
      <c r="AH4" s="100"/>
      <c r="AI4" s="100"/>
      <c r="AJ4" s="101"/>
      <c r="AK4" s="214"/>
      <c r="AL4" s="21"/>
      <c r="AM4" s="21"/>
      <c r="AN4" s="21"/>
      <c r="AO4" s="21"/>
      <c r="AP4" s="21"/>
      <c r="AQ4" s="21"/>
      <c r="AR4" s="21"/>
      <c r="AS4" s="100"/>
      <c r="AT4" s="100"/>
      <c r="AU4" s="101"/>
      <c r="AV4" s="21"/>
      <c r="AW4" s="22"/>
      <c r="AX4" s="22"/>
      <c r="AY4" s="22"/>
      <c r="AZ4" s="22"/>
      <c r="BA4" s="22"/>
      <c r="BB4" s="22"/>
      <c r="BC4" s="22"/>
      <c r="BD4" s="22"/>
      <c r="BE4" s="22"/>
      <c r="BF4" s="22"/>
      <c r="BG4" s="22"/>
      <c r="BH4" s="22"/>
      <c r="BI4" s="22"/>
      <c r="BJ4" s="22"/>
      <c r="BK4" s="22"/>
      <c r="BL4" s="22"/>
      <c r="BM4" s="22"/>
      <c r="BN4" s="22"/>
      <c r="BO4" s="22"/>
      <c r="BP4" s="22"/>
      <c r="BQ4" s="350"/>
      <c r="BR4" s="22"/>
      <c r="BS4" s="22"/>
      <c r="BT4" s="22"/>
      <c r="BU4" s="22"/>
      <c r="BV4" s="22"/>
      <c r="BW4" s="22"/>
      <c r="BX4" s="37"/>
      <c r="BY4" s="22"/>
      <c r="BZ4" s="22"/>
      <c r="CA4" s="100"/>
      <c r="CB4" s="100"/>
      <c r="CC4" s="101"/>
      <c r="CD4" s="101"/>
      <c r="CE4" s="101"/>
      <c r="CF4" s="101"/>
      <c r="CG4" s="37"/>
      <c r="CH4" s="22"/>
      <c r="CI4" s="22"/>
      <c r="CJ4" s="100"/>
      <c r="CK4" s="100"/>
      <c r="CL4" s="101"/>
      <c r="CM4" s="101"/>
      <c r="CN4" s="101"/>
      <c r="CO4" s="101"/>
      <c r="CP4" s="37"/>
      <c r="CQ4" s="22"/>
      <c r="CR4" s="22"/>
      <c r="CS4" s="100"/>
      <c r="CT4" s="100"/>
      <c r="CU4" s="101"/>
      <c r="CV4" s="101"/>
      <c r="CW4" s="101"/>
      <c r="CX4" s="101"/>
    </row>
    <row r="5" spans="1:102" s="23" customFormat="1" ht="21" customHeight="1">
      <c r="B5" s="642" t="s">
        <v>57</v>
      </c>
      <c r="C5" s="643"/>
      <c r="D5" s="643"/>
      <c r="E5" s="643"/>
      <c r="F5" s="643"/>
      <c r="G5" s="643"/>
      <c r="H5" s="643"/>
      <c r="I5" s="643"/>
      <c r="J5" s="643"/>
      <c r="K5" s="634" t="s">
        <v>58</v>
      </c>
      <c r="L5" s="635"/>
      <c r="M5" s="635"/>
      <c r="N5" s="636"/>
      <c r="O5" s="616" t="s">
        <v>59</v>
      </c>
      <c r="P5" s="617"/>
      <c r="Q5" s="383"/>
      <c r="R5" s="383"/>
      <c r="S5" s="383"/>
      <c r="T5" s="383"/>
      <c r="U5" s="383"/>
      <c r="V5" s="383"/>
      <c r="W5" s="480" t="s">
        <v>436</v>
      </c>
      <c r="X5" s="481"/>
      <c r="Y5" s="481"/>
      <c r="Z5" s="623" t="s">
        <v>59</v>
      </c>
      <c r="AA5" s="618"/>
      <c r="AB5" s="383"/>
      <c r="AC5" s="383"/>
      <c r="AD5" s="383"/>
      <c r="AE5" s="383"/>
      <c r="AF5" s="383"/>
      <c r="AG5" s="383"/>
      <c r="AH5" s="480" t="s">
        <v>436</v>
      </c>
      <c r="AI5" s="481"/>
      <c r="AJ5" s="481"/>
      <c r="AK5" s="623" t="s">
        <v>59</v>
      </c>
      <c r="AL5" s="618"/>
      <c r="AM5" s="383"/>
      <c r="AN5" s="383"/>
      <c r="AO5" s="383"/>
      <c r="AP5" s="383"/>
      <c r="AQ5" s="383"/>
      <c r="AR5" s="383"/>
      <c r="AS5" s="480" t="s">
        <v>436</v>
      </c>
      <c r="AT5" s="481"/>
      <c r="AU5" s="481"/>
      <c r="AV5" s="634" t="s">
        <v>58</v>
      </c>
      <c r="AW5" s="635"/>
      <c r="AX5" s="635"/>
      <c r="AY5" s="635"/>
      <c r="AZ5" s="635"/>
      <c r="BA5" s="635"/>
      <c r="BB5" s="635"/>
      <c r="BC5" s="635"/>
      <c r="BD5" s="635"/>
      <c r="BE5" s="635"/>
      <c r="BF5" s="635"/>
      <c r="BG5" s="635"/>
      <c r="BH5" s="635"/>
      <c r="BI5" s="635"/>
      <c r="BJ5" s="635"/>
      <c r="BK5" s="635"/>
      <c r="BL5" s="635"/>
      <c r="BM5" s="635"/>
      <c r="BN5" s="635"/>
      <c r="BO5" s="635"/>
      <c r="BP5" s="636"/>
      <c r="BQ5" s="658" t="s">
        <v>207</v>
      </c>
      <c r="BR5" s="659"/>
      <c r="BS5" s="659"/>
      <c r="BT5" s="659"/>
      <c r="BU5" s="659"/>
      <c r="BV5" s="659"/>
      <c r="BW5" s="660"/>
      <c r="BX5" s="616" t="s">
        <v>59</v>
      </c>
      <c r="BY5" s="617"/>
      <c r="BZ5" s="618"/>
      <c r="CA5" s="480" t="s">
        <v>436</v>
      </c>
      <c r="CB5" s="481"/>
      <c r="CC5" s="481"/>
      <c r="CD5" s="481"/>
      <c r="CE5" s="481"/>
      <c r="CF5" s="574"/>
      <c r="CG5" s="623" t="s">
        <v>59</v>
      </c>
      <c r="CH5" s="617"/>
      <c r="CI5" s="618"/>
      <c r="CJ5" s="480" t="s">
        <v>436</v>
      </c>
      <c r="CK5" s="481"/>
      <c r="CL5" s="481"/>
      <c r="CM5" s="481"/>
      <c r="CN5" s="481"/>
      <c r="CO5" s="574"/>
      <c r="CP5" s="623" t="s">
        <v>59</v>
      </c>
      <c r="CQ5" s="617"/>
      <c r="CR5" s="618"/>
      <c r="CS5" s="480" t="s">
        <v>436</v>
      </c>
      <c r="CT5" s="481"/>
      <c r="CU5" s="481"/>
      <c r="CV5" s="481"/>
      <c r="CW5" s="481"/>
      <c r="CX5" s="574"/>
    </row>
    <row r="6" spans="1:102" s="23" customFormat="1" ht="18.75" customHeight="1">
      <c r="B6" s="644"/>
      <c r="C6" s="645"/>
      <c r="D6" s="645"/>
      <c r="E6" s="645"/>
      <c r="F6" s="645"/>
      <c r="G6" s="645"/>
      <c r="H6" s="645"/>
      <c r="I6" s="645"/>
      <c r="J6" s="645"/>
      <c r="K6" s="628" t="s">
        <v>60</v>
      </c>
      <c r="L6" s="629"/>
      <c r="M6" s="630"/>
      <c r="N6" s="213" t="s">
        <v>61</v>
      </c>
      <c r="O6" s="620" t="s">
        <v>62</v>
      </c>
      <c r="P6" s="620"/>
      <c r="Q6" s="384"/>
      <c r="R6" s="384"/>
      <c r="S6" s="384"/>
      <c r="T6" s="384"/>
      <c r="U6" s="384"/>
      <c r="V6" s="384"/>
      <c r="W6" s="581" t="s">
        <v>62</v>
      </c>
      <c r="X6" s="581"/>
      <c r="Y6" s="581"/>
      <c r="Z6" s="624" t="s">
        <v>63</v>
      </c>
      <c r="AA6" s="620"/>
      <c r="AB6" s="384"/>
      <c r="AC6" s="384"/>
      <c r="AD6" s="384"/>
      <c r="AE6" s="384"/>
      <c r="AF6" s="384"/>
      <c r="AG6" s="384"/>
      <c r="AH6" s="581" t="s">
        <v>64</v>
      </c>
      <c r="AI6" s="581"/>
      <c r="AJ6" s="581"/>
      <c r="AK6" s="624" t="s">
        <v>65</v>
      </c>
      <c r="AL6" s="620"/>
      <c r="AM6" s="384"/>
      <c r="AN6" s="384"/>
      <c r="AO6" s="384"/>
      <c r="AP6" s="384"/>
      <c r="AQ6" s="384"/>
      <c r="AR6" s="384"/>
      <c r="AS6" s="581" t="s">
        <v>66</v>
      </c>
      <c r="AT6" s="581"/>
      <c r="AU6" s="581"/>
      <c r="AV6" s="634" t="s">
        <v>61</v>
      </c>
      <c r="AW6" s="635"/>
      <c r="AX6" s="635"/>
      <c r="AY6" s="635"/>
      <c r="AZ6" s="635"/>
      <c r="BA6" s="635"/>
      <c r="BB6" s="635"/>
      <c r="BC6" s="635"/>
      <c r="BD6" s="635"/>
      <c r="BE6" s="635"/>
      <c r="BF6" s="635"/>
      <c r="BG6" s="635"/>
      <c r="BH6" s="635"/>
      <c r="BI6" s="635"/>
      <c r="BJ6" s="635"/>
      <c r="BK6" s="635"/>
      <c r="BL6" s="635"/>
      <c r="BM6" s="635"/>
      <c r="BN6" s="635"/>
      <c r="BO6" s="635"/>
      <c r="BP6" s="636"/>
      <c r="BQ6" s="661"/>
      <c r="BR6" s="662"/>
      <c r="BS6" s="662"/>
      <c r="BT6" s="662"/>
      <c r="BU6" s="662"/>
      <c r="BV6" s="662"/>
      <c r="BW6" s="663"/>
      <c r="BX6" s="619" t="s">
        <v>62</v>
      </c>
      <c r="BY6" s="620"/>
      <c r="BZ6" s="620"/>
      <c r="CA6" s="581" t="s">
        <v>442</v>
      </c>
      <c r="CB6" s="581"/>
      <c r="CC6" s="581"/>
      <c r="CD6" s="581"/>
      <c r="CE6" s="581"/>
      <c r="CF6" s="582"/>
      <c r="CG6" s="624" t="s">
        <v>63</v>
      </c>
      <c r="CH6" s="620"/>
      <c r="CI6" s="620"/>
      <c r="CJ6" s="581" t="s">
        <v>64</v>
      </c>
      <c r="CK6" s="581"/>
      <c r="CL6" s="581"/>
      <c r="CM6" s="581"/>
      <c r="CN6" s="581"/>
      <c r="CO6" s="582"/>
      <c r="CP6" s="624" t="s">
        <v>65</v>
      </c>
      <c r="CQ6" s="620"/>
      <c r="CR6" s="620"/>
      <c r="CS6" s="581" t="s">
        <v>66</v>
      </c>
      <c r="CT6" s="581"/>
      <c r="CU6" s="581"/>
      <c r="CV6" s="581"/>
      <c r="CW6" s="581"/>
      <c r="CX6" s="582"/>
    </row>
    <row r="7" spans="1:102" s="23" customFormat="1" ht="41" customHeight="1">
      <c r="B7" s="16"/>
      <c r="C7" s="17"/>
      <c r="D7" s="17"/>
      <c r="E7" s="17"/>
      <c r="F7" s="15"/>
      <c r="G7" s="15"/>
      <c r="H7" s="17"/>
      <c r="I7" s="17"/>
      <c r="J7" s="17"/>
      <c r="K7" s="18"/>
      <c r="L7" s="19"/>
      <c r="M7" s="20"/>
      <c r="N7" s="18"/>
      <c r="O7" s="622"/>
      <c r="P7" s="622"/>
      <c r="Q7" s="385"/>
      <c r="R7" s="385"/>
      <c r="S7" s="385"/>
      <c r="T7" s="385"/>
      <c r="U7" s="385"/>
      <c r="V7" s="385"/>
      <c r="W7" s="583"/>
      <c r="X7" s="583"/>
      <c r="Y7" s="583"/>
      <c r="Z7" s="625"/>
      <c r="AA7" s="622"/>
      <c r="AB7" s="385"/>
      <c r="AC7" s="385"/>
      <c r="AD7" s="385"/>
      <c r="AE7" s="385"/>
      <c r="AF7" s="385"/>
      <c r="AG7" s="385"/>
      <c r="AH7" s="583"/>
      <c r="AI7" s="583"/>
      <c r="AJ7" s="583"/>
      <c r="AK7" s="625"/>
      <c r="AL7" s="622"/>
      <c r="AM7" s="385"/>
      <c r="AN7" s="385"/>
      <c r="AO7" s="385"/>
      <c r="AP7" s="385"/>
      <c r="AQ7" s="385"/>
      <c r="AR7" s="385"/>
      <c r="AS7" s="583"/>
      <c r="AT7" s="583"/>
      <c r="AU7" s="583"/>
      <c r="AV7" s="17"/>
      <c r="AW7" s="631" t="s">
        <v>67</v>
      </c>
      <c r="AX7" s="632"/>
      <c r="AY7" s="632"/>
      <c r="AZ7" s="632"/>
      <c r="BA7" s="632"/>
      <c r="BB7" s="632"/>
      <c r="BC7" s="633"/>
      <c r="BD7" s="611" t="s">
        <v>206</v>
      </c>
      <c r="BE7" s="612"/>
      <c r="BF7" s="613"/>
      <c r="BG7" s="611" t="s">
        <v>352</v>
      </c>
      <c r="BH7" s="612"/>
      <c r="BI7" s="613"/>
      <c r="BJ7" s="611" t="s">
        <v>68</v>
      </c>
      <c r="BK7" s="613"/>
      <c r="BL7" s="611" t="s">
        <v>353</v>
      </c>
      <c r="BM7" s="612"/>
      <c r="BN7" s="612"/>
      <c r="BO7" s="612"/>
      <c r="BP7" s="613"/>
      <c r="BQ7" s="664"/>
      <c r="BR7" s="665"/>
      <c r="BS7" s="665"/>
      <c r="BT7" s="665"/>
      <c r="BU7" s="665"/>
      <c r="BV7" s="665"/>
      <c r="BW7" s="666"/>
      <c r="BX7" s="621"/>
      <c r="BY7" s="622"/>
      <c r="BZ7" s="622"/>
      <c r="CA7" s="583"/>
      <c r="CB7" s="583"/>
      <c r="CC7" s="583"/>
      <c r="CD7" s="583"/>
      <c r="CE7" s="583"/>
      <c r="CF7" s="584"/>
      <c r="CG7" s="625"/>
      <c r="CH7" s="622"/>
      <c r="CI7" s="622"/>
      <c r="CJ7" s="583"/>
      <c r="CK7" s="583"/>
      <c r="CL7" s="583"/>
      <c r="CM7" s="583"/>
      <c r="CN7" s="583"/>
      <c r="CO7" s="584"/>
      <c r="CP7" s="625"/>
      <c r="CQ7" s="622"/>
      <c r="CR7" s="622"/>
      <c r="CS7" s="583"/>
      <c r="CT7" s="583"/>
      <c r="CU7" s="583"/>
      <c r="CV7" s="583"/>
      <c r="CW7" s="583"/>
      <c r="CX7" s="584"/>
    </row>
    <row r="8" spans="1:102" s="23" customFormat="1" ht="181.5" customHeight="1">
      <c r="B8" s="637" t="s">
        <v>187</v>
      </c>
      <c r="C8" s="639" t="s">
        <v>35</v>
      </c>
      <c r="D8" s="639" t="s">
        <v>364</v>
      </c>
      <c r="E8" s="639" t="s">
        <v>69</v>
      </c>
      <c r="F8" s="639" t="s">
        <v>240</v>
      </c>
      <c r="G8" s="639" t="s">
        <v>177</v>
      </c>
      <c r="H8" s="639" t="s">
        <v>241</v>
      </c>
      <c r="I8" s="605" t="s">
        <v>178</v>
      </c>
      <c r="J8" s="605" t="s">
        <v>242</v>
      </c>
      <c r="K8" s="605" t="s">
        <v>8</v>
      </c>
      <c r="L8" s="605" t="s">
        <v>245</v>
      </c>
      <c r="M8" s="605" t="s">
        <v>71</v>
      </c>
      <c r="N8" s="605" t="s">
        <v>193</v>
      </c>
      <c r="O8" s="650" t="s">
        <v>80</v>
      </c>
      <c r="P8" s="614" t="s">
        <v>81</v>
      </c>
      <c r="Q8" s="533" t="s">
        <v>445</v>
      </c>
      <c r="R8" s="534"/>
      <c r="S8" s="535"/>
      <c r="T8" s="533" t="s">
        <v>446</v>
      </c>
      <c r="U8" s="534"/>
      <c r="V8" s="535"/>
      <c r="W8" s="540" t="s">
        <v>437</v>
      </c>
      <c r="X8" s="541"/>
      <c r="Y8" s="542"/>
      <c r="Z8" s="652" t="s">
        <v>80</v>
      </c>
      <c r="AA8" s="614" t="s">
        <v>81</v>
      </c>
      <c r="AB8" s="533" t="s">
        <v>445</v>
      </c>
      <c r="AC8" s="534"/>
      <c r="AD8" s="535"/>
      <c r="AE8" s="533" t="s">
        <v>446</v>
      </c>
      <c r="AF8" s="534"/>
      <c r="AG8" s="535"/>
      <c r="AH8" s="540" t="s">
        <v>437</v>
      </c>
      <c r="AI8" s="541"/>
      <c r="AJ8" s="542"/>
      <c r="AK8" s="652" t="s">
        <v>80</v>
      </c>
      <c r="AL8" s="614" t="s">
        <v>81</v>
      </c>
      <c r="AM8" s="533" t="s">
        <v>445</v>
      </c>
      <c r="AN8" s="534"/>
      <c r="AO8" s="535"/>
      <c r="AP8" s="533" t="s">
        <v>446</v>
      </c>
      <c r="AQ8" s="534"/>
      <c r="AR8" s="535"/>
      <c r="AS8" s="540" t="s">
        <v>437</v>
      </c>
      <c r="AT8" s="541"/>
      <c r="AU8" s="542"/>
      <c r="AV8" s="646" t="s">
        <v>243</v>
      </c>
      <c r="AW8" s="654" t="s">
        <v>194</v>
      </c>
      <c r="AX8" s="605" t="s">
        <v>72</v>
      </c>
      <c r="AY8" s="605" t="s">
        <v>73</v>
      </c>
      <c r="AZ8" s="605" t="s">
        <v>74</v>
      </c>
      <c r="BA8" s="605" t="s">
        <v>75</v>
      </c>
      <c r="BB8" s="605" t="s">
        <v>195</v>
      </c>
      <c r="BC8" s="605" t="s">
        <v>77</v>
      </c>
      <c r="BD8" s="585" t="s">
        <v>186</v>
      </c>
      <c r="BE8" s="606" t="s">
        <v>204</v>
      </c>
      <c r="BF8" s="608" t="s">
        <v>183</v>
      </c>
      <c r="BG8" s="608" t="s">
        <v>196</v>
      </c>
      <c r="BH8" s="608" t="s">
        <v>185</v>
      </c>
      <c r="BI8" s="656" t="s">
        <v>230</v>
      </c>
      <c r="BJ8" s="648" t="s">
        <v>231</v>
      </c>
      <c r="BK8" s="585" t="s">
        <v>201</v>
      </c>
      <c r="BL8" s="585" t="s">
        <v>232</v>
      </c>
      <c r="BM8" s="585" t="s">
        <v>8</v>
      </c>
      <c r="BN8" s="585" t="s">
        <v>9</v>
      </c>
      <c r="BO8" s="585" t="s">
        <v>202</v>
      </c>
      <c r="BP8" s="579" t="s">
        <v>203</v>
      </c>
      <c r="BQ8" s="579" t="s">
        <v>418</v>
      </c>
      <c r="BR8" s="579" t="s">
        <v>448</v>
      </c>
      <c r="BS8" s="579" t="s">
        <v>419</v>
      </c>
      <c r="BT8" s="579" t="s">
        <v>78</v>
      </c>
      <c r="BU8" s="579" t="s">
        <v>239</v>
      </c>
      <c r="BV8" s="579" t="s">
        <v>79</v>
      </c>
      <c r="BW8" s="667" t="s">
        <v>420</v>
      </c>
      <c r="BX8" s="626" t="s">
        <v>80</v>
      </c>
      <c r="BY8" s="614" t="s">
        <v>81</v>
      </c>
      <c r="BZ8" s="614" t="s">
        <v>368</v>
      </c>
      <c r="CA8" s="540" t="s">
        <v>444</v>
      </c>
      <c r="CB8" s="541"/>
      <c r="CC8" s="542"/>
      <c r="CD8" s="540" t="s">
        <v>443</v>
      </c>
      <c r="CE8" s="541"/>
      <c r="CF8" s="542"/>
      <c r="CG8" s="626" t="s">
        <v>80</v>
      </c>
      <c r="CH8" s="614" t="s">
        <v>81</v>
      </c>
      <c r="CI8" s="614" t="s">
        <v>368</v>
      </c>
      <c r="CJ8" s="540" t="s">
        <v>443</v>
      </c>
      <c r="CK8" s="541"/>
      <c r="CL8" s="542"/>
      <c r="CM8" s="540"/>
      <c r="CN8" s="541"/>
      <c r="CO8" s="542"/>
      <c r="CP8" s="626" t="s">
        <v>80</v>
      </c>
      <c r="CQ8" s="614" t="s">
        <v>81</v>
      </c>
      <c r="CR8" s="614" t="s">
        <v>368</v>
      </c>
      <c r="CS8" s="540" t="s">
        <v>443</v>
      </c>
      <c r="CT8" s="541"/>
      <c r="CU8" s="542"/>
      <c r="CV8" s="540"/>
      <c r="CW8" s="541"/>
      <c r="CX8" s="542"/>
    </row>
    <row r="9" spans="1:102" s="23" customFormat="1" ht="34.5" customHeight="1">
      <c r="B9" s="638"/>
      <c r="C9" s="641"/>
      <c r="D9" s="640"/>
      <c r="E9" s="640"/>
      <c r="F9" s="640"/>
      <c r="G9" s="640"/>
      <c r="H9" s="640"/>
      <c r="I9" s="586"/>
      <c r="J9" s="586"/>
      <c r="K9" s="586"/>
      <c r="L9" s="586"/>
      <c r="M9" s="610"/>
      <c r="N9" s="586"/>
      <c r="O9" s="651"/>
      <c r="P9" s="615"/>
      <c r="Q9" s="388" t="s">
        <v>438</v>
      </c>
      <c r="R9" s="388" t="s">
        <v>105</v>
      </c>
      <c r="S9" s="389" t="s">
        <v>439</v>
      </c>
      <c r="T9" s="388" t="s">
        <v>438</v>
      </c>
      <c r="U9" s="388" t="s">
        <v>105</v>
      </c>
      <c r="V9" s="389" t="s">
        <v>439</v>
      </c>
      <c r="W9" s="386" t="s">
        <v>438</v>
      </c>
      <c r="X9" s="386" t="s">
        <v>105</v>
      </c>
      <c r="Y9" s="387" t="s">
        <v>439</v>
      </c>
      <c r="Z9" s="653"/>
      <c r="AA9" s="615"/>
      <c r="AB9" s="388" t="s">
        <v>438</v>
      </c>
      <c r="AC9" s="388" t="s">
        <v>105</v>
      </c>
      <c r="AD9" s="389" t="s">
        <v>439</v>
      </c>
      <c r="AE9" s="388" t="s">
        <v>438</v>
      </c>
      <c r="AF9" s="388" t="s">
        <v>105</v>
      </c>
      <c r="AG9" s="389" t="s">
        <v>439</v>
      </c>
      <c r="AH9" s="386" t="s">
        <v>438</v>
      </c>
      <c r="AI9" s="386" t="s">
        <v>105</v>
      </c>
      <c r="AJ9" s="387" t="s">
        <v>439</v>
      </c>
      <c r="AK9" s="653"/>
      <c r="AL9" s="615"/>
      <c r="AM9" s="388" t="s">
        <v>438</v>
      </c>
      <c r="AN9" s="388" t="s">
        <v>105</v>
      </c>
      <c r="AO9" s="389" t="s">
        <v>439</v>
      </c>
      <c r="AP9" s="388" t="s">
        <v>438</v>
      </c>
      <c r="AQ9" s="388" t="s">
        <v>105</v>
      </c>
      <c r="AR9" s="389" t="s">
        <v>439</v>
      </c>
      <c r="AS9" s="386" t="s">
        <v>438</v>
      </c>
      <c r="AT9" s="386" t="s">
        <v>105</v>
      </c>
      <c r="AU9" s="387" t="s">
        <v>439</v>
      </c>
      <c r="AV9" s="647"/>
      <c r="AW9" s="655"/>
      <c r="AX9" s="586"/>
      <c r="AY9" s="586"/>
      <c r="AZ9" s="586"/>
      <c r="BA9" s="586"/>
      <c r="BB9" s="586"/>
      <c r="BC9" s="586"/>
      <c r="BD9" s="586"/>
      <c r="BE9" s="607"/>
      <c r="BF9" s="609"/>
      <c r="BG9" s="609"/>
      <c r="BH9" s="609"/>
      <c r="BI9" s="657"/>
      <c r="BJ9" s="649"/>
      <c r="BK9" s="586"/>
      <c r="BL9" s="586"/>
      <c r="BM9" s="586"/>
      <c r="BN9" s="586"/>
      <c r="BO9" s="610"/>
      <c r="BP9" s="587"/>
      <c r="BQ9" s="580"/>
      <c r="BR9" s="580"/>
      <c r="BS9" s="580"/>
      <c r="BT9" s="580"/>
      <c r="BU9" s="580"/>
      <c r="BV9" s="580"/>
      <c r="BW9" s="668"/>
      <c r="BX9" s="669"/>
      <c r="BY9" s="670"/>
      <c r="BZ9" s="615"/>
      <c r="CA9" s="386" t="s">
        <v>438</v>
      </c>
      <c r="CB9" s="386" t="s">
        <v>105</v>
      </c>
      <c r="CC9" s="387" t="s">
        <v>439</v>
      </c>
      <c r="CD9" s="386" t="s">
        <v>438</v>
      </c>
      <c r="CE9" s="386" t="s">
        <v>105</v>
      </c>
      <c r="CF9" s="387" t="s">
        <v>439</v>
      </c>
      <c r="CG9" s="627"/>
      <c r="CH9" s="615"/>
      <c r="CI9" s="615"/>
      <c r="CJ9" s="386" t="s">
        <v>438</v>
      </c>
      <c r="CK9" s="386" t="s">
        <v>105</v>
      </c>
      <c r="CL9" s="387" t="s">
        <v>439</v>
      </c>
      <c r="CM9" s="386" t="s">
        <v>438</v>
      </c>
      <c r="CN9" s="386" t="s">
        <v>105</v>
      </c>
      <c r="CO9" s="387" t="s">
        <v>439</v>
      </c>
      <c r="CP9" s="627"/>
      <c r="CQ9" s="615"/>
      <c r="CR9" s="615"/>
      <c r="CS9" s="386" t="s">
        <v>438</v>
      </c>
      <c r="CT9" s="386" t="s">
        <v>105</v>
      </c>
      <c r="CU9" s="387" t="s">
        <v>439</v>
      </c>
      <c r="CV9" s="386" t="s">
        <v>438</v>
      </c>
      <c r="CW9" s="386" t="s">
        <v>105</v>
      </c>
      <c r="CX9" s="387" t="s">
        <v>439</v>
      </c>
    </row>
    <row r="10" spans="1:102" s="247" customFormat="1" ht="203" customHeight="1">
      <c r="A10" s="230"/>
      <c r="B10" s="405"/>
      <c r="C10" s="231"/>
      <c r="D10" s="406"/>
      <c r="E10" s="406"/>
      <c r="F10" s="405"/>
      <c r="G10" s="406"/>
      <c r="H10" s="406"/>
      <c r="I10" s="406"/>
      <c r="J10" s="405"/>
      <c r="K10" s="233"/>
      <c r="L10" s="233"/>
      <c r="M10" s="234"/>
      <c r="N10" s="406"/>
      <c r="O10" s="235"/>
      <c r="P10" s="236"/>
      <c r="Q10" s="236"/>
      <c r="R10" s="236"/>
      <c r="S10" s="236"/>
      <c r="T10" s="236"/>
      <c r="U10" s="236"/>
      <c r="V10" s="236"/>
      <c r="W10" s="139"/>
      <c r="X10" s="139"/>
      <c r="Y10" s="140"/>
      <c r="Z10" s="235"/>
      <c r="AA10" s="236"/>
      <c r="AB10" s="236"/>
      <c r="AC10" s="236"/>
      <c r="AD10" s="236"/>
      <c r="AE10" s="236"/>
      <c r="AF10" s="236"/>
      <c r="AG10" s="236"/>
      <c r="AH10" s="139"/>
      <c r="AI10" s="139"/>
      <c r="AJ10" s="140"/>
      <c r="AK10" s="235"/>
      <c r="AL10" s="236"/>
      <c r="AM10" s="236"/>
      <c r="AN10" s="236"/>
      <c r="AO10" s="236"/>
      <c r="AP10" s="236"/>
      <c r="AQ10" s="236"/>
      <c r="AR10" s="236"/>
      <c r="AS10" s="139"/>
      <c r="AT10" s="139"/>
      <c r="AU10" s="140"/>
      <c r="AV10" s="409"/>
      <c r="AW10" s="412"/>
      <c r="AX10" s="405"/>
      <c r="AY10" s="405"/>
      <c r="AZ10" s="405"/>
      <c r="BA10" s="405"/>
      <c r="BB10" s="405"/>
      <c r="BC10" s="405"/>
      <c r="BD10" s="413"/>
      <c r="BE10" s="405"/>
      <c r="BF10" s="414"/>
      <c r="BG10" s="414"/>
      <c r="BH10" s="237"/>
      <c r="BI10" s="274" t="e">
        <f t="shared" ref="BI10:BI13" si="0">AVERAGE(BD10,BH10)</f>
        <v>#DIV/0!</v>
      </c>
      <c r="BJ10" s="346" t="e">
        <f t="shared" ref="BJ10:BJ73" si="1">AVERAGE(BI10)</f>
        <v>#DIV/0!</v>
      </c>
      <c r="BK10" s="405"/>
      <c r="BL10" s="405"/>
      <c r="BM10" s="233"/>
      <c r="BN10" s="233"/>
      <c r="BO10" s="234"/>
      <c r="BP10" s="238"/>
      <c r="BQ10" s="360"/>
      <c r="BR10" s="311"/>
      <c r="BS10" s="346"/>
      <c r="BT10" s="274"/>
      <c r="BU10" s="347"/>
      <c r="BV10" s="347"/>
      <c r="BW10" s="274"/>
      <c r="BX10" s="241"/>
      <c r="BY10" s="242"/>
      <c r="BZ10" s="243"/>
      <c r="CA10" s="139"/>
      <c r="CB10" s="139"/>
      <c r="CC10" s="140"/>
      <c r="CD10" s="140"/>
      <c r="CE10" s="140"/>
      <c r="CF10" s="140"/>
      <c r="CG10" s="244"/>
      <c r="CH10" s="245"/>
      <c r="CI10" s="243"/>
      <c r="CJ10" s="139"/>
      <c r="CK10" s="139"/>
      <c r="CL10" s="140"/>
      <c r="CM10" s="140"/>
      <c r="CN10" s="140"/>
      <c r="CO10" s="140"/>
      <c r="CP10" s="244"/>
      <c r="CQ10" s="245"/>
      <c r="CR10" s="246"/>
      <c r="CS10" s="139"/>
      <c r="CT10" s="139"/>
      <c r="CU10" s="140"/>
      <c r="CV10" s="140"/>
      <c r="CW10" s="140"/>
      <c r="CX10" s="140"/>
    </row>
    <row r="11" spans="1:102" s="247" customFormat="1" ht="139" customHeight="1">
      <c r="A11" s="230"/>
      <c r="B11" s="405"/>
      <c r="C11" s="231"/>
      <c r="D11" s="406"/>
      <c r="E11" s="406"/>
      <c r="F11" s="405"/>
      <c r="G11" s="406"/>
      <c r="H11" s="406"/>
      <c r="I11" s="406"/>
      <c r="J11" s="405"/>
      <c r="K11" s="233"/>
      <c r="L11" s="233"/>
      <c r="M11" s="234"/>
      <c r="N11" s="406"/>
      <c r="O11" s="235"/>
      <c r="P11" s="236"/>
      <c r="Q11" s="236"/>
      <c r="R11" s="236"/>
      <c r="S11" s="236"/>
      <c r="T11" s="236"/>
      <c r="U11" s="236"/>
      <c r="V11" s="236"/>
      <c r="W11" s="139"/>
      <c r="X11" s="139"/>
      <c r="Y11" s="140"/>
      <c r="Z11" s="235"/>
      <c r="AA11" s="236"/>
      <c r="AB11" s="236"/>
      <c r="AC11" s="236"/>
      <c r="AD11" s="236"/>
      <c r="AE11" s="236"/>
      <c r="AF11" s="236"/>
      <c r="AG11" s="236"/>
      <c r="AH11" s="139"/>
      <c r="AI11" s="139"/>
      <c r="AJ11" s="140"/>
      <c r="AK11" s="235"/>
      <c r="AL11" s="236"/>
      <c r="AM11" s="236"/>
      <c r="AN11" s="236"/>
      <c r="AO11" s="236"/>
      <c r="AP11" s="236"/>
      <c r="AQ11" s="236"/>
      <c r="AR11" s="236"/>
      <c r="AS11" s="139"/>
      <c r="AT11" s="139"/>
      <c r="AU11" s="140"/>
      <c r="AV11" s="409"/>
      <c r="AW11" s="412"/>
      <c r="AX11" s="405"/>
      <c r="AY11" s="405"/>
      <c r="AZ11" s="405"/>
      <c r="BA11" s="405"/>
      <c r="BB11" s="405"/>
      <c r="BC11" s="405"/>
      <c r="BD11" s="413"/>
      <c r="BE11" s="405"/>
      <c r="BF11" s="414"/>
      <c r="BG11" s="414"/>
      <c r="BH11" s="414"/>
      <c r="BI11" s="274" t="e">
        <f t="shared" si="0"/>
        <v>#DIV/0!</v>
      </c>
      <c r="BJ11" s="346" t="e">
        <f t="shared" si="1"/>
        <v>#DIV/0!</v>
      </c>
      <c r="BK11" s="405"/>
      <c r="BL11" s="405"/>
      <c r="BM11" s="233"/>
      <c r="BN11" s="233"/>
      <c r="BO11" s="234"/>
      <c r="BP11" s="238"/>
      <c r="BQ11" s="360"/>
      <c r="BR11" s="311"/>
      <c r="BS11" s="346"/>
      <c r="BT11" s="274"/>
      <c r="BU11" s="347"/>
      <c r="BV11" s="347"/>
      <c r="BW11" s="274"/>
      <c r="BX11" s="241"/>
      <c r="BY11" s="242"/>
      <c r="BZ11" s="243"/>
      <c r="CA11" s="139"/>
      <c r="CB11" s="139"/>
      <c r="CC11" s="140"/>
      <c r="CD11" s="140"/>
      <c r="CE11" s="140"/>
      <c r="CF11" s="140"/>
      <c r="CG11" s="244"/>
      <c r="CH11" s="245"/>
      <c r="CI11" s="243"/>
      <c r="CJ11" s="139"/>
      <c r="CK11" s="139"/>
      <c r="CL11" s="140"/>
      <c r="CM11" s="140"/>
      <c r="CN11" s="140"/>
      <c r="CO11" s="140"/>
      <c r="CP11" s="244"/>
      <c r="CQ11" s="245"/>
      <c r="CR11" s="246"/>
      <c r="CS11" s="139"/>
      <c r="CT11" s="139"/>
      <c r="CU11" s="140"/>
      <c r="CV11" s="140"/>
      <c r="CW11" s="140"/>
      <c r="CX11" s="140"/>
    </row>
    <row r="12" spans="1:102" s="247" customFormat="1" ht="137" customHeight="1">
      <c r="A12" s="230"/>
      <c r="B12" s="405"/>
      <c r="C12" s="231"/>
      <c r="D12" s="406"/>
      <c r="E12" s="406"/>
      <c r="F12" s="405"/>
      <c r="G12" s="406"/>
      <c r="H12" s="406"/>
      <c r="I12" s="406"/>
      <c r="J12" s="405"/>
      <c r="K12" s="233"/>
      <c r="L12" s="233"/>
      <c r="M12" s="234"/>
      <c r="N12" s="406"/>
      <c r="O12" s="235"/>
      <c r="P12" s="236"/>
      <c r="Q12" s="236"/>
      <c r="R12" s="236"/>
      <c r="S12" s="236"/>
      <c r="T12" s="236"/>
      <c r="U12" s="236"/>
      <c r="V12" s="236"/>
      <c r="W12" s="139"/>
      <c r="X12" s="139"/>
      <c r="Y12" s="140"/>
      <c r="Z12" s="235"/>
      <c r="AA12" s="236"/>
      <c r="AB12" s="236"/>
      <c r="AC12" s="236"/>
      <c r="AD12" s="236"/>
      <c r="AE12" s="236"/>
      <c r="AF12" s="236"/>
      <c r="AG12" s="236"/>
      <c r="AH12" s="139"/>
      <c r="AI12" s="139"/>
      <c r="AJ12" s="140"/>
      <c r="AK12" s="235"/>
      <c r="AL12" s="236"/>
      <c r="AM12" s="236"/>
      <c r="AN12" s="236"/>
      <c r="AO12" s="236"/>
      <c r="AP12" s="236"/>
      <c r="AQ12" s="236"/>
      <c r="AR12" s="236"/>
      <c r="AS12" s="139"/>
      <c r="AT12" s="139"/>
      <c r="AU12" s="140"/>
      <c r="AV12" s="409"/>
      <c r="AW12" s="412"/>
      <c r="AX12" s="405"/>
      <c r="AY12" s="405"/>
      <c r="AZ12" s="405"/>
      <c r="BA12" s="405"/>
      <c r="BB12" s="405"/>
      <c r="BC12" s="405"/>
      <c r="BD12" s="413"/>
      <c r="BE12" s="405"/>
      <c r="BF12" s="414"/>
      <c r="BG12" s="414"/>
      <c r="BH12" s="414"/>
      <c r="BI12" s="274" t="e">
        <f t="shared" si="0"/>
        <v>#DIV/0!</v>
      </c>
      <c r="BJ12" s="346" t="e">
        <f t="shared" si="1"/>
        <v>#DIV/0!</v>
      </c>
      <c r="BK12" s="405"/>
      <c r="BL12" s="405"/>
      <c r="BM12" s="233"/>
      <c r="BN12" s="233"/>
      <c r="BO12" s="234"/>
      <c r="BP12" s="238"/>
      <c r="BQ12" s="239"/>
      <c r="BR12" s="188"/>
      <c r="BS12" s="192"/>
      <c r="BT12" s="192"/>
      <c r="BU12" s="240"/>
      <c r="BV12" s="240"/>
      <c r="BW12" s="193"/>
      <c r="BX12" s="241"/>
      <c r="BY12" s="242"/>
      <c r="BZ12" s="243"/>
      <c r="CA12" s="139"/>
      <c r="CB12" s="139"/>
      <c r="CC12" s="140"/>
      <c r="CD12" s="140"/>
      <c r="CE12" s="140"/>
      <c r="CF12" s="140"/>
      <c r="CG12" s="244"/>
      <c r="CH12" s="245"/>
      <c r="CI12" s="243"/>
      <c r="CJ12" s="139"/>
      <c r="CK12" s="139"/>
      <c r="CL12" s="140"/>
      <c r="CM12" s="140"/>
      <c r="CN12" s="140"/>
      <c r="CO12" s="140"/>
      <c r="CP12" s="244"/>
      <c r="CQ12" s="245"/>
      <c r="CR12" s="246"/>
      <c r="CS12" s="139"/>
      <c r="CT12" s="139"/>
      <c r="CU12" s="140"/>
      <c r="CV12" s="140"/>
      <c r="CW12" s="140"/>
      <c r="CX12" s="140"/>
    </row>
    <row r="13" spans="1:102" s="247" customFormat="1" ht="118" customHeight="1">
      <c r="A13" s="230"/>
      <c r="B13" s="405"/>
      <c r="C13" s="231"/>
      <c r="D13" s="406"/>
      <c r="E13" s="406"/>
      <c r="F13" s="405"/>
      <c r="G13" s="406"/>
      <c r="H13" s="406"/>
      <c r="I13" s="406"/>
      <c r="J13" s="405"/>
      <c r="K13" s="233"/>
      <c r="L13" s="233"/>
      <c r="M13" s="234"/>
      <c r="N13" s="406"/>
      <c r="O13" s="235"/>
      <c r="P13" s="236"/>
      <c r="Q13" s="236"/>
      <c r="R13" s="236"/>
      <c r="S13" s="236"/>
      <c r="T13" s="236"/>
      <c r="U13" s="236"/>
      <c r="V13" s="236"/>
      <c r="W13" s="139"/>
      <c r="X13" s="139"/>
      <c r="Y13" s="140"/>
      <c r="Z13" s="235"/>
      <c r="AA13" s="236"/>
      <c r="AB13" s="236"/>
      <c r="AC13" s="236"/>
      <c r="AD13" s="236"/>
      <c r="AE13" s="236"/>
      <c r="AF13" s="236"/>
      <c r="AG13" s="236"/>
      <c r="AH13" s="139"/>
      <c r="AI13" s="139"/>
      <c r="AJ13" s="140"/>
      <c r="AK13" s="235"/>
      <c r="AL13" s="236"/>
      <c r="AM13" s="236"/>
      <c r="AN13" s="236"/>
      <c r="AO13" s="236"/>
      <c r="AP13" s="236"/>
      <c r="AQ13" s="236"/>
      <c r="AR13" s="236"/>
      <c r="AS13" s="139"/>
      <c r="AT13" s="139"/>
      <c r="AU13" s="140"/>
      <c r="AV13" s="409"/>
      <c r="AW13" s="412"/>
      <c r="AX13" s="405"/>
      <c r="AY13" s="405"/>
      <c r="AZ13" s="405"/>
      <c r="BA13" s="405"/>
      <c r="BB13" s="405"/>
      <c r="BC13" s="405"/>
      <c r="BD13" s="413"/>
      <c r="BE13" s="405"/>
      <c r="BF13" s="414"/>
      <c r="BG13" s="414"/>
      <c r="BH13" s="414"/>
      <c r="BI13" s="274" t="e">
        <f t="shared" si="0"/>
        <v>#DIV/0!</v>
      </c>
      <c r="BJ13" s="346" t="e">
        <f t="shared" si="1"/>
        <v>#DIV/0!</v>
      </c>
      <c r="BK13" s="405"/>
      <c r="BL13" s="405"/>
      <c r="BM13" s="233"/>
      <c r="BN13" s="233"/>
      <c r="BO13" s="234"/>
      <c r="BP13" s="238"/>
      <c r="BQ13" s="239"/>
      <c r="BR13" s="188"/>
      <c r="BS13" s="192"/>
      <c r="BT13" s="193"/>
      <c r="BU13" s="240"/>
      <c r="BV13" s="240"/>
      <c r="BW13" s="193"/>
      <c r="BX13" s="241"/>
      <c r="BY13" s="242"/>
      <c r="BZ13" s="243"/>
      <c r="CA13" s="139"/>
      <c r="CB13" s="139"/>
      <c r="CC13" s="140"/>
      <c r="CD13" s="140"/>
      <c r="CE13" s="140"/>
      <c r="CF13" s="140"/>
      <c r="CG13" s="244"/>
      <c r="CH13" s="245"/>
      <c r="CI13" s="243"/>
      <c r="CJ13" s="139"/>
      <c r="CK13" s="139"/>
      <c r="CL13" s="140"/>
      <c r="CM13" s="140"/>
      <c r="CN13" s="140"/>
      <c r="CO13" s="140"/>
      <c r="CP13" s="244"/>
      <c r="CQ13" s="245"/>
      <c r="CR13" s="246"/>
      <c r="CS13" s="139"/>
      <c r="CT13" s="139"/>
      <c r="CU13" s="140"/>
      <c r="CV13" s="140"/>
      <c r="CW13" s="140"/>
      <c r="CX13" s="140"/>
    </row>
    <row r="14" spans="1:102" s="247" customFormat="1" ht="140" customHeight="1">
      <c r="A14" s="230"/>
      <c r="B14" s="405"/>
      <c r="C14" s="231"/>
      <c r="D14" s="406"/>
      <c r="E14" s="406"/>
      <c r="F14" s="405"/>
      <c r="G14" s="406"/>
      <c r="H14" s="406"/>
      <c r="I14" s="406"/>
      <c r="J14" s="405"/>
      <c r="K14" s="233"/>
      <c r="L14" s="233"/>
      <c r="M14" s="234"/>
      <c r="N14" s="406"/>
      <c r="O14" s="235"/>
      <c r="P14" s="236"/>
      <c r="Q14" s="236"/>
      <c r="R14" s="236"/>
      <c r="S14" s="236"/>
      <c r="T14" s="236"/>
      <c r="U14" s="236"/>
      <c r="V14" s="236"/>
      <c r="W14" s="139"/>
      <c r="X14" s="139"/>
      <c r="Y14" s="140"/>
      <c r="Z14" s="235"/>
      <c r="AA14" s="236"/>
      <c r="AB14" s="236"/>
      <c r="AC14" s="236"/>
      <c r="AD14" s="236"/>
      <c r="AE14" s="236"/>
      <c r="AF14" s="236"/>
      <c r="AG14" s="236"/>
      <c r="AH14" s="139"/>
      <c r="AI14" s="139"/>
      <c r="AJ14" s="140"/>
      <c r="AK14" s="235"/>
      <c r="AL14" s="236"/>
      <c r="AM14" s="236"/>
      <c r="AN14" s="236"/>
      <c r="AO14" s="236"/>
      <c r="AP14" s="236"/>
      <c r="AQ14" s="236"/>
      <c r="AR14" s="236"/>
      <c r="AS14" s="139"/>
      <c r="AT14" s="139"/>
      <c r="AU14" s="140"/>
      <c r="AV14" s="409"/>
      <c r="AW14" s="412"/>
      <c r="AX14" s="405"/>
      <c r="AY14" s="405"/>
      <c r="AZ14" s="405"/>
      <c r="BA14" s="405"/>
      <c r="BB14" s="405"/>
      <c r="BC14" s="405"/>
      <c r="BD14" s="413"/>
      <c r="BE14" s="405"/>
      <c r="BF14" s="414"/>
      <c r="BG14" s="414"/>
      <c r="BH14" s="414"/>
      <c r="BI14" s="274" t="e">
        <f t="shared" ref="BI14:BI19" si="2">AVERAGE(BD14,BH14)</f>
        <v>#DIV/0!</v>
      </c>
      <c r="BJ14" s="346" t="e">
        <f t="shared" si="1"/>
        <v>#DIV/0!</v>
      </c>
      <c r="BK14" s="405"/>
      <c r="BL14" s="405"/>
      <c r="BM14" s="233"/>
      <c r="BN14" s="233"/>
      <c r="BO14" s="234"/>
      <c r="BP14" s="238"/>
      <c r="BQ14" s="239"/>
      <c r="BR14" s="188"/>
      <c r="BS14" s="192"/>
      <c r="BT14" s="193"/>
      <c r="BU14" s="240"/>
      <c r="BV14" s="240"/>
      <c r="BW14" s="193"/>
      <c r="BX14" s="241"/>
      <c r="BY14" s="242"/>
      <c r="BZ14" s="243"/>
      <c r="CA14" s="139"/>
      <c r="CB14" s="139"/>
      <c r="CC14" s="140"/>
      <c r="CD14" s="140"/>
      <c r="CE14" s="140"/>
      <c r="CF14" s="140"/>
      <c r="CG14" s="244"/>
      <c r="CH14" s="245"/>
      <c r="CI14" s="243"/>
      <c r="CJ14" s="139"/>
      <c r="CK14" s="139"/>
      <c r="CL14" s="140"/>
      <c r="CM14" s="140"/>
      <c r="CN14" s="140"/>
      <c r="CO14" s="140"/>
      <c r="CP14" s="244"/>
      <c r="CQ14" s="245"/>
      <c r="CR14" s="246"/>
      <c r="CS14" s="139"/>
      <c r="CT14" s="139"/>
      <c r="CU14" s="140"/>
      <c r="CV14" s="140"/>
      <c r="CW14" s="140"/>
      <c r="CX14" s="140"/>
    </row>
    <row r="15" spans="1:102" s="247" customFormat="1" ht="141" customHeight="1">
      <c r="A15" s="230"/>
      <c r="B15" s="405"/>
      <c r="C15" s="231"/>
      <c r="D15" s="360"/>
      <c r="E15" s="360"/>
      <c r="F15" s="405"/>
      <c r="G15" s="406"/>
      <c r="H15" s="406"/>
      <c r="I15" s="406"/>
      <c r="J15" s="405"/>
      <c r="K15" s="233"/>
      <c r="L15" s="233"/>
      <c r="M15" s="234"/>
      <c r="N15" s="406"/>
      <c r="O15" s="235"/>
      <c r="P15" s="236"/>
      <c r="Q15" s="236"/>
      <c r="R15" s="236"/>
      <c r="S15" s="236"/>
      <c r="T15" s="236"/>
      <c r="U15" s="236"/>
      <c r="V15" s="236"/>
      <c r="W15" s="139"/>
      <c r="X15" s="139"/>
      <c r="Y15" s="140"/>
      <c r="Z15" s="235"/>
      <c r="AA15" s="236"/>
      <c r="AB15" s="236"/>
      <c r="AC15" s="236"/>
      <c r="AD15" s="236"/>
      <c r="AE15" s="236"/>
      <c r="AF15" s="236"/>
      <c r="AG15" s="236"/>
      <c r="AH15" s="139"/>
      <c r="AI15" s="139"/>
      <c r="AJ15" s="140"/>
      <c r="AK15" s="235"/>
      <c r="AL15" s="236"/>
      <c r="AM15" s="236"/>
      <c r="AN15" s="236"/>
      <c r="AO15" s="236"/>
      <c r="AP15" s="236"/>
      <c r="AQ15" s="236"/>
      <c r="AR15" s="236"/>
      <c r="AS15" s="139"/>
      <c r="AT15" s="139"/>
      <c r="AU15" s="140"/>
      <c r="AV15" s="409"/>
      <c r="AW15" s="412"/>
      <c r="AX15" s="405"/>
      <c r="AY15" s="405"/>
      <c r="AZ15" s="405"/>
      <c r="BA15" s="405"/>
      <c r="BB15" s="405"/>
      <c r="BC15" s="405"/>
      <c r="BD15" s="413"/>
      <c r="BE15" s="405"/>
      <c r="BF15" s="414"/>
      <c r="BG15" s="414"/>
      <c r="BH15" s="414"/>
      <c r="BI15" s="274" t="e">
        <f t="shared" si="2"/>
        <v>#DIV/0!</v>
      </c>
      <c r="BJ15" s="346" t="e">
        <f t="shared" si="1"/>
        <v>#DIV/0!</v>
      </c>
      <c r="BK15" s="405"/>
      <c r="BL15" s="405"/>
      <c r="BM15" s="233"/>
      <c r="BN15" s="233"/>
      <c r="BO15" s="234"/>
      <c r="BP15" s="238"/>
      <c r="BQ15" s="239"/>
      <c r="BR15" s="188"/>
      <c r="BS15" s="192"/>
      <c r="BT15" s="192"/>
      <c r="BU15" s="240"/>
      <c r="BV15" s="240"/>
      <c r="BW15" s="193"/>
      <c r="BX15" s="241"/>
      <c r="BY15" s="242"/>
      <c r="BZ15" s="243"/>
      <c r="CA15" s="139"/>
      <c r="CB15" s="139"/>
      <c r="CC15" s="140"/>
      <c r="CD15" s="140"/>
      <c r="CE15" s="140"/>
      <c r="CF15" s="140"/>
      <c r="CG15" s="244"/>
      <c r="CH15" s="245"/>
      <c r="CI15" s="243"/>
      <c r="CJ15" s="139"/>
      <c r="CK15" s="139"/>
      <c r="CL15" s="140"/>
      <c r="CM15" s="140"/>
      <c r="CN15" s="140"/>
      <c r="CO15" s="140"/>
      <c r="CP15" s="244"/>
      <c r="CQ15" s="245"/>
      <c r="CR15" s="246"/>
      <c r="CS15" s="139"/>
      <c r="CT15" s="139"/>
      <c r="CU15" s="140"/>
      <c r="CV15" s="140"/>
      <c r="CW15" s="140"/>
      <c r="CX15" s="140"/>
    </row>
    <row r="16" spans="1:102" s="247" customFormat="1" ht="141" customHeight="1">
      <c r="A16" s="230"/>
      <c r="B16" s="405"/>
      <c r="C16" s="231"/>
      <c r="D16" s="360"/>
      <c r="E16" s="360"/>
      <c r="F16" s="405"/>
      <c r="G16" s="406"/>
      <c r="H16" s="406"/>
      <c r="I16" s="406"/>
      <c r="J16" s="405"/>
      <c r="K16" s="233"/>
      <c r="L16" s="233"/>
      <c r="M16" s="234"/>
      <c r="N16" s="406"/>
      <c r="O16" s="235"/>
      <c r="P16" s="236"/>
      <c r="Q16" s="236"/>
      <c r="R16" s="236"/>
      <c r="S16" s="236"/>
      <c r="T16" s="236"/>
      <c r="U16" s="236"/>
      <c r="V16" s="236"/>
      <c r="W16" s="139"/>
      <c r="X16" s="139"/>
      <c r="Y16" s="140"/>
      <c r="Z16" s="235"/>
      <c r="AA16" s="236"/>
      <c r="AB16" s="236"/>
      <c r="AC16" s="236"/>
      <c r="AD16" s="236"/>
      <c r="AE16" s="236"/>
      <c r="AF16" s="236"/>
      <c r="AG16" s="236"/>
      <c r="AH16" s="139"/>
      <c r="AI16" s="139"/>
      <c r="AJ16" s="140"/>
      <c r="AK16" s="235"/>
      <c r="AL16" s="236"/>
      <c r="AM16" s="236"/>
      <c r="AN16" s="236"/>
      <c r="AO16" s="236"/>
      <c r="AP16" s="236"/>
      <c r="AQ16" s="236"/>
      <c r="AR16" s="236"/>
      <c r="AS16" s="139"/>
      <c r="AT16" s="139"/>
      <c r="AU16" s="140"/>
      <c r="AV16" s="409"/>
      <c r="AW16" s="412"/>
      <c r="AX16" s="405"/>
      <c r="AY16" s="405"/>
      <c r="AZ16" s="405"/>
      <c r="BA16" s="405"/>
      <c r="BB16" s="405"/>
      <c r="BC16" s="405"/>
      <c r="BD16" s="413"/>
      <c r="BE16" s="405"/>
      <c r="BF16" s="414"/>
      <c r="BG16" s="414"/>
      <c r="BH16" s="414"/>
      <c r="BI16" s="274" t="e">
        <f t="shared" si="2"/>
        <v>#DIV/0!</v>
      </c>
      <c r="BJ16" s="346" t="e">
        <f t="shared" si="1"/>
        <v>#DIV/0!</v>
      </c>
      <c r="BK16" s="405"/>
      <c r="BL16" s="405"/>
      <c r="BM16" s="233"/>
      <c r="BN16" s="233"/>
      <c r="BO16" s="234"/>
      <c r="BP16" s="238"/>
      <c r="BQ16" s="239"/>
      <c r="BR16" s="188"/>
      <c r="BS16" s="192"/>
      <c r="BT16" s="192"/>
      <c r="BU16" s="240"/>
      <c r="BV16" s="240"/>
      <c r="BW16" s="193"/>
      <c r="BX16" s="241"/>
      <c r="BY16" s="242"/>
      <c r="BZ16" s="243"/>
      <c r="CA16" s="139"/>
      <c r="CB16" s="139"/>
      <c r="CC16" s="140"/>
      <c r="CD16" s="140"/>
      <c r="CE16" s="140"/>
      <c r="CF16" s="140"/>
      <c r="CG16" s="244"/>
      <c r="CH16" s="245"/>
      <c r="CI16" s="243"/>
      <c r="CJ16" s="139"/>
      <c r="CK16" s="139"/>
      <c r="CL16" s="140"/>
      <c r="CM16" s="140"/>
      <c r="CN16" s="140"/>
      <c r="CO16" s="140"/>
      <c r="CP16" s="244"/>
      <c r="CQ16" s="245"/>
      <c r="CR16" s="246"/>
      <c r="CS16" s="139"/>
      <c r="CT16" s="139"/>
      <c r="CU16" s="140"/>
      <c r="CV16" s="140"/>
      <c r="CW16" s="140"/>
      <c r="CX16" s="140"/>
    </row>
    <row r="17" spans="1:102" s="247" customFormat="1" ht="146" customHeight="1">
      <c r="A17" s="230"/>
      <c r="B17" s="405"/>
      <c r="C17" s="231"/>
      <c r="D17" s="360"/>
      <c r="E17" s="360"/>
      <c r="F17" s="405"/>
      <c r="G17" s="406"/>
      <c r="H17" s="406"/>
      <c r="I17" s="406"/>
      <c r="J17" s="405"/>
      <c r="K17" s="233"/>
      <c r="L17" s="233"/>
      <c r="M17" s="234"/>
      <c r="N17" s="360"/>
      <c r="O17" s="235"/>
      <c r="P17" s="236"/>
      <c r="Q17" s="236"/>
      <c r="R17" s="236"/>
      <c r="S17" s="236"/>
      <c r="T17" s="236"/>
      <c r="U17" s="236"/>
      <c r="V17" s="236"/>
      <c r="W17" s="139"/>
      <c r="X17" s="139"/>
      <c r="Y17" s="140"/>
      <c r="Z17" s="235"/>
      <c r="AA17" s="236"/>
      <c r="AB17" s="236"/>
      <c r="AC17" s="236"/>
      <c r="AD17" s="236"/>
      <c r="AE17" s="236"/>
      <c r="AF17" s="236"/>
      <c r="AG17" s="236"/>
      <c r="AH17" s="139"/>
      <c r="AI17" s="139"/>
      <c r="AJ17" s="140"/>
      <c r="AK17" s="235"/>
      <c r="AL17" s="236"/>
      <c r="AM17" s="236"/>
      <c r="AN17" s="236"/>
      <c r="AO17" s="236"/>
      <c r="AP17" s="236"/>
      <c r="AQ17" s="236"/>
      <c r="AR17" s="236"/>
      <c r="AS17" s="139"/>
      <c r="AT17" s="139"/>
      <c r="AU17" s="140"/>
      <c r="AV17" s="409"/>
      <c r="AW17" s="412"/>
      <c r="AX17" s="405"/>
      <c r="AY17" s="405"/>
      <c r="AZ17" s="405"/>
      <c r="BA17" s="405"/>
      <c r="BB17" s="405"/>
      <c r="BC17" s="405"/>
      <c r="BD17" s="413"/>
      <c r="BE17" s="405"/>
      <c r="BF17" s="414"/>
      <c r="BG17" s="414"/>
      <c r="BH17" s="414"/>
      <c r="BI17" s="274" t="e">
        <f t="shared" si="2"/>
        <v>#DIV/0!</v>
      </c>
      <c r="BJ17" s="346" t="e">
        <f t="shared" si="1"/>
        <v>#DIV/0!</v>
      </c>
      <c r="BK17" s="405"/>
      <c r="BL17" s="405"/>
      <c r="BM17" s="233"/>
      <c r="BN17" s="233"/>
      <c r="BO17" s="234"/>
      <c r="BP17" s="346"/>
      <c r="BQ17" s="360"/>
      <c r="BR17" s="311"/>
      <c r="BS17" s="346"/>
      <c r="BT17" s="346"/>
      <c r="BU17" s="349"/>
      <c r="BV17" s="349"/>
      <c r="BW17" s="311"/>
      <c r="BX17" s="241"/>
      <c r="BY17" s="242"/>
      <c r="BZ17" s="243"/>
      <c r="CA17" s="139"/>
      <c r="CB17" s="139"/>
      <c r="CC17" s="140"/>
      <c r="CD17" s="140"/>
      <c r="CE17" s="140"/>
      <c r="CF17" s="140"/>
      <c r="CG17" s="244"/>
      <c r="CH17" s="245"/>
      <c r="CI17" s="243"/>
      <c r="CJ17" s="139"/>
      <c r="CK17" s="139"/>
      <c r="CL17" s="140"/>
      <c r="CM17" s="140"/>
      <c r="CN17" s="140"/>
      <c r="CO17" s="140"/>
      <c r="CP17" s="244"/>
      <c r="CQ17" s="245"/>
      <c r="CR17" s="246"/>
      <c r="CS17" s="139"/>
      <c r="CT17" s="139"/>
      <c r="CU17" s="140"/>
      <c r="CV17" s="140"/>
      <c r="CW17" s="140"/>
      <c r="CX17" s="140"/>
    </row>
    <row r="18" spans="1:102" s="247" customFormat="1" ht="100" customHeight="1">
      <c r="A18" s="230"/>
      <c r="B18" s="405"/>
      <c r="C18" s="231"/>
      <c r="D18" s="360"/>
      <c r="E18" s="360"/>
      <c r="F18" s="405"/>
      <c r="G18" s="406"/>
      <c r="H18" s="407"/>
      <c r="I18" s="408"/>
      <c r="J18" s="405"/>
      <c r="K18" s="233"/>
      <c r="L18" s="233"/>
      <c r="M18" s="234"/>
      <c r="N18" s="360"/>
      <c r="O18" s="235"/>
      <c r="P18" s="236"/>
      <c r="Q18" s="236"/>
      <c r="R18" s="236"/>
      <c r="S18" s="236"/>
      <c r="T18" s="236"/>
      <c r="U18" s="236"/>
      <c r="V18" s="236"/>
      <c r="W18" s="139"/>
      <c r="X18" s="139"/>
      <c r="Y18" s="140"/>
      <c r="Z18" s="235"/>
      <c r="AA18" s="236"/>
      <c r="AB18" s="236"/>
      <c r="AC18" s="236"/>
      <c r="AD18" s="236"/>
      <c r="AE18" s="236"/>
      <c r="AF18" s="236"/>
      <c r="AG18" s="236"/>
      <c r="AH18" s="139"/>
      <c r="AI18" s="139"/>
      <c r="AJ18" s="140"/>
      <c r="AK18" s="235"/>
      <c r="AL18" s="236"/>
      <c r="AM18" s="236"/>
      <c r="AN18" s="236"/>
      <c r="AO18" s="236"/>
      <c r="AP18" s="236"/>
      <c r="AQ18" s="236"/>
      <c r="AR18" s="236"/>
      <c r="AS18" s="139"/>
      <c r="AT18" s="139"/>
      <c r="AU18" s="140"/>
      <c r="AV18" s="409"/>
      <c r="AW18" s="412"/>
      <c r="AX18" s="405"/>
      <c r="AY18" s="405"/>
      <c r="AZ18" s="405"/>
      <c r="BA18" s="405"/>
      <c r="BB18" s="405"/>
      <c r="BC18" s="405"/>
      <c r="BD18" s="413"/>
      <c r="BE18" s="405"/>
      <c r="BF18" s="414"/>
      <c r="BG18" s="414"/>
      <c r="BH18" s="414"/>
      <c r="BI18" s="274" t="e">
        <f t="shared" si="2"/>
        <v>#DIV/0!</v>
      </c>
      <c r="BJ18" s="346" t="e">
        <f t="shared" si="1"/>
        <v>#DIV/0!</v>
      </c>
      <c r="BK18" s="405"/>
      <c r="BL18" s="405"/>
      <c r="BM18" s="233"/>
      <c r="BN18" s="233"/>
      <c r="BO18" s="234"/>
      <c r="BP18" s="346"/>
      <c r="BQ18" s="360"/>
      <c r="BR18" s="311"/>
      <c r="BS18" s="346"/>
      <c r="BT18" s="346"/>
      <c r="BU18" s="347"/>
      <c r="BV18" s="347"/>
      <c r="BW18" s="346"/>
      <c r="BX18" s="241"/>
      <c r="BY18" s="242"/>
      <c r="BZ18" s="243"/>
      <c r="CA18" s="139"/>
      <c r="CB18" s="139"/>
      <c r="CC18" s="140"/>
      <c r="CD18" s="140"/>
      <c r="CE18" s="140"/>
      <c r="CF18" s="140"/>
      <c r="CG18" s="244"/>
      <c r="CH18" s="245"/>
      <c r="CI18" s="243"/>
      <c r="CJ18" s="139"/>
      <c r="CK18" s="139"/>
      <c r="CL18" s="140"/>
      <c r="CM18" s="140"/>
      <c r="CN18" s="140"/>
      <c r="CO18" s="140"/>
      <c r="CP18" s="244"/>
      <c r="CQ18" s="245"/>
      <c r="CR18" s="246"/>
      <c r="CS18" s="139"/>
      <c r="CT18" s="139"/>
      <c r="CU18" s="140"/>
      <c r="CV18" s="140"/>
      <c r="CW18" s="140"/>
      <c r="CX18" s="140"/>
    </row>
    <row r="19" spans="1:102" s="247" customFormat="1" ht="100" customHeight="1">
      <c r="A19" s="230"/>
      <c r="B19" s="405"/>
      <c r="C19" s="231"/>
      <c r="D19" s="360"/>
      <c r="E19" s="360"/>
      <c r="F19" s="405"/>
      <c r="G19" s="406"/>
      <c r="H19" s="409"/>
      <c r="I19" s="410"/>
      <c r="J19" s="405"/>
      <c r="K19" s="233"/>
      <c r="L19" s="233"/>
      <c r="M19" s="234"/>
      <c r="N19" s="360"/>
      <c r="O19" s="235"/>
      <c r="P19" s="236"/>
      <c r="Q19" s="236"/>
      <c r="R19" s="236"/>
      <c r="S19" s="236"/>
      <c r="T19" s="236"/>
      <c r="U19" s="236"/>
      <c r="V19" s="236"/>
      <c r="W19" s="139"/>
      <c r="X19" s="139"/>
      <c r="Y19" s="140"/>
      <c r="Z19" s="235"/>
      <c r="AA19" s="236"/>
      <c r="AB19" s="236"/>
      <c r="AC19" s="236"/>
      <c r="AD19" s="236"/>
      <c r="AE19" s="236"/>
      <c r="AF19" s="236"/>
      <c r="AG19" s="236"/>
      <c r="AH19" s="139"/>
      <c r="AI19" s="139"/>
      <c r="AJ19" s="140"/>
      <c r="AK19" s="235"/>
      <c r="AL19" s="236"/>
      <c r="AM19" s="236"/>
      <c r="AN19" s="236"/>
      <c r="AO19" s="236"/>
      <c r="AP19" s="236"/>
      <c r="AQ19" s="236"/>
      <c r="AR19" s="236"/>
      <c r="AS19" s="139"/>
      <c r="AT19" s="139"/>
      <c r="AU19" s="140"/>
      <c r="AV19" s="409"/>
      <c r="AW19" s="412"/>
      <c r="AX19" s="405"/>
      <c r="AY19" s="405"/>
      <c r="AZ19" s="405"/>
      <c r="BA19" s="405"/>
      <c r="BB19" s="405"/>
      <c r="BC19" s="405"/>
      <c r="BD19" s="413"/>
      <c r="BE19" s="405"/>
      <c r="BF19" s="414"/>
      <c r="BG19" s="414"/>
      <c r="BH19" s="414"/>
      <c r="BI19" s="274" t="e">
        <f t="shared" si="2"/>
        <v>#DIV/0!</v>
      </c>
      <c r="BJ19" s="346" t="e">
        <f t="shared" si="1"/>
        <v>#DIV/0!</v>
      </c>
      <c r="BK19" s="405"/>
      <c r="BL19" s="405"/>
      <c r="BM19" s="233"/>
      <c r="BN19" s="233"/>
      <c r="BO19" s="234"/>
      <c r="BP19" s="346"/>
      <c r="BQ19" s="360"/>
      <c r="BR19" s="311"/>
      <c r="BS19" s="346"/>
      <c r="BT19" s="346"/>
      <c r="BU19" s="349"/>
      <c r="BV19" s="349"/>
      <c r="BW19" s="274"/>
      <c r="BX19" s="241"/>
      <c r="BY19" s="242"/>
      <c r="BZ19" s="243"/>
      <c r="CA19" s="139"/>
      <c r="CB19" s="139"/>
      <c r="CC19" s="140"/>
      <c r="CD19" s="140"/>
      <c r="CE19" s="140"/>
      <c r="CF19" s="140"/>
      <c r="CG19" s="244"/>
      <c r="CH19" s="245"/>
      <c r="CI19" s="243"/>
      <c r="CJ19" s="139"/>
      <c r="CK19" s="139"/>
      <c r="CL19" s="140"/>
      <c r="CM19" s="140"/>
      <c r="CN19" s="140"/>
      <c r="CO19" s="140"/>
      <c r="CP19" s="244"/>
      <c r="CQ19" s="245"/>
      <c r="CR19" s="246"/>
      <c r="CS19" s="139"/>
      <c r="CT19" s="139"/>
      <c r="CU19" s="140"/>
      <c r="CV19" s="140"/>
      <c r="CW19" s="140"/>
      <c r="CX19" s="140"/>
    </row>
    <row r="20" spans="1:102" s="247" customFormat="1" ht="100" customHeight="1">
      <c r="A20" s="230"/>
      <c r="B20" s="405"/>
      <c r="C20" s="231"/>
      <c r="D20" s="360"/>
      <c r="E20" s="360"/>
      <c r="F20" s="405"/>
      <c r="G20" s="406"/>
      <c r="H20" s="409"/>
      <c r="I20" s="410"/>
      <c r="J20" s="405"/>
      <c r="K20" s="233"/>
      <c r="L20" s="233"/>
      <c r="M20" s="234"/>
      <c r="N20" s="360"/>
      <c r="O20" s="235"/>
      <c r="P20" s="236"/>
      <c r="Q20" s="236"/>
      <c r="R20" s="236"/>
      <c r="S20" s="236"/>
      <c r="T20" s="236"/>
      <c r="U20" s="236"/>
      <c r="V20" s="236"/>
      <c r="W20" s="139"/>
      <c r="X20" s="139"/>
      <c r="Y20" s="140"/>
      <c r="Z20" s="235"/>
      <c r="AA20" s="236"/>
      <c r="AB20" s="236"/>
      <c r="AC20" s="236"/>
      <c r="AD20" s="236"/>
      <c r="AE20" s="236"/>
      <c r="AF20" s="236"/>
      <c r="AG20" s="236"/>
      <c r="AH20" s="139"/>
      <c r="AI20" s="139"/>
      <c r="AJ20" s="140"/>
      <c r="AK20" s="235"/>
      <c r="AL20" s="236"/>
      <c r="AM20" s="236"/>
      <c r="AN20" s="236"/>
      <c r="AO20" s="236"/>
      <c r="AP20" s="236"/>
      <c r="AQ20" s="236"/>
      <c r="AR20" s="236"/>
      <c r="AS20" s="139"/>
      <c r="AT20" s="139"/>
      <c r="AU20" s="140"/>
      <c r="AV20" s="409"/>
      <c r="AW20" s="412"/>
      <c r="AX20" s="405"/>
      <c r="AY20" s="405"/>
      <c r="AZ20" s="405"/>
      <c r="BA20" s="405"/>
      <c r="BB20" s="405"/>
      <c r="BC20" s="405"/>
      <c r="BD20" s="413"/>
      <c r="BE20" s="405"/>
      <c r="BF20" s="414"/>
      <c r="BG20" s="414"/>
      <c r="BH20" s="414"/>
      <c r="BI20" s="274" t="e">
        <f t="shared" ref="BI20:BI76" si="3">AVERAGE(BD20,BH20)</f>
        <v>#DIV/0!</v>
      </c>
      <c r="BJ20" s="346" t="e">
        <f t="shared" si="1"/>
        <v>#DIV/0!</v>
      </c>
      <c r="BK20" s="405"/>
      <c r="BL20" s="405"/>
      <c r="BM20" s="233"/>
      <c r="BN20" s="233"/>
      <c r="BO20" s="234"/>
      <c r="BP20" s="346"/>
      <c r="BQ20" s="360"/>
      <c r="BR20" s="311"/>
      <c r="BS20" s="346"/>
      <c r="BT20" s="346"/>
      <c r="BU20" s="349"/>
      <c r="BV20" s="349"/>
      <c r="BW20" s="274"/>
      <c r="BX20" s="241"/>
      <c r="BY20" s="242"/>
      <c r="BZ20" s="243"/>
      <c r="CA20" s="139"/>
      <c r="CB20" s="139"/>
      <c r="CC20" s="140"/>
      <c r="CD20" s="140"/>
      <c r="CE20" s="140"/>
      <c r="CF20" s="140"/>
      <c r="CG20" s="244"/>
      <c r="CH20" s="245"/>
      <c r="CI20" s="243"/>
      <c r="CJ20" s="139"/>
      <c r="CK20" s="139"/>
      <c r="CL20" s="140"/>
      <c r="CM20" s="140"/>
      <c r="CN20" s="140"/>
      <c r="CO20" s="140"/>
      <c r="CP20" s="244"/>
      <c r="CQ20" s="245"/>
      <c r="CR20" s="246"/>
      <c r="CS20" s="139"/>
      <c r="CT20" s="139"/>
      <c r="CU20" s="140"/>
      <c r="CV20" s="140"/>
      <c r="CW20" s="140"/>
      <c r="CX20" s="140"/>
    </row>
    <row r="21" spans="1:102" s="247" customFormat="1" ht="128" customHeight="1">
      <c r="A21" s="230"/>
      <c r="B21" s="405"/>
      <c r="C21" s="231"/>
      <c r="D21" s="406"/>
      <c r="E21" s="406"/>
      <c r="F21" s="405"/>
      <c r="G21" s="406"/>
      <c r="H21" s="409"/>
      <c r="I21" s="410"/>
      <c r="J21" s="405"/>
      <c r="K21" s="233"/>
      <c r="L21" s="233"/>
      <c r="M21" s="234"/>
      <c r="N21" s="289"/>
      <c r="O21" s="235"/>
      <c r="P21" s="236"/>
      <c r="Q21" s="236"/>
      <c r="R21" s="236"/>
      <c r="S21" s="236"/>
      <c r="T21" s="236"/>
      <c r="U21" s="236"/>
      <c r="V21" s="236"/>
      <c r="W21" s="139"/>
      <c r="X21" s="139"/>
      <c r="Y21" s="140"/>
      <c r="Z21" s="235"/>
      <c r="AA21" s="236"/>
      <c r="AB21" s="236"/>
      <c r="AC21" s="236"/>
      <c r="AD21" s="236"/>
      <c r="AE21" s="236"/>
      <c r="AF21" s="236"/>
      <c r="AG21" s="236"/>
      <c r="AH21" s="139"/>
      <c r="AI21" s="139"/>
      <c r="AJ21" s="140"/>
      <c r="AK21" s="235"/>
      <c r="AL21" s="236"/>
      <c r="AM21" s="236"/>
      <c r="AN21" s="236"/>
      <c r="AO21" s="236"/>
      <c r="AP21" s="236"/>
      <c r="AQ21" s="236"/>
      <c r="AR21" s="236"/>
      <c r="AS21" s="139"/>
      <c r="AT21" s="139"/>
      <c r="AU21" s="140"/>
      <c r="AV21" s="409"/>
      <c r="AW21" s="412"/>
      <c r="AX21" s="405"/>
      <c r="AY21" s="405"/>
      <c r="AZ21" s="405"/>
      <c r="BA21" s="405"/>
      <c r="BB21" s="405"/>
      <c r="BC21" s="405"/>
      <c r="BD21" s="413"/>
      <c r="BE21" s="405"/>
      <c r="BF21" s="414"/>
      <c r="BG21" s="414"/>
      <c r="BH21" s="414"/>
      <c r="BI21" s="274" t="e">
        <f t="shared" si="3"/>
        <v>#DIV/0!</v>
      </c>
      <c r="BJ21" s="346" t="e">
        <f t="shared" si="1"/>
        <v>#DIV/0!</v>
      </c>
      <c r="BK21" s="405"/>
      <c r="BL21" s="405"/>
      <c r="BM21" s="233"/>
      <c r="BN21" s="233"/>
      <c r="BO21" s="234"/>
      <c r="BP21" s="238"/>
      <c r="BQ21" s="249"/>
      <c r="BR21" s="250"/>
      <c r="BS21" s="236"/>
      <c r="BT21" s="236"/>
      <c r="BU21" s="251"/>
      <c r="BV21" s="251"/>
      <c r="BW21" s="353"/>
      <c r="BX21" s="241"/>
      <c r="BY21" s="242"/>
      <c r="BZ21" s="243"/>
      <c r="CA21" s="139"/>
      <c r="CB21" s="139"/>
      <c r="CC21" s="140"/>
      <c r="CD21" s="140"/>
      <c r="CE21" s="140"/>
      <c r="CF21" s="140"/>
      <c r="CG21" s="244"/>
      <c r="CH21" s="245"/>
      <c r="CI21" s="243"/>
      <c r="CJ21" s="139"/>
      <c r="CK21" s="139"/>
      <c r="CL21" s="140"/>
      <c r="CM21" s="140"/>
      <c r="CN21" s="140"/>
      <c r="CO21" s="140"/>
      <c r="CP21" s="244"/>
      <c r="CQ21" s="245"/>
      <c r="CR21" s="246"/>
      <c r="CS21" s="139"/>
      <c r="CT21" s="139"/>
      <c r="CU21" s="140"/>
      <c r="CV21" s="140"/>
      <c r="CW21" s="140"/>
      <c r="CX21" s="140"/>
    </row>
    <row r="22" spans="1:102" s="247" customFormat="1" ht="100" customHeight="1">
      <c r="A22" s="230"/>
      <c r="B22" s="405"/>
      <c r="C22" s="231"/>
      <c r="D22" s="406"/>
      <c r="E22" s="406"/>
      <c r="F22" s="405"/>
      <c r="G22" s="406"/>
      <c r="H22" s="409"/>
      <c r="I22" s="410"/>
      <c r="J22" s="405"/>
      <c r="K22" s="233"/>
      <c r="L22" s="233"/>
      <c r="M22" s="234"/>
      <c r="N22" s="289"/>
      <c r="O22" s="235"/>
      <c r="P22" s="236"/>
      <c r="Q22" s="236"/>
      <c r="R22" s="236"/>
      <c r="S22" s="236"/>
      <c r="T22" s="236"/>
      <c r="U22" s="236"/>
      <c r="V22" s="236"/>
      <c r="W22" s="139"/>
      <c r="X22" s="139"/>
      <c r="Y22" s="140"/>
      <c r="Z22" s="235"/>
      <c r="AA22" s="236"/>
      <c r="AB22" s="236"/>
      <c r="AC22" s="236"/>
      <c r="AD22" s="236"/>
      <c r="AE22" s="236"/>
      <c r="AF22" s="236"/>
      <c r="AG22" s="236"/>
      <c r="AH22" s="139"/>
      <c r="AI22" s="139"/>
      <c r="AJ22" s="140"/>
      <c r="AK22" s="235"/>
      <c r="AL22" s="236"/>
      <c r="AM22" s="236"/>
      <c r="AN22" s="236"/>
      <c r="AO22" s="236"/>
      <c r="AP22" s="236"/>
      <c r="AQ22" s="236"/>
      <c r="AR22" s="236"/>
      <c r="AS22" s="139"/>
      <c r="AT22" s="139"/>
      <c r="AU22" s="140"/>
      <c r="AV22" s="409"/>
      <c r="AW22" s="412"/>
      <c r="AX22" s="405"/>
      <c r="AY22" s="405"/>
      <c r="AZ22" s="405"/>
      <c r="BA22" s="405"/>
      <c r="BB22" s="405"/>
      <c r="BC22" s="405"/>
      <c r="BD22" s="413"/>
      <c r="BE22" s="405"/>
      <c r="BF22" s="414"/>
      <c r="BG22" s="414"/>
      <c r="BH22" s="414"/>
      <c r="BI22" s="274" t="e">
        <f t="shared" si="3"/>
        <v>#DIV/0!</v>
      </c>
      <c r="BJ22" s="346" t="e">
        <f t="shared" si="1"/>
        <v>#DIV/0!</v>
      </c>
      <c r="BK22" s="405"/>
      <c r="BL22" s="405"/>
      <c r="BM22" s="233"/>
      <c r="BN22" s="233"/>
      <c r="BO22" s="234"/>
      <c r="BP22" s="238"/>
      <c r="BQ22" s="249"/>
      <c r="BR22" s="250"/>
      <c r="BS22" s="236"/>
      <c r="BT22" s="236"/>
      <c r="BU22" s="251"/>
      <c r="BV22" s="251"/>
      <c r="BW22" s="353"/>
      <c r="BX22" s="241"/>
      <c r="BY22" s="242"/>
      <c r="BZ22" s="243"/>
      <c r="CA22" s="139"/>
      <c r="CB22" s="139"/>
      <c r="CC22" s="140"/>
      <c r="CD22" s="140"/>
      <c r="CE22" s="140"/>
      <c r="CF22" s="140"/>
      <c r="CG22" s="244"/>
      <c r="CH22" s="245"/>
      <c r="CI22" s="243"/>
      <c r="CJ22" s="139"/>
      <c r="CK22" s="139"/>
      <c r="CL22" s="140"/>
      <c r="CM22" s="140"/>
      <c r="CN22" s="140"/>
      <c r="CO22" s="140"/>
      <c r="CP22" s="244"/>
      <c r="CQ22" s="245"/>
      <c r="CR22" s="246"/>
      <c r="CS22" s="139"/>
      <c r="CT22" s="139"/>
      <c r="CU22" s="140"/>
      <c r="CV22" s="140"/>
      <c r="CW22" s="140"/>
      <c r="CX22" s="140"/>
    </row>
    <row r="23" spans="1:102" s="247" customFormat="1" ht="175" customHeight="1">
      <c r="A23" s="230"/>
      <c r="B23" s="405"/>
      <c r="C23" s="231"/>
      <c r="D23" s="406"/>
      <c r="E23" s="406"/>
      <c r="F23" s="405"/>
      <c r="G23" s="406"/>
      <c r="H23" s="409"/>
      <c r="I23" s="410"/>
      <c r="J23" s="405"/>
      <c r="K23" s="233"/>
      <c r="L23" s="233"/>
      <c r="M23" s="234"/>
      <c r="N23" s="289"/>
      <c r="O23" s="235"/>
      <c r="P23" s="236"/>
      <c r="Q23" s="236"/>
      <c r="R23" s="236"/>
      <c r="S23" s="236"/>
      <c r="T23" s="236"/>
      <c r="U23" s="236"/>
      <c r="V23" s="236"/>
      <c r="W23" s="139"/>
      <c r="X23" s="139"/>
      <c r="Y23" s="140"/>
      <c r="Z23" s="235"/>
      <c r="AA23" s="236"/>
      <c r="AB23" s="236"/>
      <c r="AC23" s="236"/>
      <c r="AD23" s="236"/>
      <c r="AE23" s="236"/>
      <c r="AF23" s="236"/>
      <c r="AG23" s="236"/>
      <c r="AH23" s="139"/>
      <c r="AI23" s="139"/>
      <c r="AJ23" s="140"/>
      <c r="AK23" s="235"/>
      <c r="AL23" s="236"/>
      <c r="AM23" s="236"/>
      <c r="AN23" s="236"/>
      <c r="AO23" s="236"/>
      <c r="AP23" s="236"/>
      <c r="AQ23" s="236"/>
      <c r="AR23" s="236"/>
      <c r="AS23" s="139"/>
      <c r="AT23" s="139"/>
      <c r="AU23" s="140"/>
      <c r="AV23" s="409"/>
      <c r="AW23" s="412"/>
      <c r="AX23" s="405"/>
      <c r="AY23" s="405"/>
      <c r="AZ23" s="405"/>
      <c r="BA23" s="405"/>
      <c r="BB23" s="405"/>
      <c r="BC23" s="405"/>
      <c r="BD23" s="413"/>
      <c r="BE23" s="405"/>
      <c r="BF23" s="414"/>
      <c r="BG23" s="414"/>
      <c r="BH23" s="414"/>
      <c r="BI23" s="274" t="e">
        <f t="shared" si="3"/>
        <v>#DIV/0!</v>
      </c>
      <c r="BJ23" s="346" t="e">
        <f t="shared" si="1"/>
        <v>#DIV/0!</v>
      </c>
      <c r="BK23" s="405"/>
      <c r="BL23" s="405"/>
      <c r="BM23" s="233"/>
      <c r="BN23" s="233"/>
      <c r="BO23" s="234"/>
      <c r="BP23" s="238"/>
      <c r="BQ23" s="249"/>
      <c r="BR23" s="250"/>
      <c r="BS23" s="236"/>
      <c r="BT23" s="236"/>
      <c r="BU23" s="251"/>
      <c r="BV23" s="251"/>
      <c r="BW23" s="354"/>
      <c r="BX23" s="241"/>
      <c r="BY23" s="242"/>
      <c r="BZ23" s="243"/>
      <c r="CA23" s="139"/>
      <c r="CB23" s="139"/>
      <c r="CC23" s="140"/>
      <c r="CD23" s="140"/>
      <c r="CE23" s="140"/>
      <c r="CF23" s="140"/>
      <c r="CG23" s="244"/>
      <c r="CH23" s="245"/>
      <c r="CI23" s="243"/>
      <c r="CJ23" s="139"/>
      <c r="CK23" s="139"/>
      <c r="CL23" s="140"/>
      <c r="CM23" s="140"/>
      <c r="CN23" s="140"/>
      <c r="CO23" s="140"/>
      <c r="CP23" s="244"/>
      <c r="CQ23" s="245"/>
      <c r="CR23" s="246"/>
      <c r="CS23" s="139"/>
      <c r="CT23" s="139"/>
      <c r="CU23" s="140"/>
      <c r="CV23" s="140"/>
      <c r="CW23" s="140"/>
      <c r="CX23" s="140"/>
    </row>
    <row r="24" spans="1:102" s="247" customFormat="1" ht="162" customHeight="1">
      <c r="A24" s="230"/>
      <c r="B24" s="405"/>
      <c r="C24" s="231"/>
      <c r="D24" s="406"/>
      <c r="E24" s="406"/>
      <c r="F24" s="405"/>
      <c r="G24" s="406"/>
      <c r="H24" s="409"/>
      <c r="I24" s="410"/>
      <c r="J24" s="405"/>
      <c r="K24" s="233"/>
      <c r="L24" s="233"/>
      <c r="M24" s="234"/>
      <c r="N24" s="289"/>
      <c r="O24" s="235"/>
      <c r="P24" s="236"/>
      <c r="Q24" s="236"/>
      <c r="R24" s="236"/>
      <c r="S24" s="236"/>
      <c r="T24" s="236"/>
      <c r="U24" s="236"/>
      <c r="V24" s="236"/>
      <c r="W24" s="139"/>
      <c r="X24" s="139"/>
      <c r="Y24" s="140"/>
      <c r="Z24" s="235"/>
      <c r="AA24" s="236"/>
      <c r="AB24" s="236"/>
      <c r="AC24" s="236"/>
      <c r="AD24" s="236"/>
      <c r="AE24" s="236"/>
      <c r="AF24" s="236"/>
      <c r="AG24" s="236"/>
      <c r="AH24" s="139"/>
      <c r="AI24" s="139"/>
      <c r="AJ24" s="140"/>
      <c r="AK24" s="235"/>
      <c r="AL24" s="236"/>
      <c r="AM24" s="236"/>
      <c r="AN24" s="236"/>
      <c r="AO24" s="236"/>
      <c r="AP24" s="236"/>
      <c r="AQ24" s="236"/>
      <c r="AR24" s="236"/>
      <c r="AS24" s="139"/>
      <c r="AT24" s="139"/>
      <c r="AU24" s="140"/>
      <c r="AV24" s="409"/>
      <c r="AW24" s="412"/>
      <c r="AX24" s="405"/>
      <c r="AY24" s="405"/>
      <c r="AZ24" s="405"/>
      <c r="BA24" s="405"/>
      <c r="BB24" s="405"/>
      <c r="BC24" s="405"/>
      <c r="BD24" s="413"/>
      <c r="BE24" s="405"/>
      <c r="BF24" s="414"/>
      <c r="BG24" s="414"/>
      <c r="BH24" s="414"/>
      <c r="BI24" s="274" t="e">
        <f t="shared" si="3"/>
        <v>#DIV/0!</v>
      </c>
      <c r="BJ24" s="346" t="e">
        <f t="shared" si="1"/>
        <v>#DIV/0!</v>
      </c>
      <c r="BK24" s="405"/>
      <c r="BL24" s="405"/>
      <c r="BM24" s="233"/>
      <c r="BN24" s="233"/>
      <c r="BO24" s="234"/>
      <c r="BP24" s="238"/>
      <c r="BQ24" s="249"/>
      <c r="BR24" s="250"/>
      <c r="BS24" s="236"/>
      <c r="BT24" s="236"/>
      <c r="BU24" s="251"/>
      <c r="BV24" s="251"/>
      <c r="BW24" s="353"/>
      <c r="BX24" s="241"/>
      <c r="BY24" s="242"/>
      <c r="BZ24" s="243"/>
      <c r="CA24" s="139"/>
      <c r="CB24" s="139"/>
      <c r="CC24" s="140"/>
      <c r="CD24" s="140"/>
      <c r="CE24" s="140"/>
      <c r="CF24" s="140"/>
      <c r="CG24" s="244"/>
      <c r="CH24" s="245"/>
      <c r="CI24" s="243"/>
      <c r="CJ24" s="139"/>
      <c r="CK24" s="139"/>
      <c r="CL24" s="140"/>
      <c r="CM24" s="140"/>
      <c r="CN24" s="140"/>
      <c r="CO24" s="140"/>
      <c r="CP24" s="244"/>
      <c r="CQ24" s="245"/>
      <c r="CR24" s="246"/>
      <c r="CS24" s="139"/>
      <c r="CT24" s="139"/>
      <c r="CU24" s="140"/>
      <c r="CV24" s="140"/>
      <c r="CW24" s="140"/>
      <c r="CX24" s="140"/>
    </row>
    <row r="25" spans="1:102" s="247" customFormat="1" ht="147" customHeight="1">
      <c r="A25" s="230"/>
      <c r="B25" s="405"/>
      <c r="C25" s="231"/>
      <c r="D25" s="406"/>
      <c r="E25" s="406"/>
      <c r="F25" s="405"/>
      <c r="G25" s="406"/>
      <c r="H25" s="409"/>
      <c r="I25" s="410"/>
      <c r="J25" s="405"/>
      <c r="K25" s="233"/>
      <c r="L25" s="233"/>
      <c r="M25" s="234"/>
      <c r="N25" s="289"/>
      <c r="O25" s="235"/>
      <c r="P25" s="236"/>
      <c r="Q25" s="236"/>
      <c r="R25" s="236"/>
      <c r="S25" s="236"/>
      <c r="T25" s="236"/>
      <c r="U25" s="236"/>
      <c r="V25" s="236"/>
      <c r="W25" s="139"/>
      <c r="X25" s="139"/>
      <c r="Y25" s="140"/>
      <c r="Z25" s="235"/>
      <c r="AA25" s="236"/>
      <c r="AB25" s="236"/>
      <c r="AC25" s="236"/>
      <c r="AD25" s="236"/>
      <c r="AE25" s="236"/>
      <c r="AF25" s="236"/>
      <c r="AG25" s="236"/>
      <c r="AH25" s="139"/>
      <c r="AI25" s="139"/>
      <c r="AJ25" s="140"/>
      <c r="AK25" s="235"/>
      <c r="AL25" s="236"/>
      <c r="AM25" s="236"/>
      <c r="AN25" s="236"/>
      <c r="AO25" s="236"/>
      <c r="AP25" s="236"/>
      <c r="AQ25" s="236"/>
      <c r="AR25" s="236"/>
      <c r="AS25" s="139"/>
      <c r="AT25" s="139"/>
      <c r="AU25" s="140"/>
      <c r="AV25" s="409"/>
      <c r="AW25" s="412"/>
      <c r="AX25" s="405"/>
      <c r="AY25" s="405"/>
      <c r="AZ25" s="405"/>
      <c r="BA25" s="405"/>
      <c r="BB25" s="405"/>
      <c r="BC25" s="405"/>
      <c r="BD25" s="413"/>
      <c r="BE25" s="405"/>
      <c r="BF25" s="414"/>
      <c r="BG25" s="414"/>
      <c r="BH25" s="414"/>
      <c r="BI25" s="274" t="e">
        <f t="shared" si="3"/>
        <v>#DIV/0!</v>
      </c>
      <c r="BJ25" s="346" t="e">
        <f t="shared" si="1"/>
        <v>#DIV/0!</v>
      </c>
      <c r="BK25" s="405"/>
      <c r="BL25" s="405"/>
      <c r="BM25" s="233"/>
      <c r="BN25" s="233"/>
      <c r="BO25" s="234"/>
      <c r="BP25" s="238"/>
      <c r="BQ25" s="249"/>
      <c r="BR25" s="250"/>
      <c r="BS25" s="236"/>
      <c r="BT25" s="236"/>
      <c r="BU25" s="251"/>
      <c r="BV25" s="251"/>
      <c r="BW25" s="354"/>
      <c r="BX25" s="241"/>
      <c r="BY25" s="242"/>
      <c r="BZ25" s="243"/>
      <c r="CA25" s="139"/>
      <c r="CB25" s="139"/>
      <c r="CC25" s="140"/>
      <c r="CD25" s="140"/>
      <c r="CE25" s="140"/>
      <c r="CF25" s="140"/>
      <c r="CG25" s="244"/>
      <c r="CH25" s="245"/>
      <c r="CI25" s="243"/>
      <c r="CJ25" s="139"/>
      <c r="CK25" s="139"/>
      <c r="CL25" s="140"/>
      <c r="CM25" s="140"/>
      <c r="CN25" s="140"/>
      <c r="CO25" s="140"/>
      <c r="CP25" s="244"/>
      <c r="CQ25" s="245"/>
      <c r="CR25" s="246"/>
      <c r="CS25" s="139"/>
      <c r="CT25" s="139"/>
      <c r="CU25" s="140"/>
      <c r="CV25" s="140"/>
      <c r="CW25" s="140"/>
      <c r="CX25" s="140"/>
    </row>
    <row r="26" spans="1:102" s="247" customFormat="1" ht="135" customHeight="1">
      <c r="A26" s="230"/>
      <c r="B26" s="405"/>
      <c r="C26" s="231"/>
      <c r="D26" s="406"/>
      <c r="E26" s="406"/>
      <c r="F26" s="405"/>
      <c r="G26" s="406"/>
      <c r="H26" s="409"/>
      <c r="I26" s="410"/>
      <c r="J26" s="405"/>
      <c r="K26" s="233"/>
      <c r="L26" s="233"/>
      <c r="M26" s="234"/>
      <c r="N26" s="289"/>
      <c r="O26" s="235"/>
      <c r="P26" s="236"/>
      <c r="Q26" s="236"/>
      <c r="R26" s="236"/>
      <c r="S26" s="236"/>
      <c r="T26" s="236"/>
      <c r="U26" s="236"/>
      <c r="V26" s="236"/>
      <c r="W26" s="139"/>
      <c r="X26" s="139"/>
      <c r="Y26" s="140"/>
      <c r="Z26" s="235"/>
      <c r="AA26" s="236"/>
      <c r="AB26" s="236"/>
      <c r="AC26" s="236"/>
      <c r="AD26" s="236"/>
      <c r="AE26" s="236"/>
      <c r="AF26" s="236"/>
      <c r="AG26" s="236"/>
      <c r="AH26" s="139"/>
      <c r="AI26" s="139"/>
      <c r="AJ26" s="140"/>
      <c r="AK26" s="235"/>
      <c r="AL26" s="236"/>
      <c r="AM26" s="236"/>
      <c r="AN26" s="236"/>
      <c r="AO26" s="236"/>
      <c r="AP26" s="236"/>
      <c r="AQ26" s="236"/>
      <c r="AR26" s="236"/>
      <c r="AS26" s="139"/>
      <c r="AT26" s="139"/>
      <c r="AU26" s="140"/>
      <c r="AV26" s="409"/>
      <c r="AW26" s="412"/>
      <c r="AX26" s="405"/>
      <c r="AY26" s="405"/>
      <c r="AZ26" s="405"/>
      <c r="BA26" s="405"/>
      <c r="BB26" s="405"/>
      <c r="BC26" s="405"/>
      <c r="BD26" s="413"/>
      <c r="BE26" s="405"/>
      <c r="BF26" s="414"/>
      <c r="BG26" s="414"/>
      <c r="BH26" s="414"/>
      <c r="BI26" s="274" t="e">
        <f t="shared" si="3"/>
        <v>#DIV/0!</v>
      </c>
      <c r="BJ26" s="346" t="e">
        <f t="shared" si="1"/>
        <v>#DIV/0!</v>
      </c>
      <c r="BK26" s="405"/>
      <c r="BL26" s="405"/>
      <c r="BM26" s="233"/>
      <c r="BN26" s="233"/>
      <c r="BO26" s="234"/>
      <c r="BP26" s="238"/>
      <c r="BQ26" s="249"/>
      <c r="BR26" s="250"/>
      <c r="BS26" s="236"/>
      <c r="BT26" s="236"/>
      <c r="BU26" s="251"/>
      <c r="BV26" s="251"/>
      <c r="BW26" s="353"/>
      <c r="BX26" s="241"/>
      <c r="BY26" s="242"/>
      <c r="BZ26" s="243"/>
      <c r="CA26" s="139"/>
      <c r="CB26" s="139"/>
      <c r="CC26" s="140"/>
      <c r="CD26" s="140"/>
      <c r="CE26" s="140"/>
      <c r="CF26" s="140"/>
      <c r="CG26" s="244"/>
      <c r="CH26" s="245"/>
      <c r="CI26" s="243"/>
      <c r="CJ26" s="139"/>
      <c r="CK26" s="139"/>
      <c r="CL26" s="140"/>
      <c r="CM26" s="140"/>
      <c r="CN26" s="140"/>
      <c r="CO26" s="140"/>
      <c r="CP26" s="244"/>
      <c r="CQ26" s="245"/>
      <c r="CR26" s="246"/>
      <c r="CS26" s="139"/>
      <c r="CT26" s="139"/>
      <c r="CU26" s="140"/>
      <c r="CV26" s="140"/>
      <c r="CW26" s="140"/>
      <c r="CX26" s="140"/>
    </row>
    <row r="27" spans="1:102" s="247" customFormat="1" ht="141" customHeight="1">
      <c r="A27" s="230"/>
      <c r="B27" s="405"/>
      <c r="C27" s="231"/>
      <c r="D27" s="406"/>
      <c r="E27" s="406"/>
      <c r="F27" s="405"/>
      <c r="G27" s="406"/>
      <c r="H27" s="409"/>
      <c r="I27" s="410"/>
      <c r="J27" s="405"/>
      <c r="K27" s="233"/>
      <c r="L27" s="233"/>
      <c r="M27" s="234"/>
      <c r="N27" s="289"/>
      <c r="O27" s="235"/>
      <c r="P27" s="236"/>
      <c r="Q27" s="236"/>
      <c r="R27" s="236"/>
      <c r="S27" s="236"/>
      <c r="T27" s="236"/>
      <c r="U27" s="236"/>
      <c r="V27" s="236"/>
      <c r="W27" s="139"/>
      <c r="X27" s="139"/>
      <c r="Y27" s="140"/>
      <c r="Z27" s="235"/>
      <c r="AA27" s="236"/>
      <c r="AB27" s="236"/>
      <c r="AC27" s="236"/>
      <c r="AD27" s="236"/>
      <c r="AE27" s="236"/>
      <c r="AF27" s="236"/>
      <c r="AG27" s="236"/>
      <c r="AH27" s="139"/>
      <c r="AI27" s="139"/>
      <c r="AJ27" s="140"/>
      <c r="AK27" s="235"/>
      <c r="AL27" s="236"/>
      <c r="AM27" s="236"/>
      <c r="AN27" s="236"/>
      <c r="AO27" s="236"/>
      <c r="AP27" s="236"/>
      <c r="AQ27" s="236"/>
      <c r="AR27" s="236"/>
      <c r="AS27" s="139"/>
      <c r="AT27" s="139"/>
      <c r="AU27" s="140"/>
      <c r="AV27" s="409"/>
      <c r="AW27" s="412"/>
      <c r="AX27" s="405"/>
      <c r="AY27" s="405"/>
      <c r="AZ27" s="405"/>
      <c r="BA27" s="405"/>
      <c r="BB27" s="405"/>
      <c r="BC27" s="405"/>
      <c r="BD27" s="413"/>
      <c r="BE27" s="405"/>
      <c r="BF27" s="414"/>
      <c r="BG27" s="414"/>
      <c r="BH27" s="414"/>
      <c r="BI27" s="274" t="e">
        <f t="shared" si="3"/>
        <v>#DIV/0!</v>
      </c>
      <c r="BJ27" s="346" t="e">
        <f t="shared" si="1"/>
        <v>#DIV/0!</v>
      </c>
      <c r="BK27" s="405"/>
      <c r="BL27" s="405"/>
      <c r="BM27" s="233"/>
      <c r="BN27" s="233"/>
      <c r="BO27" s="234"/>
      <c r="BP27" s="238"/>
      <c r="BQ27" s="360"/>
      <c r="BR27" s="311"/>
      <c r="BS27" s="307"/>
      <c r="BT27" s="346"/>
      <c r="BU27" s="355"/>
      <c r="BV27" s="356"/>
      <c r="BW27" s="274"/>
      <c r="BX27" s="241"/>
      <c r="BY27" s="242"/>
      <c r="BZ27" s="243"/>
      <c r="CA27" s="139"/>
      <c r="CB27" s="139"/>
      <c r="CC27" s="140"/>
      <c r="CD27" s="140"/>
      <c r="CE27" s="140"/>
      <c r="CF27" s="140"/>
      <c r="CG27" s="244"/>
      <c r="CH27" s="245"/>
      <c r="CI27" s="243"/>
      <c r="CJ27" s="139"/>
      <c r="CK27" s="139"/>
      <c r="CL27" s="140"/>
      <c r="CM27" s="140"/>
      <c r="CN27" s="140"/>
      <c r="CO27" s="140"/>
      <c r="CP27" s="244"/>
      <c r="CQ27" s="245"/>
      <c r="CR27" s="246"/>
      <c r="CS27" s="139"/>
      <c r="CT27" s="139"/>
      <c r="CU27" s="140"/>
      <c r="CV27" s="140"/>
      <c r="CW27" s="140"/>
      <c r="CX27" s="140"/>
    </row>
    <row r="28" spans="1:102" s="247" customFormat="1" ht="140" customHeight="1">
      <c r="A28" s="230"/>
      <c r="B28" s="405"/>
      <c r="C28" s="231"/>
      <c r="D28" s="406"/>
      <c r="E28" s="406"/>
      <c r="F28" s="405"/>
      <c r="G28" s="406"/>
      <c r="H28" s="409"/>
      <c r="I28" s="410"/>
      <c r="J28" s="405"/>
      <c r="K28" s="233"/>
      <c r="L28" s="233"/>
      <c r="M28" s="234"/>
      <c r="N28" s="289"/>
      <c r="O28" s="235"/>
      <c r="P28" s="236"/>
      <c r="Q28" s="236"/>
      <c r="R28" s="236"/>
      <c r="S28" s="236"/>
      <c r="T28" s="236"/>
      <c r="U28" s="236"/>
      <c r="V28" s="236"/>
      <c r="W28" s="139"/>
      <c r="X28" s="139"/>
      <c r="Y28" s="140"/>
      <c r="Z28" s="235"/>
      <c r="AA28" s="236"/>
      <c r="AB28" s="236"/>
      <c r="AC28" s="236"/>
      <c r="AD28" s="236"/>
      <c r="AE28" s="236"/>
      <c r="AF28" s="236"/>
      <c r="AG28" s="236"/>
      <c r="AH28" s="139"/>
      <c r="AI28" s="139"/>
      <c r="AJ28" s="140"/>
      <c r="AK28" s="235"/>
      <c r="AL28" s="236"/>
      <c r="AM28" s="236"/>
      <c r="AN28" s="236"/>
      <c r="AO28" s="236"/>
      <c r="AP28" s="236"/>
      <c r="AQ28" s="236"/>
      <c r="AR28" s="236"/>
      <c r="AS28" s="139"/>
      <c r="AT28" s="139"/>
      <c r="AU28" s="140"/>
      <c r="AV28" s="409"/>
      <c r="AW28" s="412"/>
      <c r="AX28" s="405"/>
      <c r="AY28" s="405"/>
      <c r="AZ28" s="405"/>
      <c r="BA28" s="405"/>
      <c r="BB28" s="405"/>
      <c r="BC28" s="405"/>
      <c r="BD28" s="413"/>
      <c r="BE28" s="405"/>
      <c r="BF28" s="414"/>
      <c r="BG28" s="414"/>
      <c r="BH28" s="414"/>
      <c r="BI28" s="274" t="e">
        <f t="shared" si="3"/>
        <v>#DIV/0!</v>
      </c>
      <c r="BJ28" s="346" t="e">
        <f t="shared" si="1"/>
        <v>#DIV/0!</v>
      </c>
      <c r="BK28" s="405"/>
      <c r="BL28" s="405"/>
      <c r="BM28" s="233"/>
      <c r="BN28" s="233"/>
      <c r="BO28" s="234"/>
      <c r="BP28" s="238"/>
      <c r="BQ28" s="249"/>
      <c r="BR28" s="250"/>
      <c r="BS28" s="236"/>
      <c r="BT28" s="236"/>
      <c r="BU28" s="251"/>
      <c r="BV28" s="251"/>
      <c r="BW28" s="252"/>
      <c r="BX28" s="241"/>
      <c r="BY28" s="242"/>
      <c r="BZ28" s="243"/>
      <c r="CA28" s="139"/>
      <c r="CB28" s="139"/>
      <c r="CC28" s="140"/>
      <c r="CD28" s="140"/>
      <c r="CE28" s="140"/>
      <c r="CF28" s="140"/>
      <c r="CG28" s="244"/>
      <c r="CH28" s="245"/>
      <c r="CI28" s="243"/>
      <c r="CJ28" s="139"/>
      <c r="CK28" s="139"/>
      <c r="CL28" s="140"/>
      <c r="CM28" s="140"/>
      <c r="CN28" s="140"/>
      <c r="CO28" s="140"/>
      <c r="CP28" s="244"/>
      <c r="CQ28" s="245"/>
      <c r="CR28" s="246"/>
      <c r="CS28" s="139"/>
      <c r="CT28" s="139"/>
      <c r="CU28" s="140"/>
      <c r="CV28" s="140"/>
      <c r="CW28" s="140"/>
      <c r="CX28" s="140"/>
    </row>
    <row r="29" spans="1:102" s="247" customFormat="1" ht="191" customHeight="1">
      <c r="A29" s="230"/>
      <c r="B29" s="405"/>
      <c r="C29" s="231"/>
      <c r="D29" s="406"/>
      <c r="E29" s="406"/>
      <c r="F29" s="405"/>
      <c r="G29" s="406"/>
      <c r="H29" s="411"/>
      <c r="I29" s="410"/>
      <c r="J29" s="405"/>
      <c r="K29" s="233"/>
      <c r="L29" s="233"/>
      <c r="M29" s="234"/>
      <c r="N29" s="289"/>
      <c r="O29" s="235"/>
      <c r="P29" s="236"/>
      <c r="Q29" s="236"/>
      <c r="R29" s="236"/>
      <c r="S29" s="236"/>
      <c r="T29" s="236"/>
      <c r="U29" s="236"/>
      <c r="V29" s="236"/>
      <c r="W29" s="139"/>
      <c r="X29" s="139"/>
      <c r="Y29" s="140"/>
      <c r="Z29" s="235"/>
      <c r="AA29" s="236"/>
      <c r="AB29" s="236"/>
      <c r="AC29" s="236"/>
      <c r="AD29" s="236"/>
      <c r="AE29" s="236"/>
      <c r="AF29" s="236"/>
      <c r="AG29" s="236"/>
      <c r="AH29" s="139"/>
      <c r="AI29" s="139"/>
      <c r="AJ29" s="140"/>
      <c r="AK29" s="235"/>
      <c r="AL29" s="236"/>
      <c r="AM29" s="236"/>
      <c r="AN29" s="236"/>
      <c r="AO29" s="236"/>
      <c r="AP29" s="236"/>
      <c r="AQ29" s="236"/>
      <c r="AR29" s="236"/>
      <c r="AS29" s="139"/>
      <c r="AT29" s="139"/>
      <c r="AU29" s="140"/>
      <c r="AV29" s="409"/>
      <c r="AW29" s="412"/>
      <c r="AX29" s="405"/>
      <c r="AY29" s="405"/>
      <c r="AZ29" s="405"/>
      <c r="BA29" s="405"/>
      <c r="BB29" s="405"/>
      <c r="BC29" s="405"/>
      <c r="BD29" s="413"/>
      <c r="BE29" s="405"/>
      <c r="BF29" s="414"/>
      <c r="BG29" s="414"/>
      <c r="BH29" s="414"/>
      <c r="BI29" s="274" t="e">
        <f t="shared" si="3"/>
        <v>#DIV/0!</v>
      </c>
      <c r="BJ29" s="346" t="e">
        <f t="shared" si="1"/>
        <v>#DIV/0!</v>
      </c>
      <c r="BK29" s="405"/>
      <c r="BL29" s="405"/>
      <c r="BM29" s="233"/>
      <c r="BN29" s="233"/>
      <c r="BO29" s="234"/>
      <c r="BP29" s="238"/>
      <c r="BQ29" s="249"/>
      <c r="BR29" s="357"/>
      <c r="BS29" s="236"/>
      <c r="BT29" s="236"/>
      <c r="BU29" s="251"/>
      <c r="BV29" s="251"/>
      <c r="BW29" s="354"/>
      <c r="BX29" s="241"/>
      <c r="BY29" s="242"/>
      <c r="BZ29" s="243"/>
      <c r="CA29" s="139"/>
      <c r="CB29" s="139"/>
      <c r="CC29" s="140"/>
      <c r="CD29" s="140"/>
      <c r="CE29" s="140"/>
      <c r="CF29" s="140"/>
      <c r="CG29" s="244"/>
      <c r="CH29" s="245"/>
      <c r="CI29" s="243"/>
      <c r="CJ29" s="139"/>
      <c r="CK29" s="139"/>
      <c r="CL29" s="140"/>
      <c r="CM29" s="140"/>
      <c r="CN29" s="140"/>
      <c r="CO29" s="140"/>
      <c r="CP29" s="244"/>
      <c r="CQ29" s="245"/>
      <c r="CR29" s="246"/>
      <c r="CS29" s="139"/>
      <c r="CT29" s="139"/>
      <c r="CU29" s="140"/>
      <c r="CV29" s="140"/>
      <c r="CW29" s="140"/>
      <c r="CX29" s="140"/>
    </row>
    <row r="30" spans="1:102" s="247" customFormat="1" ht="191" customHeight="1">
      <c r="A30" s="230"/>
      <c r="B30" s="405"/>
      <c r="C30" s="231"/>
      <c r="D30" s="406"/>
      <c r="E30" s="406"/>
      <c r="F30" s="405"/>
      <c r="G30" s="406"/>
      <c r="H30" s="411"/>
      <c r="I30" s="410"/>
      <c r="J30" s="405"/>
      <c r="K30" s="233"/>
      <c r="L30" s="233"/>
      <c r="M30" s="234"/>
      <c r="N30" s="289"/>
      <c r="O30" s="235"/>
      <c r="P30" s="236"/>
      <c r="Q30" s="236"/>
      <c r="R30" s="236"/>
      <c r="S30" s="236"/>
      <c r="T30" s="236"/>
      <c r="U30" s="236"/>
      <c r="V30" s="236"/>
      <c r="W30" s="139"/>
      <c r="X30" s="139"/>
      <c r="Y30" s="140"/>
      <c r="Z30" s="235"/>
      <c r="AA30" s="236"/>
      <c r="AB30" s="236"/>
      <c r="AC30" s="236"/>
      <c r="AD30" s="236"/>
      <c r="AE30" s="236"/>
      <c r="AF30" s="236"/>
      <c r="AG30" s="236"/>
      <c r="AH30" s="139"/>
      <c r="AI30" s="139"/>
      <c r="AJ30" s="140"/>
      <c r="AK30" s="235"/>
      <c r="AL30" s="236"/>
      <c r="AM30" s="236"/>
      <c r="AN30" s="236"/>
      <c r="AO30" s="236"/>
      <c r="AP30" s="236"/>
      <c r="AQ30" s="236"/>
      <c r="AR30" s="236"/>
      <c r="AS30" s="139"/>
      <c r="AT30" s="139"/>
      <c r="AU30" s="140"/>
      <c r="AV30" s="409"/>
      <c r="AW30" s="412"/>
      <c r="AX30" s="405"/>
      <c r="AY30" s="405"/>
      <c r="AZ30" s="405"/>
      <c r="BA30" s="405"/>
      <c r="BB30" s="405"/>
      <c r="BC30" s="405"/>
      <c r="BD30" s="413"/>
      <c r="BE30" s="405"/>
      <c r="BF30" s="414"/>
      <c r="BG30" s="414"/>
      <c r="BH30" s="414"/>
      <c r="BI30" s="274" t="e">
        <f t="shared" si="3"/>
        <v>#DIV/0!</v>
      </c>
      <c r="BJ30" s="346" t="e">
        <f t="shared" si="1"/>
        <v>#DIV/0!</v>
      </c>
      <c r="BK30" s="405"/>
      <c r="BL30" s="405"/>
      <c r="BM30" s="233"/>
      <c r="BN30" s="233"/>
      <c r="BO30" s="234"/>
      <c r="BP30" s="238"/>
      <c r="BQ30" s="249"/>
      <c r="BR30" s="357"/>
      <c r="BS30" s="236"/>
      <c r="BT30" s="236"/>
      <c r="BU30" s="251"/>
      <c r="BV30" s="251"/>
      <c r="BW30" s="354"/>
      <c r="BX30" s="241"/>
      <c r="BY30" s="242"/>
      <c r="BZ30" s="243"/>
      <c r="CA30" s="139"/>
      <c r="CB30" s="139"/>
      <c r="CC30" s="140"/>
      <c r="CD30" s="140"/>
      <c r="CE30" s="140"/>
      <c r="CF30" s="140"/>
      <c r="CG30" s="244"/>
      <c r="CH30" s="245"/>
      <c r="CI30" s="243"/>
      <c r="CJ30" s="139"/>
      <c r="CK30" s="139"/>
      <c r="CL30" s="140"/>
      <c r="CM30" s="140"/>
      <c r="CN30" s="140"/>
      <c r="CO30" s="140"/>
      <c r="CP30" s="244"/>
      <c r="CQ30" s="245"/>
      <c r="CR30" s="246"/>
      <c r="CS30" s="139"/>
      <c r="CT30" s="139"/>
      <c r="CU30" s="140"/>
      <c r="CV30" s="140"/>
      <c r="CW30" s="140"/>
      <c r="CX30" s="140"/>
    </row>
    <row r="31" spans="1:102" s="247" customFormat="1" ht="191" customHeight="1">
      <c r="A31" s="230"/>
      <c r="B31" s="405"/>
      <c r="C31" s="231"/>
      <c r="D31" s="406"/>
      <c r="E31" s="406"/>
      <c r="F31" s="405"/>
      <c r="G31" s="406"/>
      <c r="H31" s="411"/>
      <c r="I31" s="410"/>
      <c r="J31" s="405"/>
      <c r="K31" s="233"/>
      <c r="L31" s="233"/>
      <c r="M31" s="234"/>
      <c r="N31" s="289"/>
      <c r="O31" s="235"/>
      <c r="P31" s="236"/>
      <c r="Q31" s="236"/>
      <c r="R31" s="236"/>
      <c r="S31" s="236"/>
      <c r="T31" s="236"/>
      <c r="U31" s="236"/>
      <c r="V31" s="236"/>
      <c r="W31" s="139"/>
      <c r="X31" s="139"/>
      <c r="Y31" s="140"/>
      <c r="Z31" s="235"/>
      <c r="AA31" s="236"/>
      <c r="AB31" s="236"/>
      <c r="AC31" s="236"/>
      <c r="AD31" s="236"/>
      <c r="AE31" s="236"/>
      <c r="AF31" s="236"/>
      <c r="AG31" s="236"/>
      <c r="AH31" s="139"/>
      <c r="AI31" s="139"/>
      <c r="AJ31" s="140"/>
      <c r="AK31" s="235"/>
      <c r="AL31" s="236"/>
      <c r="AM31" s="236"/>
      <c r="AN31" s="236"/>
      <c r="AO31" s="236"/>
      <c r="AP31" s="236"/>
      <c r="AQ31" s="236"/>
      <c r="AR31" s="236"/>
      <c r="AS31" s="139"/>
      <c r="AT31" s="139"/>
      <c r="AU31" s="140"/>
      <c r="AV31" s="409"/>
      <c r="AW31" s="412"/>
      <c r="AX31" s="405"/>
      <c r="AY31" s="405"/>
      <c r="AZ31" s="405"/>
      <c r="BA31" s="405"/>
      <c r="BB31" s="405"/>
      <c r="BC31" s="405"/>
      <c r="BD31" s="413"/>
      <c r="BE31" s="405"/>
      <c r="BF31" s="414"/>
      <c r="BG31" s="414"/>
      <c r="BH31" s="414"/>
      <c r="BI31" s="274" t="e">
        <f t="shared" si="3"/>
        <v>#DIV/0!</v>
      </c>
      <c r="BJ31" s="346" t="e">
        <f t="shared" si="1"/>
        <v>#DIV/0!</v>
      </c>
      <c r="BK31" s="405"/>
      <c r="BL31" s="405"/>
      <c r="BM31" s="233"/>
      <c r="BN31" s="233"/>
      <c r="BO31" s="234"/>
      <c r="BP31" s="238"/>
      <c r="BQ31" s="249"/>
      <c r="BR31" s="357"/>
      <c r="BS31" s="236"/>
      <c r="BT31" s="236"/>
      <c r="BU31" s="251"/>
      <c r="BV31" s="251"/>
      <c r="BW31" s="354"/>
      <c r="BX31" s="241"/>
      <c r="BY31" s="242"/>
      <c r="BZ31" s="243"/>
      <c r="CA31" s="139"/>
      <c r="CB31" s="139"/>
      <c r="CC31" s="140"/>
      <c r="CD31" s="140"/>
      <c r="CE31" s="140"/>
      <c r="CF31" s="140"/>
      <c r="CG31" s="244"/>
      <c r="CH31" s="245"/>
      <c r="CI31" s="243"/>
      <c r="CJ31" s="139"/>
      <c r="CK31" s="139"/>
      <c r="CL31" s="140"/>
      <c r="CM31" s="140"/>
      <c r="CN31" s="140"/>
      <c r="CO31" s="140"/>
      <c r="CP31" s="244"/>
      <c r="CQ31" s="245"/>
      <c r="CR31" s="246"/>
      <c r="CS31" s="139"/>
      <c r="CT31" s="139"/>
      <c r="CU31" s="140"/>
      <c r="CV31" s="140"/>
      <c r="CW31" s="140"/>
      <c r="CX31" s="140"/>
    </row>
    <row r="32" spans="1:102" s="247" customFormat="1" ht="191" customHeight="1">
      <c r="A32" s="230"/>
      <c r="B32" s="405"/>
      <c r="C32" s="231"/>
      <c r="D32" s="406"/>
      <c r="E32" s="406"/>
      <c r="F32" s="405"/>
      <c r="G32" s="406"/>
      <c r="H32" s="411"/>
      <c r="I32" s="410"/>
      <c r="J32" s="405"/>
      <c r="K32" s="233"/>
      <c r="L32" s="233"/>
      <c r="M32" s="234"/>
      <c r="N32" s="289"/>
      <c r="O32" s="235"/>
      <c r="P32" s="236"/>
      <c r="Q32" s="236"/>
      <c r="R32" s="236"/>
      <c r="S32" s="236"/>
      <c r="T32" s="236"/>
      <c r="U32" s="236"/>
      <c r="V32" s="236"/>
      <c r="W32" s="139"/>
      <c r="X32" s="139"/>
      <c r="Y32" s="140"/>
      <c r="Z32" s="235"/>
      <c r="AA32" s="236"/>
      <c r="AB32" s="236"/>
      <c r="AC32" s="236"/>
      <c r="AD32" s="236"/>
      <c r="AE32" s="236"/>
      <c r="AF32" s="236"/>
      <c r="AG32" s="236"/>
      <c r="AH32" s="139"/>
      <c r="AI32" s="139"/>
      <c r="AJ32" s="140"/>
      <c r="AK32" s="235"/>
      <c r="AL32" s="236"/>
      <c r="AM32" s="236"/>
      <c r="AN32" s="236"/>
      <c r="AO32" s="236"/>
      <c r="AP32" s="236"/>
      <c r="AQ32" s="236"/>
      <c r="AR32" s="236"/>
      <c r="AS32" s="139"/>
      <c r="AT32" s="139"/>
      <c r="AU32" s="140"/>
      <c r="AV32" s="409"/>
      <c r="AW32" s="412"/>
      <c r="AX32" s="405"/>
      <c r="AY32" s="405"/>
      <c r="AZ32" s="405"/>
      <c r="BA32" s="405"/>
      <c r="BB32" s="405"/>
      <c r="BC32" s="405"/>
      <c r="BD32" s="413"/>
      <c r="BE32" s="405"/>
      <c r="BF32" s="414"/>
      <c r="BG32" s="414"/>
      <c r="BH32" s="414"/>
      <c r="BI32" s="274" t="e">
        <f t="shared" si="3"/>
        <v>#DIV/0!</v>
      </c>
      <c r="BJ32" s="346" t="e">
        <f t="shared" si="1"/>
        <v>#DIV/0!</v>
      </c>
      <c r="BK32" s="405"/>
      <c r="BL32" s="405"/>
      <c r="BM32" s="233"/>
      <c r="BN32" s="233"/>
      <c r="BO32" s="234"/>
      <c r="BP32" s="238"/>
      <c r="BQ32" s="249"/>
      <c r="BR32" s="357"/>
      <c r="BS32" s="236"/>
      <c r="BT32" s="236"/>
      <c r="BU32" s="251"/>
      <c r="BV32" s="251"/>
      <c r="BW32" s="354"/>
      <c r="BX32" s="241"/>
      <c r="BY32" s="242"/>
      <c r="BZ32" s="243"/>
      <c r="CA32" s="139"/>
      <c r="CB32" s="139"/>
      <c r="CC32" s="140"/>
      <c r="CD32" s="140"/>
      <c r="CE32" s="140"/>
      <c r="CF32" s="140"/>
      <c r="CG32" s="244"/>
      <c r="CH32" s="245"/>
      <c r="CI32" s="243"/>
      <c r="CJ32" s="139"/>
      <c r="CK32" s="139"/>
      <c r="CL32" s="140"/>
      <c r="CM32" s="140"/>
      <c r="CN32" s="140"/>
      <c r="CO32" s="140"/>
      <c r="CP32" s="244"/>
      <c r="CQ32" s="245"/>
      <c r="CR32" s="246"/>
      <c r="CS32" s="139"/>
      <c r="CT32" s="139"/>
      <c r="CU32" s="140"/>
      <c r="CV32" s="140"/>
      <c r="CW32" s="140"/>
      <c r="CX32" s="140"/>
    </row>
    <row r="33" spans="1:102" s="247" customFormat="1" ht="191" customHeight="1">
      <c r="A33" s="230"/>
      <c r="B33" s="405"/>
      <c r="C33" s="231"/>
      <c r="D33" s="406"/>
      <c r="E33" s="406"/>
      <c r="F33" s="405"/>
      <c r="G33" s="406"/>
      <c r="H33" s="411"/>
      <c r="I33" s="410"/>
      <c r="J33" s="405"/>
      <c r="K33" s="233"/>
      <c r="L33" s="233"/>
      <c r="M33" s="234"/>
      <c r="N33" s="289"/>
      <c r="O33" s="235"/>
      <c r="P33" s="236"/>
      <c r="Q33" s="236"/>
      <c r="R33" s="236"/>
      <c r="S33" s="236"/>
      <c r="T33" s="236"/>
      <c r="U33" s="236"/>
      <c r="V33" s="236"/>
      <c r="W33" s="139"/>
      <c r="X33" s="139"/>
      <c r="Y33" s="140"/>
      <c r="Z33" s="235"/>
      <c r="AA33" s="236"/>
      <c r="AB33" s="236"/>
      <c r="AC33" s="236"/>
      <c r="AD33" s="236"/>
      <c r="AE33" s="236"/>
      <c r="AF33" s="236"/>
      <c r="AG33" s="236"/>
      <c r="AH33" s="139"/>
      <c r="AI33" s="139"/>
      <c r="AJ33" s="140"/>
      <c r="AK33" s="235"/>
      <c r="AL33" s="236"/>
      <c r="AM33" s="236"/>
      <c r="AN33" s="236"/>
      <c r="AO33" s="236"/>
      <c r="AP33" s="236"/>
      <c r="AQ33" s="236"/>
      <c r="AR33" s="236"/>
      <c r="AS33" s="139"/>
      <c r="AT33" s="139"/>
      <c r="AU33" s="140"/>
      <c r="AV33" s="409"/>
      <c r="AW33" s="412"/>
      <c r="AX33" s="405"/>
      <c r="AY33" s="405"/>
      <c r="AZ33" s="405"/>
      <c r="BA33" s="405"/>
      <c r="BB33" s="405"/>
      <c r="BC33" s="405"/>
      <c r="BD33" s="413"/>
      <c r="BE33" s="405"/>
      <c r="BF33" s="414"/>
      <c r="BG33" s="414"/>
      <c r="BH33" s="237"/>
      <c r="BI33" s="274" t="e">
        <f t="shared" si="3"/>
        <v>#DIV/0!</v>
      </c>
      <c r="BJ33" s="346" t="e">
        <f t="shared" si="1"/>
        <v>#DIV/0!</v>
      </c>
      <c r="BK33" s="405"/>
      <c r="BL33" s="405"/>
      <c r="BM33" s="233"/>
      <c r="BN33" s="233"/>
      <c r="BO33" s="234"/>
      <c r="BP33" s="238"/>
      <c r="BQ33" s="249"/>
      <c r="BR33" s="357"/>
      <c r="BS33" s="236"/>
      <c r="BT33" s="236"/>
      <c r="BU33" s="251"/>
      <c r="BV33" s="251"/>
      <c r="BW33" s="354"/>
      <c r="BX33" s="241"/>
      <c r="BY33" s="242"/>
      <c r="BZ33" s="243"/>
      <c r="CA33" s="139"/>
      <c r="CB33" s="139"/>
      <c r="CC33" s="140"/>
      <c r="CD33" s="140"/>
      <c r="CE33" s="140"/>
      <c r="CF33" s="140"/>
      <c r="CG33" s="244"/>
      <c r="CH33" s="245"/>
      <c r="CI33" s="243"/>
      <c r="CJ33" s="139"/>
      <c r="CK33" s="139"/>
      <c r="CL33" s="140"/>
      <c r="CM33" s="140"/>
      <c r="CN33" s="140"/>
      <c r="CO33" s="140"/>
      <c r="CP33" s="244"/>
      <c r="CQ33" s="245"/>
      <c r="CR33" s="246"/>
      <c r="CS33" s="139"/>
      <c r="CT33" s="139"/>
      <c r="CU33" s="140"/>
      <c r="CV33" s="140"/>
      <c r="CW33" s="140"/>
      <c r="CX33" s="140"/>
    </row>
    <row r="34" spans="1:102" s="247" customFormat="1" ht="191" customHeight="1">
      <c r="A34" s="230"/>
      <c r="B34" s="405"/>
      <c r="C34" s="231"/>
      <c r="D34" s="406"/>
      <c r="E34" s="406"/>
      <c r="F34" s="405"/>
      <c r="G34" s="406"/>
      <c r="H34" s="411"/>
      <c r="I34" s="410"/>
      <c r="J34" s="405"/>
      <c r="K34" s="233"/>
      <c r="L34" s="233"/>
      <c r="M34" s="234"/>
      <c r="N34" s="289"/>
      <c r="O34" s="235"/>
      <c r="P34" s="236"/>
      <c r="Q34" s="236"/>
      <c r="R34" s="236"/>
      <c r="S34" s="236"/>
      <c r="T34" s="236"/>
      <c r="U34" s="236"/>
      <c r="V34" s="236"/>
      <c r="W34" s="139"/>
      <c r="X34" s="139"/>
      <c r="Y34" s="140"/>
      <c r="Z34" s="235"/>
      <c r="AA34" s="236"/>
      <c r="AB34" s="236"/>
      <c r="AC34" s="236"/>
      <c r="AD34" s="236"/>
      <c r="AE34" s="236"/>
      <c r="AF34" s="236"/>
      <c r="AG34" s="236"/>
      <c r="AH34" s="139"/>
      <c r="AI34" s="139"/>
      <c r="AJ34" s="140"/>
      <c r="AK34" s="235"/>
      <c r="AL34" s="236"/>
      <c r="AM34" s="236"/>
      <c r="AN34" s="236"/>
      <c r="AO34" s="236"/>
      <c r="AP34" s="236"/>
      <c r="AQ34" s="236"/>
      <c r="AR34" s="236"/>
      <c r="AS34" s="139"/>
      <c r="AT34" s="139"/>
      <c r="AU34" s="140"/>
      <c r="AV34" s="409"/>
      <c r="AW34" s="412"/>
      <c r="AX34" s="405"/>
      <c r="AY34" s="405"/>
      <c r="AZ34" s="405"/>
      <c r="BA34" s="405"/>
      <c r="BB34" s="405"/>
      <c r="BC34" s="405"/>
      <c r="BD34" s="413"/>
      <c r="BE34" s="405"/>
      <c r="BF34" s="414"/>
      <c r="BG34" s="414"/>
      <c r="BH34" s="237"/>
      <c r="BI34" s="274" t="e">
        <f t="shared" si="3"/>
        <v>#DIV/0!</v>
      </c>
      <c r="BJ34" s="346" t="e">
        <f t="shared" si="1"/>
        <v>#DIV/0!</v>
      </c>
      <c r="BK34" s="405"/>
      <c r="BL34" s="405"/>
      <c r="BM34" s="233"/>
      <c r="BN34" s="233"/>
      <c r="BO34" s="234"/>
      <c r="BP34" s="238"/>
      <c r="BQ34" s="249"/>
      <c r="BR34" s="357"/>
      <c r="BS34" s="236"/>
      <c r="BT34" s="236"/>
      <c r="BU34" s="251"/>
      <c r="BV34" s="251"/>
      <c r="BW34" s="354"/>
      <c r="BX34" s="241"/>
      <c r="BY34" s="242"/>
      <c r="BZ34" s="243"/>
      <c r="CA34" s="139"/>
      <c r="CB34" s="139"/>
      <c r="CC34" s="140"/>
      <c r="CD34" s="140"/>
      <c r="CE34" s="140"/>
      <c r="CF34" s="140"/>
      <c r="CG34" s="244"/>
      <c r="CH34" s="245"/>
      <c r="CI34" s="243"/>
      <c r="CJ34" s="139"/>
      <c r="CK34" s="139"/>
      <c r="CL34" s="140"/>
      <c r="CM34" s="140"/>
      <c r="CN34" s="140"/>
      <c r="CO34" s="140"/>
      <c r="CP34" s="244"/>
      <c r="CQ34" s="245"/>
      <c r="CR34" s="246"/>
      <c r="CS34" s="139"/>
      <c r="CT34" s="139"/>
      <c r="CU34" s="140"/>
      <c r="CV34" s="140"/>
      <c r="CW34" s="140"/>
      <c r="CX34" s="140"/>
    </row>
    <row r="35" spans="1:102" s="247" customFormat="1" ht="191" customHeight="1">
      <c r="A35" s="230"/>
      <c r="B35" s="405"/>
      <c r="C35" s="231"/>
      <c r="D35" s="406"/>
      <c r="E35" s="406"/>
      <c r="F35" s="405"/>
      <c r="G35" s="406"/>
      <c r="H35" s="411"/>
      <c r="I35" s="410"/>
      <c r="J35" s="405"/>
      <c r="K35" s="233"/>
      <c r="L35" s="233"/>
      <c r="M35" s="234"/>
      <c r="N35" s="289"/>
      <c r="O35" s="235"/>
      <c r="P35" s="236"/>
      <c r="Q35" s="236"/>
      <c r="R35" s="236"/>
      <c r="S35" s="236"/>
      <c r="T35" s="236"/>
      <c r="U35" s="236"/>
      <c r="V35" s="236"/>
      <c r="W35" s="139"/>
      <c r="X35" s="139"/>
      <c r="Y35" s="140"/>
      <c r="Z35" s="235"/>
      <c r="AA35" s="236"/>
      <c r="AB35" s="236"/>
      <c r="AC35" s="236"/>
      <c r="AD35" s="236"/>
      <c r="AE35" s="236"/>
      <c r="AF35" s="236"/>
      <c r="AG35" s="236"/>
      <c r="AH35" s="139"/>
      <c r="AI35" s="139"/>
      <c r="AJ35" s="140"/>
      <c r="AK35" s="235"/>
      <c r="AL35" s="236"/>
      <c r="AM35" s="236"/>
      <c r="AN35" s="236"/>
      <c r="AO35" s="236"/>
      <c r="AP35" s="236"/>
      <c r="AQ35" s="236"/>
      <c r="AR35" s="236"/>
      <c r="AS35" s="139"/>
      <c r="AT35" s="139"/>
      <c r="AU35" s="140"/>
      <c r="AV35" s="409"/>
      <c r="AW35" s="412"/>
      <c r="AX35" s="405"/>
      <c r="AY35" s="405"/>
      <c r="AZ35" s="405"/>
      <c r="BA35" s="405"/>
      <c r="BB35" s="405"/>
      <c r="BC35" s="405"/>
      <c r="BD35" s="413"/>
      <c r="BE35" s="405"/>
      <c r="BF35" s="414"/>
      <c r="BG35" s="414"/>
      <c r="BH35" s="237"/>
      <c r="BI35" s="274" t="e">
        <f t="shared" si="3"/>
        <v>#DIV/0!</v>
      </c>
      <c r="BJ35" s="346" t="e">
        <f t="shared" si="1"/>
        <v>#DIV/0!</v>
      </c>
      <c r="BK35" s="405"/>
      <c r="BL35" s="405"/>
      <c r="BM35" s="233"/>
      <c r="BN35" s="233"/>
      <c r="BO35" s="234"/>
      <c r="BP35" s="238"/>
      <c r="BQ35" s="249"/>
      <c r="BR35" s="357"/>
      <c r="BS35" s="236"/>
      <c r="BT35" s="236"/>
      <c r="BU35" s="251"/>
      <c r="BV35" s="251"/>
      <c r="BW35" s="354"/>
      <c r="BX35" s="241"/>
      <c r="BY35" s="242"/>
      <c r="BZ35" s="243"/>
      <c r="CA35" s="139"/>
      <c r="CB35" s="139"/>
      <c r="CC35" s="140"/>
      <c r="CD35" s="140"/>
      <c r="CE35" s="140"/>
      <c r="CF35" s="140"/>
      <c r="CG35" s="244"/>
      <c r="CH35" s="245"/>
      <c r="CI35" s="243"/>
      <c r="CJ35" s="139"/>
      <c r="CK35" s="139"/>
      <c r="CL35" s="140"/>
      <c r="CM35" s="140"/>
      <c r="CN35" s="140"/>
      <c r="CO35" s="140"/>
      <c r="CP35" s="244"/>
      <c r="CQ35" s="245"/>
      <c r="CR35" s="246"/>
      <c r="CS35" s="139"/>
      <c r="CT35" s="139"/>
      <c r="CU35" s="140"/>
      <c r="CV35" s="140"/>
      <c r="CW35" s="140"/>
      <c r="CX35" s="140"/>
    </row>
    <row r="36" spans="1:102" s="247" customFormat="1" ht="191" customHeight="1">
      <c r="A36" s="230"/>
      <c r="B36" s="405"/>
      <c r="C36" s="231"/>
      <c r="D36" s="406"/>
      <c r="E36" s="406"/>
      <c r="F36" s="405"/>
      <c r="G36" s="406"/>
      <c r="H36" s="411"/>
      <c r="I36" s="410"/>
      <c r="J36" s="405"/>
      <c r="K36" s="233"/>
      <c r="L36" s="233"/>
      <c r="M36" s="234"/>
      <c r="N36" s="289"/>
      <c r="O36" s="235"/>
      <c r="P36" s="236"/>
      <c r="Q36" s="236"/>
      <c r="R36" s="236"/>
      <c r="S36" s="236"/>
      <c r="T36" s="236"/>
      <c r="U36" s="236"/>
      <c r="V36" s="236"/>
      <c r="W36" s="139"/>
      <c r="X36" s="139"/>
      <c r="Y36" s="140"/>
      <c r="Z36" s="235"/>
      <c r="AA36" s="236"/>
      <c r="AB36" s="236"/>
      <c r="AC36" s="236"/>
      <c r="AD36" s="236"/>
      <c r="AE36" s="236"/>
      <c r="AF36" s="236"/>
      <c r="AG36" s="236"/>
      <c r="AH36" s="139"/>
      <c r="AI36" s="139"/>
      <c r="AJ36" s="140"/>
      <c r="AK36" s="235"/>
      <c r="AL36" s="236"/>
      <c r="AM36" s="236"/>
      <c r="AN36" s="236"/>
      <c r="AO36" s="236"/>
      <c r="AP36" s="236"/>
      <c r="AQ36" s="236"/>
      <c r="AR36" s="236"/>
      <c r="AS36" s="139"/>
      <c r="AT36" s="139"/>
      <c r="AU36" s="140"/>
      <c r="AV36" s="409"/>
      <c r="AW36" s="412"/>
      <c r="AX36" s="405"/>
      <c r="AY36" s="405"/>
      <c r="AZ36" s="405"/>
      <c r="BA36" s="405"/>
      <c r="BB36" s="405"/>
      <c r="BC36" s="405"/>
      <c r="BD36" s="413"/>
      <c r="BE36" s="405"/>
      <c r="BF36" s="414"/>
      <c r="BG36" s="414"/>
      <c r="BH36" s="237"/>
      <c r="BI36" s="274" t="e">
        <f t="shared" si="3"/>
        <v>#DIV/0!</v>
      </c>
      <c r="BJ36" s="346" t="e">
        <f t="shared" si="1"/>
        <v>#DIV/0!</v>
      </c>
      <c r="BK36" s="405"/>
      <c r="BL36" s="405"/>
      <c r="BM36" s="233"/>
      <c r="BN36" s="233"/>
      <c r="BO36" s="234"/>
      <c r="BP36" s="238"/>
      <c r="BQ36" s="249"/>
      <c r="BR36" s="357"/>
      <c r="BS36" s="236"/>
      <c r="BT36" s="236"/>
      <c r="BU36" s="251"/>
      <c r="BV36" s="251"/>
      <c r="BW36" s="354"/>
      <c r="BX36" s="241"/>
      <c r="BY36" s="242"/>
      <c r="BZ36" s="243"/>
      <c r="CA36" s="139"/>
      <c r="CB36" s="139"/>
      <c r="CC36" s="140"/>
      <c r="CD36" s="140"/>
      <c r="CE36" s="140"/>
      <c r="CF36" s="140"/>
      <c r="CG36" s="244"/>
      <c r="CH36" s="245"/>
      <c r="CI36" s="243"/>
      <c r="CJ36" s="139"/>
      <c r="CK36" s="139"/>
      <c r="CL36" s="140"/>
      <c r="CM36" s="140"/>
      <c r="CN36" s="140"/>
      <c r="CO36" s="140"/>
      <c r="CP36" s="244"/>
      <c r="CQ36" s="245"/>
      <c r="CR36" s="246"/>
      <c r="CS36" s="139"/>
      <c r="CT36" s="139"/>
      <c r="CU36" s="140"/>
      <c r="CV36" s="140"/>
      <c r="CW36" s="140"/>
      <c r="CX36" s="140"/>
    </row>
    <row r="37" spans="1:102" s="247" customFormat="1" ht="191" customHeight="1">
      <c r="A37" s="230"/>
      <c r="B37" s="405"/>
      <c r="C37" s="231"/>
      <c r="D37" s="406"/>
      <c r="E37" s="406"/>
      <c r="F37" s="405"/>
      <c r="G37" s="406"/>
      <c r="H37" s="411"/>
      <c r="I37" s="410"/>
      <c r="J37" s="405"/>
      <c r="K37" s="233"/>
      <c r="L37" s="233"/>
      <c r="M37" s="234"/>
      <c r="N37" s="289"/>
      <c r="O37" s="235"/>
      <c r="P37" s="236"/>
      <c r="Q37" s="236"/>
      <c r="R37" s="236"/>
      <c r="S37" s="236"/>
      <c r="T37" s="236"/>
      <c r="U37" s="236"/>
      <c r="V37" s="236"/>
      <c r="W37" s="139"/>
      <c r="X37" s="139"/>
      <c r="Y37" s="140"/>
      <c r="Z37" s="235"/>
      <c r="AA37" s="236"/>
      <c r="AB37" s="236"/>
      <c r="AC37" s="236"/>
      <c r="AD37" s="236"/>
      <c r="AE37" s="236"/>
      <c r="AF37" s="236"/>
      <c r="AG37" s="236"/>
      <c r="AH37" s="139"/>
      <c r="AI37" s="139"/>
      <c r="AJ37" s="140"/>
      <c r="AK37" s="235"/>
      <c r="AL37" s="236"/>
      <c r="AM37" s="236"/>
      <c r="AN37" s="236"/>
      <c r="AO37" s="236"/>
      <c r="AP37" s="236"/>
      <c r="AQ37" s="236"/>
      <c r="AR37" s="236"/>
      <c r="AS37" s="139"/>
      <c r="AT37" s="139"/>
      <c r="AU37" s="140"/>
      <c r="AV37" s="409"/>
      <c r="AW37" s="412"/>
      <c r="AX37" s="405"/>
      <c r="AY37" s="405"/>
      <c r="AZ37" s="405"/>
      <c r="BA37" s="405"/>
      <c r="BB37" s="405"/>
      <c r="BC37" s="405"/>
      <c r="BD37" s="413"/>
      <c r="BE37" s="405"/>
      <c r="BF37" s="414"/>
      <c r="BG37" s="414"/>
      <c r="BH37" s="237"/>
      <c r="BI37" s="274" t="e">
        <f t="shared" si="3"/>
        <v>#DIV/0!</v>
      </c>
      <c r="BJ37" s="346" t="e">
        <f t="shared" si="1"/>
        <v>#DIV/0!</v>
      </c>
      <c r="BK37" s="405"/>
      <c r="BL37" s="405"/>
      <c r="BM37" s="233"/>
      <c r="BN37" s="233"/>
      <c r="BO37" s="234"/>
      <c r="BP37" s="238"/>
      <c r="BQ37" s="249"/>
      <c r="BR37" s="357"/>
      <c r="BS37" s="236"/>
      <c r="BT37" s="236"/>
      <c r="BU37" s="251"/>
      <c r="BV37" s="251"/>
      <c r="BW37" s="354"/>
      <c r="BX37" s="241"/>
      <c r="BY37" s="242"/>
      <c r="BZ37" s="243"/>
      <c r="CA37" s="139"/>
      <c r="CB37" s="139"/>
      <c r="CC37" s="140"/>
      <c r="CD37" s="140"/>
      <c r="CE37" s="140"/>
      <c r="CF37" s="140"/>
      <c r="CG37" s="244"/>
      <c r="CH37" s="245"/>
      <c r="CI37" s="243"/>
      <c r="CJ37" s="139"/>
      <c r="CK37" s="139"/>
      <c r="CL37" s="140"/>
      <c r="CM37" s="140"/>
      <c r="CN37" s="140"/>
      <c r="CO37" s="140"/>
      <c r="CP37" s="244"/>
      <c r="CQ37" s="245"/>
      <c r="CR37" s="246"/>
      <c r="CS37" s="139"/>
      <c r="CT37" s="139"/>
      <c r="CU37" s="140"/>
      <c r="CV37" s="140"/>
      <c r="CW37" s="140"/>
      <c r="CX37" s="140"/>
    </row>
    <row r="38" spans="1:102" s="247" customFormat="1" ht="191" customHeight="1">
      <c r="A38" s="230"/>
      <c r="B38" s="405"/>
      <c r="C38" s="231"/>
      <c r="D38" s="406"/>
      <c r="E38" s="406"/>
      <c r="F38" s="405"/>
      <c r="G38" s="406"/>
      <c r="H38" s="411"/>
      <c r="I38" s="410"/>
      <c r="J38" s="405"/>
      <c r="K38" s="233"/>
      <c r="L38" s="233"/>
      <c r="M38" s="234"/>
      <c r="N38" s="289"/>
      <c r="O38" s="235"/>
      <c r="P38" s="236"/>
      <c r="Q38" s="236"/>
      <c r="R38" s="236"/>
      <c r="S38" s="236"/>
      <c r="T38" s="236"/>
      <c r="U38" s="236"/>
      <c r="V38" s="236"/>
      <c r="W38" s="139"/>
      <c r="X38" s="139"/>
      <c r="Y38" s="140"/>
      <c r="Z38" s="235"/>
      <c r="AA38" s="236"/>
      <c r="AB38" s="236"/>
      <c r="AC38" s="236"/>
      <c r="AD38" s="236"/>
      <c r="AE38" s="236"/>
      <c r="AF38" s="236"/>
      <c r="AG38" s="236"/>
      <c r="AH38" s="139"/>
      <c r="AI38" s="139"/>
      <c r="AJ38" s="140"/>
      <c r="AK38" s="235"/>
      <c r="AL38" s="236"/>
      <c r="AM38" s="236"/>
      <c r="AN38" s="236"/>
      <c r="AO38" s="236"/>
      <c r="AP38" s="236"/>
      <c r="AQ38" s="236"/>
      <c r="AR38" s="236"/>
      <c r="AS38" s="139"/>
      <c r="AT38" s="139"/>
      <c r="AU38" s="140"/>
      <c r="AV38" s="409"/>
      <c r="AW38" s="412"/>
      <c r="AX38" s="405"/>
      <c r="AY38" s="405"/>
      <c r="AZ38" s="405"/>
      <c r="BA38" s="405"/>
      <c r="BB38" s="405"/>
      <c r="BC38" s="405"/>
      <c r="BD38" s="413"/>
      <c r="BE38" s="405"/>
      <c r="BF38" s="414"/>
      <c r="BG38" s="414"/>
      <c r="BH38" s="237"/>
      <c r="BI38" s="274" t="e">
        <f t="shared" si="3"/>
        <v>#DIV/0!</v>
      </c>
      <c r="BJ38" s="346" t="e">
        <f t="shared" si="1"/>
        <v>#DIV/0!</v>
      </c>
      <c r="BK38" s="405"/>
      <c r="BL38" s="405"/>
      <c r="BM38" s="233"/>
      <c r="BN38" s="233"/>
      <c r="BO38" s="234"/>
      <c r="BP38" s="238"/>
      <c r="BQ38" s="249"/>
      <c r="BR38" s="357"/>
      <c r="BS38" s="236"/>
      <c r="BT38" s="236"/>
      <c r="BU38" s="251"/>
      <c r="BV38" s="251"/>
      <c r="BW38" s="354"/>
      <c r="BX38" s="241"/>
      <c r="BY38" s="242"/>
      <c r="BZ38" s="243"/>
      <c r="CA38" s="139"/>
      <c r="CB38" s="139"/>
      <c r="CC38" s="140"/>
      <c r="CD38" s="140"/>
      <c r="CE38" s="140"/>
      <c r="CF38" s="140"/>
      <c r="CG38" s="244"/>
      <c r="CH38" s="245"/>
      <c r="CI38" s="243"/>
      <c r="CJ38" s="139"/>
      <c r="CK38" s="139"/>
      <c r="CL38" s="140"/>
      <c r="CM38" s="140"/>
      <c r="CN38" s="140"/>
      <c r="CO38" s="140"/>
      <c r="CP38" s="244"/>
      <c r="CQ38" s="245"/>
      <c r="CR38" s="246"/>
      <c r="CS38" s="139"/>
      <c r="CT38" s="139"/>
      <c r="CU38" s="140"/>
      <c r="CV38" s="140"/>
      <c r="CW38" s="140"/>
      <c r="CX38" s="140"/>
    </row>
    <row r="39" spans="1:102" s="247" customFormat="1" ht="191" customHeight="1">
      <c r="A39" s="230"/>
      <c r="B39" s="405"/>
      <c r="C39" s="231"/>
      <c r="D39" s="406"/>
      <c r="E39" s="406"/>
      <c r="F39" s="405"/>
      <c r="G39" s="406"/>
      <c r="H39" s="411"/>
      <c r="I39" s="410"/>
      <c r="J39" s="405"/>
      <c r="K39" s="233"/>
      <c r="L39" s="233"/>
      <c r="M39" s="234"/>
      <c r="N39" s="289"/>
      <c r="O39" s="235"/>
      <c r="P39" s="236"/>
      <c r="Q39" s="236"/>
      <c r="R39" s="236"/>
      <c r="S39" s="236"/>
      <c r="T39" s="236"/>
      <c r="U39" s="236"/>
      <c r="V39" s="236"/>
      <c r="W39" s="139"/>
      <c r="X39" s="139"/>
      <c r="Y39" s="140"/>
      <c r="Z39" s="235"/>
      <c r="AA39" s="236"/>
      <c r="AB39" s="236"/>
      <c r="AC39" s="236"/>
      <c r="AD39" s="236"/>
      <c r="AE39" s="236"/>
      <c r="AF39" s="236"/>
      <c r="AG39" s="236"/>
      <c r="AH39" s="139"/>
      <c r="AI39" s="139"/>
      <c r="AJ39" s="140"/>
      <c r="AK39" s="235"/>
      <c r="AL39" s="236"/>
      <c r="AM39" s="236"/>
      <c r="AN39" s="236"/>
      <c r="AO39" s="236"/>
      <c r="AP39" s="236"/>
      <c r="AQ39" s="236"/>
      <c r="AR39" s="236"/>
      <c r="AS39" s="139"/>
      <c r="AT39" s="139"/>
      <c r="AU39" s="140"/>
      <c r="AV39" s="409"/>
      <c r="AW39" s="412"/>
      <c r="AX39" s="405"/>
      <c r="AY39" s="405"/>
      <c r="AZ39" s="405"/>
      <c r="BA39" s="405"/>
      <c r="BB39" s="405"/>
      <c r="BC39" s="405"/>
      <c r="BD39" s="413"/>
      <c r="BE39" s="405"/>
      <c r="BF39" s="414"/>
      <c r="BG39" s="414"/>
      <c r="BH39" s="237"/>
      <c r="BI39" s="274" t="e">
        <f t="shared" si="3"/>
        <v>#DIV/0!</v>
      </c>
      <c r="BJ39" s="346" t="e">
        <f t="shared" si="1"/>
        <v>#DIV/0!</v>
      </c>
      <c r="BK39" s="405"/>
      <c r="BL39" s="405"/>
      <c r="BM39" s="233"/>
      <c r="BN39" s="233"/>
      <c r="BO39" s="234"/>
      <c r="BP39" s="238"/>
      <c r="BQ39" s="249"/>
      <c r="BR39" s="357"/>
      <c r="BS39" s="236"/>
      <c r="BT39" s="236"/>
      <c r="BU39" s="251"/>
      <c r="BV39" s="251"/>
      <c r="BW39" s="354"/>
      <c r="BX39" s="241"/>
      <c r="BY39" s="242"/>
      <c r="BZ39" s="243"/>
      <c r="CA39" s="139"/>
      <c r="CB39" s="139"/>
      <c r="CC39" s="140"/>
      <c r="CD39" s="140"/>
      <c r="CE39" s="140"/>
      <c r="CF39" s="140"/>
      <c r="CG39" s="244"/>
      <c r="CH39" s="245"/>
      <c r="CI39" s="243"/>
      <c r="CJ39" s="139"/>
      <c r="CK39" s="139"/>
      <c r="CL39" s="140"/>
      <c r="CM39" s="140"/>
      <c r="CN39" s="140"/>
      <c r="CO39" s="140"/>
      <c r="CP39" s="244"/>
      <c r="CQ39" s="245"/>
      <c r="CR39" s="246"/>
      <c r="CS39" s="139"/>
      <c r="CT39" s="139"/>
      <c r="CU39" s="140"/>
      <c r="CV39" s="140"/>
      <c r="CW39" s="140"/>
      <c r="CX39" s="140"/>
    </row>
    <row r="40" spans="1:102" s="247" customFormat="1" ht="191" customHeight="1">
      <c r="A40" s="230"/>
      <c r="B40" s="405"/>
      <c r="C40" s="231"/>
      <c r="D40" s="406"/>
      <c r="E40" s="406"/>
      <c r="F40" s="405"/>
      <c r="G40" s="406"/>
      <c r="H40" s="411"/>
      <c r="I40" s="410"/>
      <c r="J40" s="405"/>
      <c r="K40" s="233"/>
      <c r="L40" s="233"/>
      <c r="M40" s="234"/>
      <c r="N40" s="289"/>
      <c r="O40" s="235"/>
      <c r="P40" s="236"/>
      <c r="Q40" s="236"/>
      <c r="R40" s="236"/>
      <c r="S40" s="236"/>
      <c r="T40" s="236"/>
      <c r="U40" s="236"/>
      <c r="V40" s="236"/>
      <c r="W40" s="139"/>
      <c r="X40" s="139"/>
      <c r="Y40" s="140"/>
      <c r="Z40" s="235"/>
      <c r="AA40" s="236"/>
      <c r="AB40" s="236"/>
      <c r="AC40" s="236"/>
      <c r="AD40" s="236"/>
      <c r="AE40" s="236"/>
      <c r="AF40" s="236"/>
      <c r="AG40" s="236"/>
      <c r="AH40" s="139"/>
      <c r="AI40" s="139"/>
      <c r="AJ40" s="140"/>
      <c r="AK40" s="235"/>
      <c r="AL40" s="236"/>
      <c r="AM40" s="236"/>
      <c r="AN40" s="236"/>
      <c r="AO40" s="236"/>
      <c r="AP40" s="236"/>
      <c r="AQ40" s="236"/>
      <c r="AR40" s="236"/>
      <c r="AS40" s="139"/>
      <c r="AT40" s="139"/>
      <c r="AU40" s="140"/>
      <c r="AV40" s="409"/>
      <c r="AW40" s="412"/>
      <c r="AX40" s="405"/>
      <c r="AY40" s="405"/>
      <c r="AZ40" s="405"/>
      <c r="BA40" s="405"/>
      <c r="BB40" s="405"/>
      <c r="BC40" s="405"/>
      <c r="BD40" s="413"/>
      <c r="BE40" s="405"/>
      <c r="BF40" s="414"/>
      <c r="BG40" s="414"/>
      <c r="BH40" s="237"/>
      <c r="BI40" s="274" t="e">
        <f t="shared" si="3"/>
        <v>#DIV/0!</v>
      </c>
      <c r="BJ40" s="346" t="e">
        <f t="shared" si="1"/>
        <v>#DIV/0!</v>
      </c>
      <c r="BK40" s="405"/>
      <c r="BL40" s="405"/>
      <c r="BM40" s="233"/>
      <c r="BN40" s="233"/>
      <c r="BO40" s="234"/>
      <c r="BP40" s="238"/>
      <c r="BQ40" s="249"/>
      <c r="BR40" s="357"/>
      <c r="BS40" s="236"/>
      <c r="BT40" s="236"/>
      <c r="BU40" s="251"/>
      <c r="BV40" s="251"/>
      <c r="BW40" s="354"/>
      <c r="BX40" s="241"/>
      <c r="BY40" s="242"/>
      <c r="BZ40" s="243"/>
      <c r="CA40" s="139"/>
      <c r="CB40" s="139"/>
      <c r="CC40" s="140"/>
      <c r="CD40" s="140"/>
      <c r="CE40" s="140"/>
      <c r="CF40" s="140"/>
      <c r="CG40" s="244"/>
      <c r="CH40" s="245"/>
      <c r="CI40" s="243"/>
      <c r="CJ40" s="139"/>
      <c r="CK40" s="139"/>
      <c r="CL40" s="140"/>
      <c r="CM40" s="140"/>
      <c r="CN40" s="140"/>
      <c r="CO40" s="140"/>
      <c r="CP40" s="244"/>
      <c r="CQ40" s="245"/>
      <c r="CR40" s="246"/>
      <c r="CS40" s="139"/>
      <c r="CT40" s="139"/>
      <c r="CU40" s="140"/>
      <c r="CV40" s="140"/>
      <c r="CW40" s="140"/>
      <c r="CX40" s="140"/>
    </row>
    <row r="41" spans="1:102" s="247" customFormat="1" ht="191" customHeight="1">
      <c r="A41" s="230"/>
      <c r="B41" s="405"/>
      <c r="C41" s="231"/>
      <c r="D41" s="406"/>
      <c r="E41" s="406"/>
      <c r="F41" s="405"/>
      <c r="G41" s="406"/>
      <c r="H41" s="411"/>
      <c r="I41" s="410"/>
      <c r="J41" s="405"/>
      <c r="K41" s="233"/>
      <c r="L41" s="233"/>
      <c r="M41" s="234"/>
      <c r="N41" s="289"/>
      <c r="O41" s="235"/>
      <c r="P41" s="236"/>
      <c r="Q41" s="236"/>
      <c r="R41" s="236"/>
      <c r="S41" s="236"/>
      <c r="T41" s="236"/>
      <c r="U41" s="236"/>
      <c r="V41" s="236"/>
      <c r="W41" s="139"/>
      <c r="X41" s="139"/>
      <c r="Y41" s="140"/>
      <c r="Z41" s="235"/>
      <c r="AA41" s="236"/>
      <c r="AB41" s="236"/>
      <c r="AC41" s="236"/>
      <c r="AD41" s="236"/>
      <c r="AE41" s="236"/>
      <c r="AF41" s="236"/>
      <c r="AG41" s="236"/>
      <c r="AH41" s="139"/>
      <c r="AI41" s="139"/>
      <c r="AJ41" s="140"/>
      <c r="AK41" s="235"/>
      <c r="AL41" s="236"/>
      <c r="AM41" s="236"/>
      <c r="AN41" s="236"/>
      <c r="AO41" s="236"/>
      <c r="AP41" s="236"/>
      <c r="AQ41" s="236"/>
      <c r="AR41" s="236"/>
      <c r="AS41" s="139"/>
      <c r="AT41" s="139"/>
      <c r="AU41" s="140"/>
      <c r="AV41" s="409"/>
      <c r="AW41" s="412"/>
      <c r="AX41" s="405"/>
      <c r="AY41" s="405"/>
      <c r="AZ41" s="405"/>
      <c r="BA41" s="405"/>
      <c r="BB41" s="405"/>
      <c r="BC41" s="405"/>
      <c r="BD41" s="413"/>
      <c r="BE41" s="405"/>
      <c r="BF41" s="414"/>
      <c r="BG41" s="414"/>
      <c r="BH41" s="237"/>
      <c r="BI41" s="274" t="e">
        <f t="shared" si="3"/>
        <v>#DIV/0!</v>
      </c>
      <c r="BJ41" s="346" t="e">
        <f t="shared" si="1"/>
        <v>#DIV/0!</v>
      </c>
      <c r="BK41" s="405"/>
      <c r="BL41" s="405"/>
      <c r="BM41" s="233"/>
      <c r="BN41" s="233"/>
      <c r="BO41" s="234"/>
      <c r="BP41" s="238"/>
      <c r="BQ41" s="249"/>
      <c r="BR41" s="357"/>
      <c r="BS41" s="236"/>
      <c r="BT41" s="236"/>
      <c r="BU41" s="251"/>
      <c r="BV41" s="251"/>
      <c r="BW41" s="354"/>
      <c r="BX41" s="241"/>
      <c r="BY41" s="242"/>
      <c r="BZ41" s="243"/>
      <c r="CA41" s="139"/>
      <c r="CB41" s="139"/>
      <c r="CC41" s="140"/>
      <c r="CD41" s="140"/>
      <c r="CE41" s="140"/>
      <c r="CF41" s="140"/>
      <c r="CG41" s="244"/>
      <c r="CH41" s="245"/>
      <c r="CI41" s="243"/>
      <c r="CJ41" s="139"/>
      <c r="CK41" s="139"/>
      <c r="CL41" s="140"/>
      <c r="CM41" s="140"/>
      <c r="CN41" s="140"/>
      <c r="CO41" s="140"/>
      <c r="CP41" s="244"/>
      <c r="CQ41" s="245"/>
      <c r="CR41" s="246"/>
      <c r="CS41" s="139"/>
      <c r="CT41" s="139"/>
      <c r="CU41" s="140"/>
      <c r="CV41" s="140"/>
      <c r="CW41" s="140"/>
      <c r="CX41" s="140"/>
    </row>
    <row r="42" spans="1:102" s="247" customFormat="1" ht="191" customHeight="1">
      <c r="A42" s="230"/>
      <c r="B42" s="405"/>
      <c r="C42" s="231"/>
      <c r="D42" s="406"/>
      <c r="E42" s="406"/>
      <c r="F42" s="405"/>
      <c r="G42" s="406"/>
      <c r="H42" s="411"/>
      <c r="I42" s="410"/>
      <c r="J42" s="405"/>
      <c r="K42" s="233"/>
      <c r="L42" s="233"/>
      <c r="M42" s="234"/>
      <c r="N42" s="289"/>
      <c r="O42" s="235"/>
      <c r="P42" s="236"/>
      <c r="Q42" s="236"/>
      <c r="R42" s="236"/>
      <c r="S42" s="236"/>
      <c r="T42" s="236"/>
      <c r="U42" s="236"/>
      <c r="V42" s="236"/>
      <c r="W42" s="139"/>
      <c r="X42" s="139"/>
      <c r="Y42" s="140"/>
      <c r="Z42" s="235"/>
      <c r="AA42" s="236"/>
      <c r="AB42" s="236"/>
      <c r="AC42" s="236"/>
      <c r="AD42" s="236"/>
      <c r="AE42" s="236"/>
      <c r="AF42" s="236"/>
      <c r="AG42" s="236"/>
      <c r="AH42" s="139"/>
      <c r="AI42" s="139"/>
      <c r="AJ42" s="140"/>
      <c r="AK42" s="235"/>
      <c r="AL42" s="236"/>
      <c r="AM42" s="236"/>
      <c r="AN42" s="236"/>
      <c r="AO42" s="236"/>
      <c r="AP42" s="236"/>
      <c r="AQ42" s="236"/>
      <c r="AR42" s="236"/>
      <c r="AS42" s="139"/>
      <c r="AT42" s="139"/>
      <c r="AU42" s="140"/>
      <c r="AV42" s="409"/>
      <c r="AW42" s="412"/>
      <c r="AX42" s="405"/>
      <c r="AY42" s="405"/>
      <c r="AZ42" s="405"/>
      <c r="BA42" s="405"/>
      <c r="BB42" s="405"/>
      <c r="BC42" s="405"/>
      <c r="BD42" s="413"/>
      <c r="BE42" s="405"/>
      <c r="BF42" s="414"/>
      <c r="BG42" s="414"/>
      <c r="BH42" s="237"/>
      <c r="BI42" s="274" t="e">
        <f t="shared" si="3"/>
        <v>#DIV/0!</v>
      </c>
      <c r="BJ42" s="346" t="e">
        <f t="shared" si="1"/>
        <v>#DIV/0!</v>
      </c>
      <c r="BK42" s="405"/>
      <c r="BL42" s="405"/>
      <c r="BM42" s="233"/>
      <c r="BN42" s="233"/>
      <c r="BO42" s="234"/>
      <c r="BP42" s="238"/>
      <c r="BQ42" s="249"/>
      <c r="BR42" s="357"/>
      <c r="BS42" s="236"/>
      <c r="BT42" s="236"/>
      <c r="BU42" s="251"/>
      <c r="BV42" s="251"/>
      <c r="BW42" s="354"/>
      <c r="BX42" s="241"/>
      <c r="BY42" s="242"/>
      <c r="BZ42" s="243"/>
      <c r="CA42" s="139"/>
      <c r="CB42" s="139"/>
      <c r="CC42" s="140"/>
      <c r="CD42" s="140"/>
      <c r="CE42" s="140"/>
      <c r="CF42" s="140"/>
      <c r="CG42" s="244"/>
      <c r="CH42" s="245"/>
      <c r="CI42" s="243"/>
      <c r="CJ42" s="139"/>
      <c r="CK42" s="139"/>
      <c r="CL42" s="140"/>
      <c r="CM42" s="140"/>
      <c r="CN42" s="140"/>
      <c r="CO42" s="140"/>
      <c r="CP42" s="244"/>
      <c r="CQ42" s="245"/>
      <c r="CR42" s="246"/>
      <c r="CS42" s="139"/>
      <c r="CT42" s="139"/>
      <c r="CU42" s="140"/>
      <c r="CV42" s="140"/>
      <c r="CW42" s="140"/>
      <c r="CX42" s="140"/>
    </row>
    <row r="43" spans="1:102" s="247" customFormat="1" ht="191" customHeight="1">
      <c r="A43" s="230"/>
      <c r="B43" s="405"/>
      <c r="C43" s="231"/>
      <c r="D43" s="406"/>
      <c r="E43" s="406"/>
      <c r="F43" s="405"/>
      <c r="G43" s="406"/>
      <c r="H43" s="411"/>
      <c r="I43" s="410"/>
      <c r="J43" s="405"/>
      <c r="K43" s="233"/>
      <c r="L43" s="233"/>
      <c r="M43" s="234"/>
      <c r="N43" s="289"/>
      <c r="O43" s="235"/>
      <c r="P43" s="236"/>
      <c r="Q43" s="236"/>
      <c r="R43" s="236"/>
      <c r="S43" s="236"/>
      <c r="T43" s="236"/>
      <c r="U43" s="236"/>
      <c r="V43" s="236"/>
      <c r="W43" s="139"/>
      <c r="X43" s="139"/>
      <c r="Y43" s="140"/>
      <c r="Z43" s="235"/>
      <c r="AA43" s="236"/>
      <c r="AB43" s="236"/>
      <c r="AC43" s="236"/>
      <c r="AD43" s="236"/>
      <c r="AE43" s="236"/>
      <c r="AF43" s="236"/>
      <c r="AG43" s="236"/>
      <c r="AH43" s="139"/>
      <c r="AI43" s="139"/>
      <c r="AJ43" s="140"/>
      <c r="AK43" s="235"/>
      <c r="AL43" s="236"/>
      <c r="AM43" s="236"/>
      <c r="AN43" s="236"/>
      <c r="AO43" s="236"/>
      <c r="AP43" s="236"/>
      <c r="AQ43" s="236"/>
      <c r="AR43" s="236"/>
      <c r="AS43" s="139"/>
      <c r="AT43" s="139"/>
      <c r="AU43" s="140"/>
      <c r="AV43" s="409"/>
      <c r="AW43" s="412"/>
      <c r="AX43" s="405"/>
      <c r="AY43" s="405"/>
      <c r="AZ43" s="405"/>
      <c r="BA43" s="405"/>
      <c r="BB43" s="405"/>
      <c r="BC43" s="405"/>
      <c r="BD43" s="413"/>
      <c r="BE43" s="405"/>
      <c r="BF43" s="414"/>
      <c r="BG43" s="414"/>
      <c r="BH43" s="237"/>
      <c r="BI43" s="274" t="e">
        <f t="shared" si="3"/>
        <v>#DIV/0!</v>
      </c>
      <c r="BJ43" s="346" t="e">
        <f t="shared" si="1"/>
        <v>#DIV/0!</v>
      </c>
      <c r="BK43" s="405"/>
      <c r="BL43" s="405"/>
      <c r="BM43" s="233"/>
      <c r="BN43" s="233"/>
      <c r="BO43" s="234"/>
      <c r="BP43" s="238"/>
      <c r="BQ43" s="249"/>
      <c r="BR43" s="357"/>
      <c r="BS43" s="236"/>
      <c r="BT43" s="236"/>
      <c r="BU43" s="251"/>
      <c r="BV43" s="251"/>
      <c r="BW43" s="354"/>
      <c r="BX43" s="241"/>
      <c r="BY43" s="242"/>
      <c r="BZ43" s="243"/>
      <c r="CA43" s="139"/>
      <c r="CB43" s="139"/>
      <c r="CC43" s="140"/>
      <c r="CD43" s="140"/>
      <c r="CE43" s="140"/>
      <c r="CF43" s="140"/>
      <c r="CG43" s="244"/>
      <c r="CH43" s="245"/>
      <c r="CI43" s="243"/>
      <c r="CJ43" s="139"/>
      <c r="CK43" s="139"/>
      <c r="CL43" s="140"/>
      <c r="CM43" s="140"/>
      <c r="CN43" s="140"/>
      <c r="CO43" s="140"/>
      <c r="CP43" s="244"/>
      <c r="CQ43" s="245"/>
      <c r="CR43" s="246"/>
      <c r="CS43" s="139"/>
      <c r="CT43" s="139"/>
      <c r="CU43" s="140"/>
      <c r="CV43" s="140"/>
      <c r="CW43" s="140"/>
      <c r="CX43" s="140"/>
    </row>
    <row r="44" spans="1:102" s="247" customFormat="1" ht="191" customHeight="1">
      <c r="A44" s="230"/>
      <c r="B44" s="405"/>
      <c r="C44" s="231"/>
      <c r="D44" s="406"/>
      <c r="E44" s="406"/>
      <c r="F44" s="405"/>
      <c r="G44" s="406"/>
      <c r="H44" s="411"/>
      <c r="I44" s="410"/>
      <c r="J44" s="405"/>
      <c r="K44" s="233"/>
      <c r="L44" s="233"/>
      <c r="M44" s="234"/>
      <c r="N44" s="289"/>
      <c r="O44" s="235"/>
      <c r="P44" s="236"/>
      <c r="Q44" s="236"/>
      <c r="R44" s="236"/>
      <c r="S44" s="236"/>
      <c r="T44" s="236"/>
      <c r="U44" s="236"/>
      <c r="V44" s="236"/>
      <c r="W44" s="139"/>
      <c r="X44" s="139"/>
      <c r="Y44" s="140"/>
      <c r="Z44" s="235"/>
      <c r="AA44" s="236"/>
      <c r="AB44" s="236"/>
      <c r="AC44" s="236"/>
      <c r="AD44" s="236"/>
      <c r="AE44" s="236"/>
      <c r="AF44" s="236"/>
      <c r="AG44" s="236"/>
      <c r="AH44" s="139"/>
      <c r="AI44" s="139"/>
      <c r="AJ44" s="140"/>
      <c r="AK44" s="235"/>
      <c r="AL44" s="236"/>
      <c r="AM44" s="236"/>
      <c r="AN44" s="236"/>
      <c r="AO44" s="236"/>
      <c r="AP44" s="236"/>
      <c r="AQ44" s="236"/>
      <c r="AR44" s="236"/>
      <c r="AS44" s="139"/>
      <c r="AT44" s="139"/>
      <c r="AU44" s="140"/>
      <c r="AV44" s="409"/>
      <c r="AW44" s="412"/>
      <c r="AX44" s="405"/>
      <c r="AY44" s="405"/>
      <c r="AZ44" s="405"/>
      <c r="BA44" s="405"/>
      <c r="BB44" s="405"/>
      <c r="BC44" s="405"/>
      <c r="BD44" s="413"/>
      <c r="BE44" s="405"/>
      <c r="BF44" s="414"/>
      <c r="BG44" s="414"/>
      <c r="BH44" s="237"/>
      <c r="BI44" s="274" t="e">
        <f t="shared" si="3"/>
        <v>#DIV/0!</v>
      </c>
      <c r="BJ44" s="346" t="e">
        <f t="shared" si="1"/>
        <v>#DIV/0!</v>
      </c>
      <c r="BK44" s="405"/>
      <c r="BL44" s="405"/>
      <c r="BM44" s="233"/>
      <c r="BN44" s="233"/>
      <c r="BO44" s="234"/>
      <c r="BP44" s="238"/>
      <c r="BQ44" s="249"/>
      <c r="BR44" s="357"/>
      <c r="BS44" s="236"/>
      <c r="BT44" s="236"/>
      <c r="BU44" s="251"/>
      <c r="BV44" s="251"/>
      <c r="BW44" s="354"/>
      <c r="BX44" s="241"/>
      <c r="BY44" s="242"/>
      <c r="BZ44" s="243"/>
      <c r="CA44" s="139"/>
      <c r="CB44" s="139"/>
      <c r="CC44" s="140"/>
      <c r="CD44" s="140"/>
      <c r="CE44" s="140"/>
      <c r="CF44" s="140"/>
      <c r="CG44" s="244"/>
      <c r="CH44" s="245"/>
      <c r="CI44" s="243"/>
      <c r="CJ44" s="139"/>
      <c r="CK44" s="139"/>
      <c r="CL44" s="140"/>
      <c r="CM44" s="140"/>
      <c r="CN44" s="140"/>
      <c r="CO44" s="140"/>
      <c r="CP44" s="244"/>
      <c r="CQ44" s="245"/>
      <c r="CR44" s="246"/>
      <c r="CS44" s="139"/>
      <c r="CT44" s="139"/>
      <c r="CU44" s="140"/>
      <c r="CV44" s="140"/>
      <c r="CW44" s="140"/>
      <c r="CX44" s="140"/>
    </row>
    <row r="45" spans="1:102" s="247" customFormat="1" ht="191" customHeight="1">
      <c r="A45" s="230"/>
      <c r="B45" s="405"/>
      <c r="C45" s="231"/>
      <c r="D45" s="406"/>
      <c r="E45" s="406"/>
      <c r="F45" s="405"/>
      <c r="G45" s="406"/>
      <c r="H45" s="411"/>
      <c r="I45" s="410"/>
      <c r="J45" s="405"/>
      <c r="K45" s="233"/>
      <c r="L45" s="233"/>
      <c r="M45" s="234"/>
      <c r="N45" s="289"/>
      <c r="O45" s="235"/>
      <c r="P45" s="236"/>
      <c r="Q45" s="236"/>
      <c r="R45" s="236"/>
      <c r="S45" s="236"/>
      <c r="T45" s="236"/>
      <c r="U45" s="236"/>
      <c r="V45" s="236"/>
      <c r="W45" s="139"/>
      <c r="X45" s="139"/>
      <c r="Y45" s="140"/>
      <c r="Z45" s="235"/>
      <c r="AA45" s="236"/>
      <c r="AB45" s="236"/>
      <c r="AC45" s="236"/>
      <c r="AD45" s="236"/>
      <c r="AE45" s="236"/>
      <c r="AF45" s="236"/>
      <c r="AG45" s="236"/>
      <c r="AH45" s="139"/>
      <c r="AI45" s="139"/>
      <c r="AJ45" s="140"/>
      <c r="AK45" s="235"/>
      <c r="AL45" s="236"/>
      <c r="AM45" s="236"/>
      <c r="AN45" s="236"/>
      <c r="AO45" s="236"/>
      <c r="AP45" s="236"/>
      <c r="AQ45" s="236"/>
      <c r="AR45" s="236"/>
      <c r="AS45" s="139"/>
      <c r="AT45" s="139"/>
      <c r="AU45" s="140"/>
      <c r="AV45" s="409"/>
      <c r="AW45" s="412"/>
      <c r="AX45" s="405"/>
      <c r="AY45" s="405"/>
      <c r="AZ45" s="405"/>
      <c r="BA45" s="405"/>
      <c r="BB45" s="405"/>
      <c r="BC45" s="405"/>
      <c r="BD45" s="413"/>
      <c r="BE45" s="405"/>
      <c r="BF45" s="414"/>
      <c r="BG45" s="414"/>
      <c r="BH45" s="237"/>
      <c r="BI45" s="274" t="e">
        <f t="shared" si="3"/>
        <v>#DIV/0!</v>
      </c>
      <c r="BJ45" s="346" t="e">
        <f t="shared" si="1"/>
        <v>#DIV/0!</v>
      </c>
      <c r="BK45" s="405"/>
      <c r="BL45" s="405"/>
      <c r="BM45" s="233"/>
      <c r="BN45" s="233"/>
      <c r="BO45" s="234"/>
      <c r="BP45" s="238"/>
      <c r="BQ45" s="249"/>
      <c r="BR45" s="357"/>
      <c r="BS45" s="236"/>
      <c r="BT45" s="236"/>
      <c r="BU45" s="251"/>
      <c r="BV45" s="251"/>
      <c r="BW45" s="354"/>
      <c r="BX45" s="241"/>
      <c r="BY45" s="242"/>
      <c r="BZ45" s="243"/>
      <c r="CA45" s="139"/>
      <c r="CB45" s="139"/>
      <c r="CC45" s="140"/>
      <c r="CD45" s="140"/>
      <c r="CE45" s="140"/>
      <c r="CF45" s="140"/>
      <c r="CG45" s="244"/>
      <c r="CH45" s="245"/>
      <c r="CI45" s="243"/>
      <c r="CJ45" s="139"/>
      <c r="CK45" s="139"/>
      <c r="CL45" s="140"/>
      <c r="CM45" s="140"/>
      <c r="CN45" s="140"/>
      <c r="CO45" s="140"/>
      <c r="CP45" s="244"/>
      <c r="CQ45" s="245"/>
      <c r="CR45" s="246"/>
      <c r="CS45" s="139"/>
      <c r="CT45" s="139"/>
      <c r="CU45" s="140"/>
      <c r="CV45" s="140"/>
      <c r="CW45" s="140"/>
      <c r="CX45" s="140"/>
    </row>
    <row r="46" spans="1:102" s="247" customFormat="1" ht="191" customHeight="1">
      <c r="A46" s="230"/>
      <c r="B46" s="405"/>
      <c r="C46" s="231"/>
      <c r="D46" s="406"/>
      <c r="E46" s="406"/>
      <c r="F46" s="405"/>
      <c r="G46" s="406"/>
      <c r="H46" s="411"/>
      <c r="I46" s="410"/>
      <c r="J46" s="405"/>
      <c r="K46" s="233"/>
      <c r="L46" s="233"/>
      <c r="M46" s="234"/>
      <c r="N46" s="289"/>
      <c r="O46" s="235"/>
      <c r="P46" s="236"/>
      <c r="Q46" s="236"/>
      <c r="R46" s="236"/>
      <c r="S46" s="236"/>
      <c r="T46" s="236"/>
      <c r="U46" s="236"/>
      <c r="V46" s="236"/>
      <c r="W46" s="139"/>
      <c r="X46" s="139"/>
      <c r="Y46" s="140"/>
      <c r="Z46" s="235"/>
      <c r="AA46" s="236"/>
      <c r="AB46" s="236"/>
      <c r="AC46" s="236"/>
      <c r="AD46" s="236"/>
      <c r="AE46" s="236"/>
      <c r="AF46" s="236"/>
      <c r="AG46" s="236"/>
      <c r="AH46" s="139"/>
      <c r="AI46" s="139"/>
      <c r="AJ46" s="140"/>
      <c r="AK46" s="235"/>
      <c r="AL46" s="236"/>
      <c r="AM46" s="236"/>
      <c r="AN46" s="236"/>
      <c r="AO46" s="236"/>
      <c r="AP46" s="236"/>
      <c r="AQ46" s="236"/>
      <c r="AR46" s="236"/>
      <c r="AS46" s="139"/>
      <c r="AT46" s="139"/>
      <c r="AU46" s="140"/>
      <c r="AV46" s="409"/>
      <c r="AW46" s="412"/>
      <c r="AX46" s="405"/>
      <c r="AY46" s="405"/>
      <c r="AZ46" s="405"/>
      <c r="BA46" s="405"/>
      <c r="BB46" s="405"/>
      <c r="BC46" s="405"/>
      <c r="BD46" s="413"/>
      <c r="BE46" s="405"/>
      <c r="BF46" s="414"/>
      <c r="BG46" s="414"/>
      <c r="BH46" s="237"/>
      <c r="BI46" s="274" t="e">
        <f t="shared" si="3"/>
        <v>#DIV/0!</v>
      </c>
      <c r="BJ46" s="346" t="e">
        <f t="shared" si="1"/>
        <v>#DIV/0!</v>
      </c>
      <c r="BK46" s="405"/>
      <c r="BL46" s="405"/>
      <c r="BM46" s="233"/>
      <c r="BN46" s="233"/>
      <c r="BO46" s="234"/>
      <c r="BP46" s="238"/>
      <c r="BQ46" s="249"/>
      <c r="BR46" s="250"/>
      <c r="BS46" s="236"/>
      <c r="BT46" s="236"/>
      <c r="BU46" s="251"/>
      <c r="BV46" s="251"/>
      <c r="BW46" s="252"/>
      <c r="BX46" s="241"/>
      <c r="BY46" s="242"/>
      <c r="BZ46" s="243"/>
      <c r="CA46" s="139"/>
      <c r="CB46" s="139"/>
      <c r="CC46" s="140"/>
      <c r="CD46" s="140"/>
      <c r="CE46" s="140"/>
      <c r="CF46" s="140"/>
      <c r="CG46" s="244"/>
      <c r="CH46" s="245"/>
      <c r="CI46" s="243"/>
      <c r="CJ46" s="139"/>
      <c r="CK46" s="139"/>
      <c r="CL46" s="140"/>
      <c r="CM46" s="140"/>
      <c r="CN46" s="140"/>
      <c r="CO46" s="140"/>
      <c r="CP46" s="244"/>
      <c r="CQ46" s="245"/>
      <c r="CR46" s="246"/>
      <c r="CS46" s="139"/>
      <c r="CT46" s="139"/>
      <c r="CU46" s="140"/>
      <c r="CV46" s="140"/>
      <c r="CW46" s="140"/>
      <c r="CX46" s="140"/>
    </row>
    <row r="47" spans="1:102" s="247" customFormat="1" ht="219" customHeight="1">
      <c r="A47" s="230"/>
      <c r="B47" s="405"/>
      <c r="C47" s="231"/>
      <c r="D47" s="406"/>
      <c r="E47" s="406"/>
      <c r="F47" s="405"/>
      <c r="G47" s="406"/>
      <c r="H47" s="409"/>
      <c r="I47" s="410"/>
      <c r="J47" s="405"/>
      <c r="K47" s="233"/>
      <c r="L47" s="233"/>
      <c r="M47" s="234"/>
      <c r="N47" s="289"/>
      <c r="O47" s="235"/>
      <c r="P47" s="236"/>
      <c r="Q47" s="236"/>
      <c r="R47" s="236"/>
      <c r="S47" s="236"/>
      <c r="T47" s="236"/>
      <c r="U47" s="236"/>
      <c r="V47" s="236"/>
      <c r="W47" s="139"/>
      <c r="X47" s="139"/>
      <c r="Y47" s="140"/>
      <c r="Z47" s="235"/>
      <c r="AA47" s="236"/>
      <c r="AB47" s="236"/>
      <c r="AC47" s="236"/>
      <c r="AD47" s="236"/>
      <c r="AE47" s="236"/>
      <c r="AF47" s="236"/>
      <c r="AG47" s="236"/>
      <c r="AH47" s="139"/>
      <c r="AI47" s="139"/>
      <c r="AJ47" s="140"/>
      <c r="AK47" s="235"/>
      <c r="AL47" s="236"/>
      <c r="AM47" s="236"/>
      <c r="AN47" s="236"/>
      <c r="AO47" s="236"/>
      <c r="AP47" s="236"/>
      <c r="AQ47" s="236"/>
      <c r="AR47" s="236"/>
      <c r="AS47" s="139"/>
      <c r="AT47" s="139"/>
      <c r="AU47" s="140"/>
      <c r="AV47" s="409"/>
      <c r="AW47" s="412"/>
      <c r="AX47" s="405"/>
      <c r="AY47" s="405"/>
      <c r="AZ47" s="405"/>
      <c r="BA47" s="405"/>
      <c r="BB47" s="405"/>
      <c r="BC47" s="405"/>
      <c r="BD47" s="413"/>
      <c r="BE47" s="405"/>
      <c r="BF47" s="414"/>
      <c r="BG47" s="414"/>
      <c r="BH47" s="237"/>
      <c r="BI47" s="274" t="e">
        <f t="shared" si="3"/>
        <v>#DIV/0!</v>
      </c>
      <c r="BJ47" s="346" t="e">
        <f t="shared" si="1"/>
        <v>#DIV/0!</v>
      </c>
      <c r="BK47" s="405"/>
      <c r="BL47" s="405"/>
      <c r="BM47" s="233"/>
      <c r="BN47" s="233"/>
      <c r="BO47" s="234"/>
      <c r="BP47" s="238"/>
      <c r="BQ47" s="249"/>
      <c r="BR47" s="250"/>
      <c r="BS47" s="236"/>
      <c r="BT47" s="236"/>
      <c r="BU47" s="251"/>
      <c r="BV47" s="251"/>
      <c r="BW47" s="354"/>
      <c r="BX47" s="241"/>
      <c r="BY47" s="242"/>
      <c r="BZ47" s="243"/>
      <c r="CA47" s="139"/>
      <c r="CB47" s="139"/>
      <c r="CC47" s="140"/>
      <c r="CD47" s="140"/>
      <c r="CE47" s="140"/>
      <c r="CF47" s="140"/>
      <c r="CG47" s="244"/>
      <c r="CH47" s="245"/>
      <c r="CI47" s="243"/>
      <c r="CJ47" s="139"/>
      <c r="CK47" s="139"/>
      <c r="CL47" s="140"/>
      <c r="CM47" s="140"/>
      <c r="CN47" s="140"/>
      <c r="CO47" s="140"/>
      <c r="CP47" s="244"/>
      <c r="CQ47" s="245"/>
      <c r="CR47" s="246"/>
      <c r="CS47" s="139"/>
      <c r="CT47" s="139"/>
      <c r="CU47" s="140"/>
      <c r="CV47" s="140"/>
      <c r="CW47" s="140"/>
      <c r="CX47" s="140"/>
    </row>
    <row r="48" spans="1:102" s="247" customFormat="1" ht="180" customHeight="1">
      <c r="A48" s="230"/>
      <c r="B48" s="405"/>
      <c r="C48" s="231"/>
      <c r="D48" s="406"/>
      <c r="E48" s="406"/>
      <c r="F48" s="405"/>
      <c r="G48" s="406"/>
      <c r="H48" s="409"/>
      <c r="I48" s="410"/>
      <c r="J48" s="405"/>
      <c r="K48" s="233"/>
      <c r="L48" s="233"/>
      <c r="M48" s="234"/>
      <c r="N48" s="289"/>
      <c r="O48" s="235"/>
      <c r="P48" s="236"/>
      <c r="Q48" s="236"/>
      <c r="R48" s="236"/>
      <c r="S48" s="236"/>
      <c r="T48" s="236"/>
      <c r="U48" s="236"/>
      <c r="V48" s="236"/>
      <c r="W48" s="139"/>
      <c r="X48" s="139"/>
      <c r="Y48" s="140"/>
      <c r="Z48" s="235"/>
      <c r="AA48" s="236"/>
      <c r="AB48" s="236"/>
      <c r="AC48" s="236"/>
      <c r="AD48" s="236"/>
      <c r="AE48" s="236"/>
      <c r="AF48" s="236"/>
      <c r="AG48" s="236"/>
      <c r="AH48" s="139"/>
      <c r="AI48" s="139"/>
      <c r="AJ48" s="140"/>
      <c r="AK48" s="235"/>
      <c r="AL48" s="236"/>
      <c r="AM48" s="236"/>
      <c r="AN48" s="236"/>
      <c r="AO48" s="236"/>
      <c r="AP48" s="236"/>
      <c r="AQ48" s="236"/>
      <c r="AR48" s="236"/>
      <c r="AS48" s="139"/>
      <c r="AT48" s="139"/>
      <c r="AU48" s="140"/>
      <c r="AV48" s="409"/>
      <c r="AW48" s="412"/>
      <c r="AX48" s="405"/>
      <c r="AY48" s="405"/>
      <c r="AZ48" s="405"/>
      <c r="BA48" s="405"/>
      <c r="BB48" s="405"/>
      <c r="BC48" s="405"/>
      <c r="BD48" s="413"/>
      <c r="BE48" s="405"/>
      <c r="BF48" s="414"/>
      <c r="BG48" s="414"/>
      <c r="BH48" s="237"/>
      <c r="BI48" s="274" t="e">
        <f t="shared" si="3"/>
        <v>#DIV/0!</v>
      </c>
      <c r="BJ48" s="346" t="e">
        <f t="shared" si="1"/>
        <v>#DIV/0!</v>
      </c>
      <c r="BK48" s="405"/>
      <c r="BL48" s="405"/>
      <c r="BM48" s="233"/>
      <c r="BN48" s="233"/>
      <c r="BO48" s="234"/>
      <c r="BP48" s="238"/>
      <c r="BQ48" s="249"/>
      <c r="BR48" s="250"/>
      <c r="BS48" s="236"/>
      <c r="BT48" s="236"/>
      <c r="BU48" s="251"/>
      <c r="BV48" s="251"/>
      <c r="BW48" s="354"/>
      <c r="BX48" s="241"/>
      <c r="BY48" s="242"/>
      <c r="BZ48" s="243"/>
      <c r="CA48" s="139"/>
      <c r="CB48" s="139"/>
      <c r="CC48" s="140"/>
      <c r="CD48" s="140"/>
      <c r="CE48" s="140"/>
      <c r="CF48" s="140"/>
      <c r="CG48" s="244"/>
      <c r="CH48" s="245"/>
      <c r="CI48" s="243"/>
      <c r="CJ48" s="139"/>
      <c r="CK48" s="139"/>
      <c r="CL48" s="140"/>
      <c r="CM48" s="140"/>
      <c r="CN48" s="140"/>
      <c r="CO48" s="140"/>
      <c r="CP48" s="244"/>
      <c r="CQ48" s="245"/>
      <c r="CR48" s="246"/>
      <c r="CS48" s="139"/>
      <c r="CT48" s="139"/>
      <c r="CU48" s="140"/>
      <c r="CV48" s="140"/>
      <c r="CW48" s="140"/>
      <c r="CX48" s="140"/>
    </row>
    <row r="49" spans="1:102" s="247" customFormat="1" ht="180" customHeight="1">
      <c r="A49" s="230"/>
      <c r="B49" s="405"/>
      <c r="C49" s="231"/>
      <c r="D49" s="406"/>
      <c r="E49" s="406"/>
      <c r="F49" s="405"/>
      <c r="G49" s="406"/>
      <c r="H49" s="409"/>
      <c r="I49" s="410"/>
      <c r="J49" s="405"/>
      <c r="K49" s="233"/>
      <c r="L49" s="233"/>
      <c r="M49" s="234"/>
      <c r="N49" s="289"/>
      <c r="O49" s="235"/>
      <c r="P49" s="236"/>
      <c r="Q49" s="236"/>
      <c r="R49" s="236"/>
      <c r="S49" s="236"/>
      <c r="T49" s="236"/>
      <c r="U49" s="236"/>
      <c r="V49" s="236"/>
      <c r="W49" s="139"/>
      <c r="X49" s="139"/>
      <c r="Y49" s="140"/>
      <c r="Z49" s="235"/>
      <c r="AA49" s="236"/>
      <c r="AB49" s="236"/>
      <c r="AC49" s="236"/>
      <c r="AD49" s="236"/>
      <c r="AE49" s="236"/>
      <c r="AF49" s="236"/>
      <c r="AG49" s="236"/>
      <c r="AH49" s="139"/>
      <c r="AI49" s="139"/>
      <c r="AJ49" s="140"/>
      <c r="AK49" s="235"/>
      <c r="AL49" s="236"/>
      <c r="AM49" s="236"/>
      <c r="AN49" s="236"/>
      <c r="AO49" s="236"/>
      <c r="AP49" s="236"/>
      <c r="AQ49" s="236"/>
      <c r="AR49" s="236"/>
      <c r="AS49" s="139"/>
      <c r="AT49" s="139"/>
      <c r="AU49" s="140"/>
      <c r="AV49" s="409"/>
      <c r="AW49" s="412"/>
      <c r="AX49" s="405"/>
      <c r="AY49" s="405"/>
      <c r="AZ49" s="405"/>
      <c r="BA49" s="405"/>
      <c r="BB49" s="405"/>
      <c r="BC49" s="405"/>
      <c r="BD49" s="413"/>
      <c r="BE49" s="405"/>
      <c r="BF49" s="414"/>
      <c r="BG49" s="414"/>
      <c r="BH49" s="237"/>
      <c r="BI49" s="274" t="e">
        <f t="shared" si="3"/>
        <v>#DIV/0!</v>
      </c>
      <c r="BJ49" s="346" t="e">
        <f t="shared" si="1"/>
        <v>#DIV/0!</v>
      </c>
      <c r="BK49" s="405"/>
      <c r="BL49" s="405"/>
      <c r="BM49" s="233"/>
      <c r="BN49" s="233"/>
      <c r="BO49" s="234"/>
      <c r="BP49" s="238"/>
      <c r="BQ49" s="249"/>
      <c r="BR49" s="250"/>
      <c r="BS49" s="236"/>
      <c r="BT49" s="236"/>
      <c r="BU49" s="251"/>
      <c r="BV49" s="251"/>
      <c r="BW49" s="354"/>
      <c r="BX49" s="241"/>
      <c r="BY49" s="242"/>
      <c r="BZ49" s="243"/>
      <c r="CA49" s="139"/>
      <c r="CB49" s="139"/>
      <c r="CC49" s="140"/>
      <c r="CD49" s="140"/>
      <c r="CE49" s="140"/>
      <c r="CF49" s="140"/>
      <c r="CG49" s="244"/>
      <c r="CH49" s="245"/>
      <c r="CI49" s="243"/>
      <c r="CJ49" s="139"/>
      <c r="CK49" s="139"/>
      <c r="CL49" s="140"/>
      <c r="CM49" s="140"/>
      <c r="CN49" s="140"/>
      <c r="CO49" s="140"/>
      <c r="CP49" s="244"/>
      <c r="CQ49" s="245"/>
      <c r="CR49" s="246"/>
      <c r="CS49" s="139"/>
      <c r="CT49" s="139"/>
      <c r="CU49" s="140"/>
      <c r="CV49" s="140"/>
      <c r="CW49" s="140"/>
      <c r="CX49" s="140"/>
    </row>
    <row r="50" spans="1:102" s="247" customFormat="1" ht="180" customHeight="1">
      <c r="A50" s="230"/>
      <c r="B50" s="405"/>
      <c r="C50" s="231"/>
      <c r="D50" s="406"/>
      <c r="E50" s="406"/>
      <c r="F50" s="405"/>
      <c r="G50" s="406"/>
      <c r="H50" s="409"/>
      <c r="I50" s="410"/>
      <c r="J50" s="405"/>
      <c r="K50" s="233"/>
      <c r="L50" s="233"/>
      <c r="M50" s="234"/>
      <c r="N50" s="289"/>
      <c r="O50" s="235"/>
      <c r="P50" s="236"/>
      <c r="Q50" s="236"/>
      <c r="R50" s="236"/>
      <c r="S50" s="236"/>
      <c r="T50" s="236"/>
      <c r="U50" s="236"/>
      <c r="V50" s="236"/>
      <c r="W50" s="139"/>
      <c r="X50" s="139"/>
      <c r="Y50" s="140"/>
      <c r="Z50" s="235"/>
      <c r="AA50" s="236"/>
      <c r="AB50" s="236"/>
      <c r="AC50" s="236"/>
      <c r="AD50" s="236"/>
      <c r="AE50" s="236"/>
      <c r="AF50" s="236"/>
      <c r="AG50" s="236"/>
      <c r="AH50" s="139"/>
      <c r="AI50" s="139"/>
      <c r="AJ50" s="140"/>
      <c r="AK50" s="235"/>
      <c r="AL50" s="236"/>
      <c r="AM50" s="236"/>
      <c r="AN50" s="236"/>
      <c r="AO50" s="236"/>
      <c r="AP50" s="236"/>
      <c r="AQ50" s="236"/>
      <c r="AR50" s="236"/>
      <c r="AS50" s="139"/>
      <c r="AT50" s="139"/>
      <c r="AU50" s="140"/>
      <c r="AV50" s="409"/>
      <c r="AW50" s="412"/>
      <c r="AX50" s="405"/>
      <c r="AY50" s="405"/>
      <c r="AZ50" s="405"/>
      <c r="BA50" s="405"/>
      <c r="BB50" s="405"/>
      <c r="BC50" s="405"/>
      <c r="BD50" s="413"/>
      <c r="BE50" s="405"/>
      <c r="BF50" s="414"/>
      <c r="BG50" s="414"/>
      <c r="BH50" s="237"/>
      <c r="BI50" s="274" t="e">
        <f t="shared" si="3"/>
        <v>#DIV/0!</v>
      </c>
      <c r="BJ50" s="346" t="e">
        <f t="shared" si="1"/>
        <v>#DIV/0!</v>
      </c>
      <c r="BK50" s="405"/>
      <c r="BL50" s="405"/>
      <c r="BM50" s="233"/>
      <c r="BN50" s="233"/>
      <c r="BO50" s="234"/>
      <c r="BP50" s="238"/>
      <c r="BQ50" s="249"/>
      <c r="BR50" s="250"/>
      <c r="BS50" s="236"/>
      <c r="BT50" s="236"/>
      <c r="BU50" s="251"/>
      <c r="BV50" s="251"/>
      <c r="BW50" s="354"/>
      <c r="BX50" s="241"/>
      <c r="BY50" s="242"/>
      <c r="BZ50" s="243"/>
      <c r="CA50" s="139"/>
      <c r="CB50" s="139"/>
      <c r="CC50" s="140"/>
      <c r="CD50" s="140"/>
      <c r="CE50" s="140"/>
      <c r="CF50" s="140"/>
      <c r="CG50" s="244"/>
      <c r="CH50" s="245"/>
      <c r="CI50" s="243"/>
      <c r="CJ50" s="139"/>
      <c r="CK50" s="139"/>
      <c r="CL50" s="140"/>
      <c r="CM50" s="140"/>
      <c r="CN50" s="140"/>
      <c r="CO50" s="140"/>
      <c r="CP50" s="244"/>
      <c r="CQ50" s="245"/>
      <c r="CR50" s="246"/>
      <c r="CS50" s="139"/>
      <c r="CT50" s="139"/>
      <c r="CU50" s="140"/>
      <c r="CV50" s="140"/>
      <c r="CW50" s="140"/>
      <c r="CX50" s="140"/>
    </row>
    <row r="51" spans="1:102" s="247" customFormat="1" ht="180" customHeight="1">
      <c r="A51" s="230"/>
      <c r="B51" s="405"/>
      <c r="C51" s="231"/>
      <c r="D51" s="406"/>
      <c r="E51" s="406"/>
      <c r="F51" s="405"/>
      <c r="G51" s="406"/>
      <c r="H51" s="409"/>
      <c r="I51" s="410"/>
      <c r="J51" s="405"/>
      <c r="K51" s="233"/>
      <c r="L51" s="233"/>
      <c r="M51" s="234"/>
      <c r="N51" s="289"/>
      <c r="O51" s="235"/>
      <c r="P51" s="236"/>
      <c r="Q51" s="236"/>
      <c r="R51" s="236"/>
      <c r="S51" s="236"/>
      <c r="T51" s="236"/>
      <c r="U51" s="236"/>
      <c r="V51" s="236"/>
      <c r="W51" s="139"/>
      <c r="X51" s="139"/>
      <c r="Y51" s="140"/>
      <c r="Z51" s="235"/>
      <c r="AA51" s="236"/>
      <c r="AB51" s="236"/>
      <c r="AC51" s="236"/>
      <c r="AD51" s="236"/>
      <c r="AE51" s="236"/>
      <c r="AF51" s="236"/>
      <c r="AG51" s="236"/>
      <c r="AH51" s="139"/>
      <c r="AI51" s="139"/>
      <c r="AJ51" s="140"/>
      <c r="AK51" s="235"/>
      <c r="AL51" s="236"/>
      <c r="AM51" s="236"/>
      <c r="AN51" s="236"/>
      <c r="AO51" s="236"/>
      <c r="AP51" s="236"/>
      <c r="AQ51" s="236"/>
      <c r="AR51" s="236"/>
      <c r="AS51" s="139"/>
      <c r="AT51" s="139"/>
      <c r="AU51" s="140"/>
      <c r="AV51" s="409"/>
      <c r="AW51" s="412"/>
      <c r="AX51" s="405"/>
      <c r="AY51" s="405"/>
      <c r="AZ51" s="405"/>
      <c r="BA51" s="405"/>
      <c r="BB51" s="405"/>
      <c r="BC51" s="405"/>
      <c r="BD51" s="413"/>
      <c r="BE51" s="405"/>
      <c r="BF51" s="414"/>
      <c r="BG51" s="414"/>
      <c r="BH51" s="237"/>
      <c r="BI51" s="274" t="e">
        <f t="shared" si="3"/>
        <v>#DIV/0!</v>
      </c>
      <c r="BJ51" s="346" t="e">
        <f t="shared" si="1"/>
        <v>#DIV/0!</v>
      </c>
      <c r="BK51" s="405"/>
      <c r="BL51" s="405"/>
      <c r="BM51" s="233"/>
      <c r="BN51" s="233"/>
      <c r="BO51" s="234"/>
      <c r="BP51" s="238"/>
      <c r="BQ51" s="249"/>
      <c r="BR51" s="250"/>
      <c r="BS51" s="236"/>
      <c r="BT51" s="236"/>
      <c r="BU51" s="251"/>
      <c r="BV51" s="251"/>
      <c r="BW51" s="354"/>
      <c r="BX51" s="241"/>
      <c r="BY51" s="242"/>
      <c r="BZ51" s="243"/>
      <c r="CA51" s="139"/>
      <c r="CB51" s="139"/>
      <c r="CC51" s="140"/>
      <c r="CD51" s="140"/>
      <c r="CE51" s="140"/>
      <c r="CF51" s="140"/>
      <c r="CG51" s="244"/>
      <c r="CH51" s="245"/>
      <c r="CI51" s="243"/>
      <c r="CJ51" s="139"/>
      <c r="CK51" s="139"/>
      <c r="CL51" s="140"/>
      <c r="CM51" s="140"/>
      <c r="CN51" s="140"/>
      <c r="CO51" s="140"/>
      <c r="CP51" s="244"/>
      <c r="CQ51" s="245"/>
      <c r="CR51" s="246"/>
      <c r="CS51" s="139"/>
      <c r="CT51" s="139"/>
      <c r="CU51" s="140"/>
      <c r="CV51" s="140"/>
      <c r="CW51" s="140"/>
      <c r="CX51" s="140"/>
    </row>
    <row r="52" spans="1:102" s="247" customFormat="1" ht="180" customHeight="1">
      <c r="A52" s="230"/>
      <c r="B52" s="405"/>
      <c r="C52" s="231"/>
      <c r="D52" s="406"/>
      <c r="E52" s="406"/>
      <c r="F52" s="405"/>
      <c r="G52" s="406"/>
      <c r="H52" s="409"/>
      <c r="I52" s="410"/>
      <c r="J52" s="405"/>
      <c r="K52" s="233"/>
      <c r="L52" s="233"/>
      <c r="M52" s="234"/>
      <c r="N52" s="289"/>
      <c r="O52" s="235"/>
      <c r="P52" s="236"/>
      <c r="Q52" s="236"/>
      <c r="R52" s="236"/>
      <c r="S52" s="236"/>
      <c r="T52" s="236"/>
      <c r="U52" s="236"/>
      <c r="V52" s="236"/>
      <c r="W52" s="139"/>
      <c r="X52" s="139"/>
      <c r="Y52" s="140"/>
      <c r="Z52" s="235"/>
      <c r="AA52" s="236"/>
      <c r="AB52" s="236"/>
      <c r="AC52" s="236"/>
      <c r="AD52" s="236"/>
      <c r="AE52" s="236"/>
      <c r="AF52" s="236"/>
      <c r="AG52" s="236"/>
      <c r="AH52" s="139"/>
      <c r="AI52" s="139"/>
      <c r="AJ52" s="140"/>
      <c r="AK52" s="235"/>
      <c r="AL52" s="236"/>
      <c r="AM52" s="236"/>
      <c r="AN52" s="236"/>
      <c r="AO52" s="236"/>
      <c r="AP52" s="236"/>
      <c r="AQ52" s="236"/>
      <c r="AR52" s="236"/>
      <c r="AS52" s="139"/>
      <c r="AT52" s="139"/>
      <c r="AU52" s="140"/>
      <c r="AV52" s="409"/>
      <c r="AW52" s="412"/>
      <c r="AX52" s="405"/>
      <c r="AY52" s="405"/>
      <c r="AZ52" s="405"/>
      <c r="BA52" s="405"/>
      <c r="BB52" s="405"/>
      <c r="BC52" s="405"/>
      <c r="BD52" s="413"/>
      <c r="BE52" s="405"/>
      <c r="BF52" s="414"/>
      <c r="BG52" s="414"/>
      <c r="BH52" s="237"/>
      <c r="BI52" s="274" t="e">
        <f t="shared" si="3"/>
        <v>#DIV/0!</v>
      </c>
      <c r="BJ52" s="346" t="e">
        <f t="shared" si="1"/>
        <v>#DIV/0!</v>
      </c>
      <c r="BK52" s="405"/>
      <c r="BL52" s="405"/>
      <c r="BM52" s="233"/>
      <c r="BN52" s="233"/>
      <c r="BO52" s="234"/>
      <c r="BP52" s="238"/>
      <c r="BQ52" s="249"/>
      <c r="BR52" s="250"/>
      <c r="BS52" s="236"/>
      <c r="BT52" s="236"/>
      <c r="BU52" s="251"/>
      <c r="BV52" s="251"/>
      <c r="BW52" s="354"/>
      <c r="BX52" s="241"/>
      <c r="BY52" s="242"/>
      <c r="BZ52" s="243"/>
      <c r="CA52" s="139"/>
      <c r="CB52" s="139"/>
      <c r="CC52" s="140"/>
      <c r="CD52" s="140"/>
      <c r="CE52" s="140"/>
      <c r="CF52" s="140"/>
      <c r="CG52" s="244"/>
      <c r="CH52" s="245"/>
      <c r="CI52" s="243"/>
      <c r="CJ52" s="139"/>
      <c r="CK52" s="139"/>
      <c r="CL52" s="140"/>
      <c r="CM52" s="140"/>
      <c r="CN52" s="140"/>
      <c r="CO52" s="140"/>
      <c r="CP52" s="244"/>
      <c r="CQ52" s="245"/>
      <c r="CR52" s="246"/>
      <c r="CS52" s="139"/>
      <c r="CT52" s="139"/>
      <c r="CU52" s="140"/>
      <c r="CV52" s="140"/>
      <c r="CW52" s="140"/>
      <c r="CX52" s="140"/>
    </row>
    <row r="53" spans="1:102" s="247" customFormat="1" ht="180" customHeight="1">
      <c r="A53" s="230"/>
      <c r="B53" s="405"/>
      <c r="C53" s="231"/>
      <c r="D53" s="406"/>
      <c r="E53" s="406"/>
      <c r="F53" s="405"/>
      <c r="G53" s="406"/>
      <c r="H53" s="409"/>
      <c r="I53" s="410"/>
      <c r="J53" s="405"/>
      <c r="K53" s="233"/>
      <c r="L53" s="233"/>
      <c r="M53" s="234"/>
      <c r="N53" s="289"/>
      <c r="O53" s="235"/>
      <c r="P53" s="236"/>
      <c r="Q53" s="236"/>
      <c r="R53" s="236"/>
      <c r="S53" s="236"/>
      <c r="T53" s="236"/>
      <c r="U53" s="236"/>
      <c r="V53" s="236"/>
      <c r="W53" s="139"/>
      <c r="X53" s="139"/>
      <c r="Y53" s="140"/>
      <c r="Z53" s="235"/>
      <c r="AA53" s="236"/>
      <c r="AB53" s="236"/>
      <c r="AC53" s="236"/>
      <c r="AD53" s="236"/>
      <c r="AE53" s="236"/>
      <c r="AF53" s="236"/>
      <c r="AG53" s="236"/>
      <c r="AH53" s="139"/>
      <c r="AI53" s="139"/>
      <c r="AJ53" s="140"/>
      <c r="AK53" s="235"/>
      <c r="AL53" s="236"/>
      <c r="AM53" s="236"/>
      <c r="AN53" s="236"/>
      <c r="AO53" s="236"/>
      <c r="AP53" s="236"/>
      <c r="AQ53" s="236"/>
      <c r="AR53" s="236"/>
      <c r="AS53" s="139"/>
      <c r="AT53" s="139"/>
      <c r="AU53" s="140"/>
      <c r="AV53" s="409"/>
      <c r="AW53" s="412"/>
      <c r="AX53" s="405"/>
      <c r="AY53" s="405"/>
      <c r="AZ53" s="405"/>
      <c r="BA53" s="405"/>
      <c r="BB53" s="405"/>
      <c r="BC53" s="405"/>
      <c r="BD53" s="413"/>
      <c r="BE53" s="405"/>
      <c r="BF53" s="414"/>
      <c r="BG53" s="414"/>
      <c r="BH53" s="237"/>
      <c r="BI53" s="274" t="e">
        <f t="shared" si="3"/>
        <v>#DIV/0!</v>
      </c>
      <c r="BJ53" s="346" t="e">
        <f t="shared" si="1"/>
        <v>#DIV/0!</v>
      </c>
      <c r="BK53" s="405"/>
      <c r="BL53" s="405"/>
      <c r="BM53" s="233"/>
      <c r="BN53" s="233"/>
      <c r="BO53" s="234"/>
      <c r="BP53" s="238"/>
      <c r="BQ53" s="249"/>
      <c r="BR53" s="250"/>
      <c r="BS53" s="236"/>
      <c r="BT53" s="236"/>
      <c r="BU53" s="251"/>
      <c r="BV53" s="251"/>
      <c r="BW53" s="354"/>
      <c r="BX53" s="241"/>
      <c r="BY53" s="242"/>
      <c r="BZ53" s="243"/>
      <c r="CA53" s="139"/>
      <c r="CB53" s="139"/>
      <c r="CC53" s="140"/>
      <c r="CD53" s="140"/>
      <c r="CE53" s="140"/>
      <c r="CF53" s="140"/>
      <c r="CG53" s="244"/>
      <c r="CH53" s="245"/>
      <c r="CI53" s="243"/>
      <c r="CJ53" s="139"/>
      <c r="CK53" s="139"/>
      <c r="CL53" s="140"/>
      <c r="CM53" s="140"/>
      <c r="CN53" s="140"/>
      <c r="CO53" s="140"/>
      <c r="CP53" s="244"/>
      <c r="CQ53" s="245"/>
      <c r="CR53" s="246"/>
      <c r="CS53" s="139"/>
      <c r="CT53" s="139"/>
      <c r="CU53" s="140"/>
      <c r="CV53" s="140"/>
      <c r="CW53" s="140"/>
      <c r="CX53" s="140"/>
    </row>
    <row r="54" spans="1:102" s="247" customFormat="1" ht="180" customHeight="1">
      <c r="A54" s="230"/>
      <c r="B54" s="405"/>
      <c r="C54" s="231"/>
      <c r="D54" s="406"/>
      <c r="E54" s="406"/>
      <c r="F54" s="405"/>
      <c r="G54" s="406"/>
      <c r="H54" s="409"/>
      <c r="I54" s="410"/>
      <c r="J54" s="405"/>
      <c r="K54" s="233"/>
      <c r="L54" s="233"/>
      <c r="M54" s="234"/>
      <c r="N54" s="289"/>
      <c r="O54" s="235"/>
      <c r="P54" s="236"/>
      <c r="Q54" s="236"/>
      <c r="R54" s="236"/>
      <c r="S54" s="236"/>
      <c r="T54" s="236"/>
      <c r="U54" s="236"/>
      <c r="V54" s="236"/>
      <c r="W54" s="139"/>
      <c r="X54" s="139"/>
      <c r="Y54" s="140"/>
      <c r="Z54" s="235"/>
      <c r="AA54" s="236"/>
      <c r="AB54" s="236"/>
      <c r="AC54" s="236"/>
      <c r="AD54" s="236"/>
      <c r="AE54" s="236"/>
      <c r="AF54" s="236"/>
      <c r="AG54" s="236"/>
      <c r="AH54" s="139"/>
      <c r="AI54" s="139"/>
      <c r="AJ54" s="140"/>
      <c r="AK54" s="235"/>
      <c r="AL54" s="236"/>
      <c r="AM54" s="236"/>
      <c r="AN54" s="236"/>
      <c r="AO54" s="236"/>
      <c r="AP54" s="236"/>
      <c r="AQ54" s="236"/>
      <c r="AR54" s="236"/>
      <c r="AS54" s="139"/>
      <c r="AT54" s="139"/>
      <c r="AU54" s="140"/>
      <c r="AV54" s="409"/>
      <c r="AW54" s="412"/>
      <c r="AX54" s="405"/>
      <c r="AY54" s="405"/>
      <c r="AZ54" s="405"/>
      <c r="BA54" s="405"/>
      <c r="BB54" s="405"/>
      <c r="BC54" s="405"/>
      <c r="BD54" s="413"/>
      <c r="BE54" s="405"/>
      <c r="BF54" s="414"/>
      <c r="BG54" s="414"/>
      <c r="BH54" s="237"/>
      <c r="BI54" s="274" t="e">
        <f t="shared" si="3"/>
        <v>#DIV/0!</v>
      </c>
      <c r="BJ54" s="346" t="e">
        <f t="shared" si="1"/>
        <v>#DIV/0!</v>
      </c>
      <c r="BK54" s="405"/>
      <c r="BL54" s="405"/>
      <c r="BM54" s="233"/>
      <c r="BN54" s="233"/>
      <c r="BO54" s="234"/>
      <c r="BP54" s="238"/>
      <c r="BQ54" s="249"/>
      <c r="BR54" s="250"/>
      <c r="BS54" s="236"/>
      <c r="BT54" s="236"/>
      <c r="BU54" s="251"/>
      <c r="BV54" s="251"/>
      <c r="BW54" s="354"/>
      <c r="BX54" s="241"/>
      <c r="BY54" s="242"/>
      <c r="BZ54" s="243"/>
      <c r="CA54" s="139"/>
      <c r="CB54" s="139"/>
      <c r="CC54" s="140"/>
      <c r="CD54" s="140"/>
      <c r="CE54" s="140"/>
      <c r="CF54" s="140"/>
      <c r="CG54" s="244"/>
      <c r="CH54" s="245"/>
      <c r="CI54" s="243"/>
      <c r="CJ54" s="139"/>
      <c r="CK54" s="139"/>
      <c r="CL54" s="140"/>
      <c r="CM54" s="140"/>
      <c r="CN54" s="140"/>
      <c r="CO54" s="140"/>
      <c r="CP54" s="244"/>
      <c r="CQ54" s="245"/>
      <c r="CR54" s="246"/>
      <c r="CS54" s="139"/>
      <c r="CT54" s="139"/>
      <c r="CU54" s="140"/>
      <c r="CV54" s="140"/>
      <c r="CW54" s="140"/>
      <c r="CX54" s="140"/>
    </row>
    <row r="55" spans="1:102" s="247" customFormat="1" ht="180" customHeight="1">
      <c r="A55" s="230"/>
      <c r="B55" s="405"/>
      <c r="C55" s="231"/>
      <c r="D55" s="406"/>
      <c r="E55" s="406"/>
      <c r="F55" s="405"/>
      <c r="G55" s="406"/>
      <c r="H55" s="409"/>
      <c r="I55" s="410"/>
      <c r="J55" s="405"/>
      <c r="K55" s="233"/>
      <c r="L55" s="233"/>
      <c r="M55" s="234"/>
      <c r="N55" s="289"/>
      <c r="O55" s="235"/>
      <c r="P55" s="236"/>
      <c r="Q55" s="236"/>
      <c r="R55" s="236"/>
      <c r="S55" s="236"/>
      <c r="T55" s="236"/>
      <c r="U55" s="236"/>
      <c r="V55" s="236"/>
      <c r="W55" s="139"/>
      <c r="X55" s="139"/>
      <c r="Y55" s="140"/>
      <c r="Z55" s="235"/>
      <c r="AA55" s="236"/>
      <c r="AB55" s="236"/>
      <c r="AC55" s="236"/>
      <c r="AD55" s="236"/>
      <c r="AE55" s="236"/>
      <c r="AF55" s="236"/>
      <c r="AG55" s="236"/>
      <c r="AH55" s="139"/>
      <c r="AI55" s="139"/>
      <c r="AJ55" s="140"/>
      <c r="AK55" s="235"/>
      <c r="AL55" s="236"/>
      <c r="AM55" s="236"/>
      <c r="AN55" s="236"/>
      <c r="AO55" s="236"/>
      <c r="AP55" s="236"/>
      <c r="AQ55" s="236"/>
      <c r="AR55" s="236"/>
      <c r="AS55" s="139"/>
      <c r="AT55" s="139"/>
      <c r="AU55" s="140"/>
      <c r="AV55" s="409"/>
      <c r="AW55" s="412"/>
      <c r="AX55" s="405"/>
      <c r="AY55" s="405"/>
      <c r="AZ55" s="405"/>
      <c r="BA55" s="405"/>
      <c r="BB55" s="405"/>
      <c r="BC55" s="405"/>
      <c r="BD55" s="413"/>
      <c r="BE55" s="405"/>
      <c r="BF55" s="414"/>
      <c r="BG55" s="414"/>
      <c r="BH55" s="237"/>
      <c r="BI55" s="274" t="e">
        <f t="shared" si="3"/>
        <v>#DIV/0!</v>
      </c>
      <c r="BJ55" s="346" t="e">
        <f t="shared" si="1"/>
        <v>#DIV/0!</v>
      </c>
      <c r="BK55" s="405"/>
      <c r="BL55" s="405"/>
      <c r="BM55" s="233"/>
      <c r="BN55" s="233"/>
      <c r="BO55" s="234"/>
      <c r="BP55" s="238"/>
      <c r="BQ55" s="249"/>
      <c r="BR55" s="250"/>
      <c r="BS55" s="236"/>
      <c r="BT55" s="236"/>
      <c r="BU55" s="251"/>
      <c r="BV55" s="251"/>
      <c r="BW55" s="354"/>
      <c r="BX55" s="241"/>
      <c r="BY55" s="242"/>
      <c r="BZ55" s="243"/>
      <c r="CA55" s="139"/>
      <c r="CB55" s="139"/>
      <c r="CC55" s="140"/>
      <c r="CD55" s="140"/>
      <c r="CE55" s="140"/>
      <c r="CF55" s="140"/>
      <c r="CG55" s="244"/>
      <c r="CH55" s="245"/>
      <c r="CI55" s="243"/>
      <c r="CJ55" s="139"/>
      <c r="CK55" s="139"/>
      <c r="CL55" s="140"/>
      <c r="CM55" s="140"/>
      <c r="CN55" s="140"/>
      <c r="CO55" s="140"/>
      <c r="CP55" s="244"/>
      <c r="CQ55" s="245"/>
      <c r="CR55" s="246"/>
      <c r="CS55" s="139"/>
      <c r="CT55" s="139"/>
      <c r="CU55" s="140"/>
      <c r="CV55" s="140"/>
      <c r="CW55" s="140"/>
      <c r="CX55" s="140"/>
    </row>
    <row r="56" spans="1:102" s="247" customFormat="1" ht="180" customHeight="1">
      <c r="A56" s="230"/>
      <c r="B56" s="405"/>
      <c r="C56" s="231"/>
      <c r="D56" s="406"/>
      <c r="E56" s="406"/>
      <c r="F56" s="405"/>
      <c r="G56" s="406"/>
      <c r="H56" s="409"/>
      <c r="I56" s="410"/>
      <c r="J56" s="405"/>
      <c r="K56" s="233"/>
      <c r="L56" s="233"/>
      <c r="M56" s="234"/>
      <c r="N56" s="289"/>
      <c r="O56" s="235"/>
      <c r="P56" s="236"/>
      <c r="Q56" s="236"/>
      <c r="R56" s="236"/>
      <c r="S56" s="236"/>
      <c r="T56" s="236"/>
      <c r="U56" s="236"/>
      <c r="V56" s="236"/>
      <c r="W56" s="139"/>
      <c r="X56" s="139"/>
      <c r="Y56" s="140"/>
      <c r="Z56" s="235"/>
      <c r="AA56" s="236"/>
      <c r="AB56" s="236"/>
      <c r="AC56" s="236"/>
      <c r="AD56" s="236"/>
      <c r="AE56" s="236"/>
      <c r="AF56" s="236"/>
      <c r="AG56" s="236"/>
      <c r="AH56" s="139"/>
      <c r="AI56" s="139"/>
      <c r="AJ56" s="140"/>
      <c r="AK56" s="235"/>
      <c r="AL56" s="236"/>
      <c r="AM56" s="236"/>
      <c r="AN56" s="236"/>
      <c r="AO56" s="236"/>
      <c r="AP56" s="236"/>
      <c r="AQ56" s="236"/>
      <c r="AR56" s="236"/>
      <c r="AS56" s="139"/>
      <c r="AT56" s="139"/>
      <c r="AU56" s="140"/>
      <c r="AV56" s="409"/>
      <c r="AW56" s="412"/>
      <c r="AX56" s="405"/>
      <c r="AY56" s="405"/>
      <c r="AZ56" s="405"/>
      <c r="BA56" s="405"/>
      <c r="BB56" s="405"/>
      <c r="BC56" s="405"/>
      <c r="BD56" s="413"/>
      <c r="BE56" s="405"/>
      <c r="BF56" s="414"/>
      <c r="BG56" s="414"/>
      <c r="BH56" s="237"/>
      <c r="BI56" s="274" t="e">
        <f t="shared" si="3"/>
        <v>#DIV/0!</v>
      </c>
      <c r="BJ56" s="346" t="e">
        <f t="shared" si="1"/>
        <v>#DIV/0!</v>
      </c>
      <c r="BK56" s="405"/>
      <c r="BL56" s="405"/>
      <c r="BM56" s="233"/>
      <c r="BN56" s="233"/>
      <c r="BO56" s="234"/>
      <c r="BP56" s="238"/>
      <c r="BQ56" s="249"/>
      <c r="BR56" s="250"/>
      <c r="BS56" s="236"/>
      <c r="BT56" s="236"/>
      <c r="BU56" s="251"/>
      <c r="BV56" s="251"/>
      <c r="BW56" s="354"/>
      <c r="BX56" s="241"/>
      <c r="BY56" s="242"/>
      <c r="BZ56" s="243"/>
      <c r="CA56" s="139"/>
      <c r="CB56" s="139"/>
      <c r="CC56" s="140"/>
      <c r="CD56" s="140"/>
      <c r="CE56" s="140"/>
      <c r="CF56" s="140"/>
      <c r="CG56" s="244"/>
      <c r="CH56" s="245"/>
      <c r="CI56" s="243"/>
      <c r="CJ56" s="139"/>
      <c r="CK56" s="139"/>
      <c r="CL56" s="140"/>
      <c r="CM56" s="140"/>
      <c r="CN56" s="140"/>
      <c r="CO56" s="140"/>
      <c r="CP56" s="244"/>
      <c r="CQ56" s="245"/>
      <c r="CR56" s="246"/>
      <c r="CS56" s="139"/>
      <c r="CT56" s="139"/>
      <c r="CU56" s="140"/>
      <c r="CV56" s="140"/>
      <c r="CW56" s="140"/>
      <c r="CX56" s="140"/>
    </row>
    <row r="57" spans="1:102" s="247" customFormat="1" ht="180" customHeight="1">
      <c r="A57" s="230"/>
      <c r="B57" s="405"/>
      <c r="C57" s="231"/>
      <c r="D57" s="406"/>
      <c r="E57" s="406"/>
      <c r="F57" s="405"/>
      <c r="G57" s="406"/>
      <c r="H57" s="409"/>
      <c r="I57" s="410"/>
      <c r="J57" s="405"/>
      <c r="K57" s="233"/>
      <c r="L57" s="233"/>
      <c r="M57" s="234"/>
      <c r="N57" s="289"/>
      <c r="O57" s="235"/>
      <c r="P57" s="236"/>
      <c r="Q57" s="236"/>
      <c r="R57" s="236"/>
      <c r="S57" s="236"/>
      <c r="T57" s="236"/>
      <c r="U57" s="236"/>
      <c r="V57" s="236"/>
      <c r="W57" s="139"/>
      <c r="X57" s="139"/>
      <c r="Y57" s="140"/>
      <c r="Z57" s="235"/>
      <c r="AA57" s="236"/>
      <c r="AB57" s="236"/>
      <c r="AC57" s="236"/>
      <c r="AD57" s="236"/>
      <c r="AE57" s="236"/>
      <c r="AF57" s="236"/>
      <c r="AG57" s="236"/>
      <c r="AH57" s="139"/>
      <c r="AI57" s="139"/>
      <c r="AJ57" s="140"/>
      <c r="AK57" s="235"/>
      <c r="AL57" s="236"/>
      <c r="AM57" s="236"/>
      <c r="AN57" s="236"/>
      <c r="AO57" s="236"/>
      <c r="AP57" s="236"/>
      <c r="AQ57" s="236"/>
      <c r="AR57" s="236"/>
      <c r="AS57" s="139"/>
      <c r="AT57" s="139"/>
      <c r="AU57" s="140"/>
      <c r="AV57" s="409"/>
      <c r="AW57" s="412"/>
      <c r="AX57" s="405"/>
      <c r="AY57" s="405"/>
      <c r="AZ57" s="405"/>
      <c r="BA57" s="405"/>
      <c r="BB57" s="405"/>
      <c r="BC57" s="405"/>
      <c r="BD57" s="413"/>
      <c r="BE57" s="405"/>
      <c r="BF57" s="414"/>
      <c r="BG57" s="414"/>
      <c r="BH57" s="237"/>
      <c r="BI57" s="274" t="e">
        <f t="shared" si="3"/>
        <v>#DIV/0!</v>
      </c>
      <c r="BJ57" s="346" t="e">
        <f t="shared" si="1"/>
        <v>#DIV/0!</v>
      </c>
      <c r="BK57" s="405"/>
      <c r="BL57" s="405"/>
      <c r="BM57" s="233"/>
      <c r="BN57" s="233"/>
      <c r="BO57" s="234"/>
      <c r="BP57" s="238"/>
      <c r="BQ57" s="249"/>
      <c r="BR57" s="250"/>
      <c r="BS57" s="236"/>
      <c r="BT57" s="236"/>
      <c r="BU57" s="251"/>
      <c r="BV57" s="251"/>
      <c r="BW57" s="354"/>
      <c r="BX57" s="241"/>
      <c r="BY57" s="242"/>
      <c r="BZ57" s="243"/>
      <c r="CA57" s="139"/>
      <c r="CB57" s="139"/>
      <c r="CC57" s="140"/>
      <c r="CD57" s="140"/>
      <c r="CE57" s="140"/>
      <c r="CF57" s="140"/>
      <c r="CG57" s="244"/>
      <c r="CH57" s="245"/>
      <c r="CI57" s="243"/>
      <c r="CJ57" s="139"/>
      <c r="CK57" s="139"/>
      <c r="CL57" s="140"/>
      <c r="CM57" s="140"/>
      <c r="CN57" s="140"/>
      <c r="CO57" s="140"/>
      <c r="CP57" s="244"/>
      <c r="CQ57" s="245"/>
      <c r="CR57" s="246"/>
      <c r="CS57" s="139"/>
      <c r="CT57" s="139"/>
      <c r="CU57" s="140"/>
      <c r="CV57" s="140"/>
      <c r="CW57" s="140"/>
      <c r="CX57" s="140"/>
    </row>
    <row r="58" spans="1:102" s="247" customFormat="1" ht="180" customHeight="1">
      <c r="A58" s="230"/>
      <c r="B58" s="405"/>
      <c r="C58" s="231"/>
      <c r="D58" s="406"/>
      <c r="E58" s="406"/>
      <c r="F58" s="405"/>
      <c r="G58" s="406"/>
      <c r="H58" s="409"/>
      <c r="I58" s="410"/>
      <c r="J58" s="405"/>
      <c r="K58" s="233"/>
      <c r="L58" s="233"/>
      <c r="M58" s="234"/>
      <c r="N58" s="289"/>
      <c r="O58" s="235"/>
      <c r="P58" s="236"/>
      <c r="Q58" s="236"/>
      <c r="R58" s="236"/>
      <c r="S58" s="236"/>
      <c r="T58" s="236"/>
      <c r="U58" s="236"/>
      <c r="V58" s="236"/>
      <c r="W58" s="139"/>
      <c r="X58" s="139"/>
      <c r="Y58" s="140"/>
      <c r="Z58" s="235"/>
      <c r="AA58" s="236"/>
      <c r="AB58" s="236"/>
      <c r="AC58" s="236"/>
      <c r="AD58" s="236"/>
      <c r="AE58" s="236"/>
      <c r="AF58" s="236"/>
      <c r="AG58" s="236"/>
      <c r="AH58" s="139"/>
      <c r="AI58" s="139"/>
      <c r="AJ58" s="140"/>
      <c r="AK58" s="235"/>
      <c r="AL58" s="236"/>
      <c r="AM58" s="236"/>
      <c r="AN58" s="236"/>
      <c r="AO58" s="236"/>
      <c r="AP58" s="236"/>
      <c r="AQ58" s="236"/>
      <c r="AR58" s="236"/>
      <c r="AS58" s="139"/>
      <c r="AT58" s="139"/>
      <c r="AU58" s="140"/>
      <c r="AV58" s="409"/>
      <c r="AW58" s="412"/>
      <c r="AX58" s="405"/>
      <c r="AY58" s="405"/>
      <c r="AZ58" s="405"/>
      <c r="BA58" s="405"/>
      <c r="BB58" s="405"/>
      <c r="BC58" s="405"/>
      <c r="BD58" s="413"/>
      <c r="BE58" s="405"/>
      <c r="BF58" s="414"/>
      <c r="BG58" s="414"/>
      <c r="BH58" s="237"/>
      <c r="BI58" s="274" t="e">
        <f t="shared" si="3"/>
        <v>#DIV/0!</v>
      </c>
      <c r="BJ58" s="346" t="e">
        <f t="shared" si="1"/>
        <v>#DIV/0!</v>
      </c>
      <c r="BK58" s="405"/>
      <c r="BL58" s="405"/>
      <c r="BM58" s="233"/>
      <c r="BN58" s="233"/>
      <c r="BO58" s="234"/>
      <c r="BP58" s="238"/>
      <c r="BQ58" s="249"/>
      <c r="BR58" s="250"/>
      <c r="BS58" s="236"/>
      <c r="BT58" s="236"/>
      <c r="BU58" s="251"/>
      <c r="BV58" s="251"/>
      <c r="BW58" s="252"/>
      <c r="BX58" s="241"/>
      <c r="BY58" s="242"/>
      <c r="BZ58" s="243"/>
      <c r="CA58" s="139"/>
      <c r="CB58" s="139"/>
      <c r="CC58" s="140"/>
      <c r="CD58" s="140"/>
      <c r="CE58" s="140"/>
      <c r="CF58" s="140"/>
      <c r="CG58" s="244"/>
      <c r="CH58" s="245"/>
      <c r="CI58" s="243"/>
      <c r="CJ58" s="139"/>
      <c r="CK58" s="139"/>
      <c r="CL58" s="140"/>
      <c r="CM58" s="140"/>
      <c r="CN58" s="140"/>
      <c r="CO58" s="140"/>
      <c r="CP58" s="244"/>
      <c r="CQ58" s="245"/>
      <c r="CR58" s="246"/>
      <c r="CS58" s="139"/>
      <c r="CT58" s="139"/>
      <c r="CU58" s="140"/>
      <c r="CV58" s="140"/>
      <c r="CW58" s="140"/>
      <c r="CX58" s="140"/>
    </row>
    <row r="59" spans="1:102" s="247" customFormat="1" ht="128" customHeight="1">
      <c r="A59" s="230"/>
      <c r="B59" s="405"/>
      <c r="C59" s="231"/>
      <c r="D59" s="406"/>
      <c r="E59" s="406"/>
      <c r="F59" s="405"/>
      <c r="G59" s="406"/>
      <c r="H59" s="409"/>
      <c r="I59" s="410"/>
      <c r="J59" s="405"/>
      <c r="K59" s="233"/>
      <c r="L59" s="233"/>
      <c r="M59" s="234"/>
      <c r="N59" s="289"/>
      <c r="O59" s="235"/>
      <c r="P59" s="236"/>
      <c r="Q59" s="236"/>
      <c r="R59" s="236"/>
      <c r="S59" s="236"/>
      <c r="T59" s="236"/>
      <c r="U59" s="236"/>
      <c r="V59" s="236"/>
      <c r="W59" s="139"/>
      <c r="X59" s="139"/>
      <c r="Y59" s="140"/>
      <c r="Z59" s="235"/>
      <c r="AA59" s="236"/>
      <c r="AB59" s="236"/>
      <c r="AC59" s="236"/>
      <c r="AD59" s="236"/>
      <c r="AE59" s="236"/>
      <c r="AF59" s="236"/>
      <c r="AG59" s="236"/>
      <c r="AH59" s="139"/>
      <c r="AI59" s="139"/>
      <c r="AJ59" s="140"/>
      <c r="AK59" s="235"/>
      <c r="AL59" s="236"/>
      <c r="AM59" s="236"/>
      <c r="AN59" s="236"/>
      <c r="AO59" s="236"/>
      <c r="AP59" s="236"/>
      <c r="AQ59" s="236"/>
      <c r="AR59" s="236"/>
      <c r="AS59" s="139"/>
      <c r="AT59" s="139"/>
      <c r="AU59" s="140"/>
      <c r="AV59" s="409"/>
      <c r="AW59" s="412"/>
      <c r="AX59" s="405"/>
      <c r="AY59" s="405"/>
      <c r="AZ59" s="405"/>
      <c r="BA59" s="405"/>
      <c r="BB59" s="405"/>
      <c r="BC59" s="405"/>
      <c r="BD59" s="413"/>
      <c r="BE59" s="405"/>
      <c r="BF59" s="414"/>
      <c r="BG59" s="414"/>
      <c r="BH59" s="237"/>
      <c r="BI59" s="274" t="e">
        <f t="shared" si="3"/>
        <v>#DIV/0!</v>
      </c>
      <c r="BJ59" s="346" t="e">
        <f t="shared" si="1"/>
        <v>#DIV/0!</v>
      </c>
      <c r="BK59" s="405"/>
      <c r="BL59" s="405"/>
      <c r="BM59" s="233"/>
      <c r="BN59" s="233"/>
      <c r="BO59" s="234"/>
      <c r="BP59" s="238"/>
      <c r="BQ59" s="249"/>
      <c r="BR59" s="250"/>
      <c r="BS59" s="236"/>
      <c r="BT59" s="236"/>
      <c r="BU59" s="251"/>
      <c r="BV59" s="251"/>
      <c r="BW59" s="353"/>
      <c r="BX59" s="241"/>
      <c r="BY59" s="242"/>
      <c r="BZ59" s="243"/>
      <c r="CA59" s="139"/>
      <c r="CB59" s="139"/>
      <c r="CC59" s="140"/>
      <c r="CD59" s="140"/>
      <c r="CE59" s="140"/>
      <c r="CF59" s="140"/>
      <c r="CG59" s="244"/>
      <c r="CH59" s="245"/>
      <c r="CI59" s="243"/>
      <c r="CJ59" s="139"/>
      <c r="CK59" s="139"/>
      <c r="CL59" s="140"/>
      <c r="CM59" s="140"/>
      <c r="CN59" s="140"/>
      <c r="CO59" s="140"/>
      <c r="CP59" s="244"/>
      <c r="CQ59" s="245"/>
      <c r="CR59" s="246"/>
      <c r="CS59" s="139"/>
      <c r="CT59" s="139"/>
      <c r="CU59" s="140"/>
      <c r="CV59" s="140"/>
      <c r="CW59" s="140"/>
      <c r="CX59" s="140"/>
    </row>
    <row r="60" spans="1:102" s="247" customFormat="1" ht="143" customHeight="1">
      <c r="A60" s="230"/>
      <c r="B60" s="405"/>
      <c r="C60" s="231"/>
      <c r="D60" s="406"/>
      <c r="E60" s="406"/>
      <c r="F60" s="405"/>
      <c r="G60" s="406"/>
      <c r="H60" s="409"/>
      <c r="I60" s="410"/>
      <c r="J60" s="405"/>
      <c r="K60" s="233"/>
      <c r="L60" s="233"/>
      <c r="M60" s="234"/>
      <c r="N60" s="289"/>
      <c r="O60" s="235"/>
      <c r="P60" s="236"/>
      <c r="Q60" s="236"/>
      <c r="R60" s="236"/>
      <c r="S60" s="236"/>
      <c r="T60" s="236"/>
      <c r="U60" s="236"/>
      <c r="V60" s="236"/>
      <c r="W60" s="139"/>
      <c r="X60" s="139"/>
      <c r="Y60" s="140"/>
      <c r="Z60" s="235"/>
      <c r="AA60" s="236"/>
      <c r="AB60" s="236"/>
      <c r="AC60" s="236"/>
      <c r="AD60" s="236"/>
      <c r="AE60" s="236"/>
      <c r="AF60" s="236"/>
      <c r="AG60" s="236"/>
      <c r="AH60" s="139"/>
      <c r="AI60" s="139"/>
      <c r="AJ60" s="140"/>
      <c r="AK60" s="235"/>
      <c r="AL60" s="236"/>
      <c r="AM60" s="236"/>
      <c r="AN60" s="236"/>
      <c r="AO60" s="236"/>
      <c r="AP60" s="236"/>
      <c r="AQ60" s="236"/>
      <c r="AR60" s="236"/>
      <c r="AS60" s="139"/>
      <c r="AT60" s="139"/>
      <c r="AU60" s="140"/>
      <c r="AV60" s="409"/>
      <c r="AW60" s="412"/>
      <c r="AX60" s="405"/>
      <c r="AY60" s="405"/>
      <c r="AZ60" s="405"/>
      <c r="BA60" s="405"/>
      <c r="BB60" s="405"/>
      <c r="BC60" s="405"/>
      <c r="BD60" s="413"/>
      <c r="BE60" s="405"/>
      <c r="BF60" s="414"/>
      <c r="BG60" s="414"/>
      <c r="BH60" s="237"/>
      <c r="BI60" s="274" t="e">
        <f t="shared" si="3"/>
        <v>#DIV/0!</v>
      </c>
      <c r="BJ60" s="346" t="e">
        <f t="shared" si="1"/>
        <v>#DIV/0!</v>
      </c>
      <c r="BK60" s="405"/>
      <c r="BL60" s="405"/>
      <c r="BM60" s="233"/>
      <c r="BN60" s="233"/>
      <c r="BO60" s="234"/>
      <c r="BP60" s="238"/>
      <c r="BQ60" s="249"/>
      <c r="BR60" s="250"/>
      <c r="BS60" s="236"/>
      <c r="BT60" s="236"/>
      <c r="BU60" s="251"/>
      <c r="BV60" s="251"/>
      <c r="BW60" s="354"/>
      <c r="BX60" s="241"/>
      <c r="BY60" s="242"/>
      <c r="BZ60" s="243"/>
      <c r="CA60" s="139"/>
      <c r="CB60" s="139"/>
      <c r="CC60" s="140"/>
      <c r="CD60" s="140"/>
      <c r="CE60" s="140"/>
      <c r="CF60" s="140"/>
      <c r="CG60" s="244"/>
      <c r="CH60" s="245"/>
      <c r="CI60" s="243"/>
      <c r="CJ60" s="139"/>
      <c r="CK60" s="139"/>
      <c r="CL60" s="140"/>
      <c r="CM60" s="140"/>
      <c r="CN60" s="140"/>
      <c r="CO60" s="140"/>
      <c r="CP60" s="244"/>
      <c r="CQ60" s="245"/>
      <c r="CR60" s="246"/>
      <c r="CS60" s="139"/>
      <c r="CT60" s="139"/>
      <c r="CU60" s="140"/>
      <c r="CV60" s="140"/>
      <c r="CW60" s="140"/>
      <c r="CX60" s="140"/>
    </row>
    <row r="61" spans="1:102" s="247" customFormat="1" ht="143" customHeight="1">
      <c r="A61" s="230"/>
      <c r="B61" s="405"/>
      <c r="C61" s="231"/>
      <c r="D61" s="406"/>
      <c r="E61" s="406"/>
      <c r="F61" s="405"/>
      <c r="G61" s="406"/>
      <c r="H61" s="409"/>
      <c r="I61" s="410"/>
      <c r="J61" s="405"/>
      <c r="K61" s="233"/>
      <c r="L61" s="233"/>
      <c r="M61" s="234"/>
      <c r="N61" s="289"/>
      <c r="O61" s="235"/>
      <c r="P61" s="236"/>
      <c r="Q61" s="236"/>
      <c r="R61" s="236"/>
      <c r="S61" s="236"/>
      <c r="T61" s="236"/>
      <c r="U61" s="236"/>
      <c r="V61" s="236"/>
      <c r="W61" s="139"/>
      <c r="X61" s="139"/>
      <c r="Y61" s="140"/>
      <c r="Z61" s="235"/>
      <c r="AA61" s="236"/>
      <c r="AB61" s="236"/>
      <c r="AC61" s="236"/>
      <c r="AD61" s="236"/>
      <c r="AE61" s="236"/>
      <c r="AF61" s="236"/>
      <c r="AG61" s="236"/>
      <c r="AH61" s="139"/>
      <c r="AI61" s="139"/>
      <c r="AJ61" s="140"/>
      <c r="AK61" s="235"/>
      <c r="AL61" s="236"/>
      <c r="AM61" s="236"/>
      <c r="AN61" s="236"/>
      <c r="AO61" s="236"/>
      <c r="AP61" s="236"/>
      <c r="AQ61" s="236"/>
      <c r="AR61" s="236"/>
      <c r="AS61" s="139"/>
      <c r="AT61" s="139"/>
      <c r="AU61" s="140"/>
      <c r="AV61" s="409"/>
      <c r="AW61" s="412"/>
      <c r="AX61" s="405"/>
      <c r="AY61" s="405"/>
      <c r="AZ61" s="405"/>
      <c r="BA61" s="405"/>
      <c r="BB61" s="405"/>
      <c r="BC61" s="405"/>
      <c r="BD61" s="413"/>
      <c r="BE61" s="405"/>
      <c r="BF61" s="414"/>
      <c r="BG61" s="414"/>
      <c r="BH61" s="237"/>
      <c r="BI61" s="274" t="e">
        <f t="shared" si="3"/>
        <v>#DIV/0!</v>
      </c>
      <c r="BJ61" s="346" t="e">
        <f t="shared" si="1"/>
        <v>#DIV/0!</v>
      </c>
      <c r="BK61" s="405"/>
      <c r="BL61" s="405"/>
      <c r="BM61" s="233"/>
      <c r="BN61" s="233"/>
      <c r="BO61" s="234"/>
      <c r="BP61" s="238"/>
      <c r="BQ61" s="249"/>
      <c r="BR61" s="250"/>
      <c r="BS61" s="236"/>
      <c r="BT61" s="236"/>
      <c r="BU61" s="251"/>
      <c r="BV61" s="251"/>
      <c r="BW61" s="354"/>
      <c r="BX61" s="241"/>
      <c r="BY61" s="242"/>
      <c r="BZ61" s="243"/>
      <c r="CA61" s="139"/>
      <c r="CB61" s="139"/>
      <c r="CC61" s="140"/>
      <c r="CD61" s="140"/>
      <c r="CE61" s="140"/>
      <c r="CF61" s="140"/>
      <c r="CG61" s="244"/>
      <c r="CH61" s="245"/>
      <c r="CI61" s="243"/>
      <c r="CJ61" s="139"/>
      <c r="CK61" s="139"/>
      <c r="CL61" s="140"/>
      <c r="CM61" s="140"/>
      <c r="CN61" s="140"/>
      <c r="CO61" s="140"/>
      <c r="CP61" s="244"/>
      <c r="CQ61" s="245"/>
      <c r="CR61" s="246"/>
      <c r="CS61" s="139"/>
      <c r="CT61" s="139"/>
      <c r="CU61" s="140"/>
      <c r="CV61" s="140"/>
      <c r="CW61" s="140"/>
      <c r="CX61" s="140"/>
    </row>
    <row r="62" spans="1:102" s="247" customFormat="1" ht="143" customHeight="1">
      <c r="A62" s="230"/>
      <c r="B62" s="405"/>
      <c r="C62" s="231"/>
      <c r="D62" s="406"/>
      <c r="E62" s="406"/>
      <c r="F62" s="405"/>
      <c r="G62" s="406"/>
      <c r="H62" s="409"/>
      <c r="I62" s="410"/>
      <c r="J62" s="405"/>
      <c r="K62" s="233"/>
      <c r="L62" s="233"/>
      <c r="M62" s="234"/>
      <c r="N62" s="289"/>
      <c r="O62" s="235"/>
      <c r="P62" s="236"/>
      <c r="Q62" s="236"/>
      <c r="R62" s="236"/>
      <c r="S62" s="236"/>
      <c r="T62" s="236"/>
      <c r="U62" s="236"/>
      <c r="V62" s="236"/>
      <c r="W62" s="139"/>
      <c r="X62" s="139"/>
      <c r="Y62" s="140"/>
      <c r="Z62" s="235"/>
      <c r="AA62" s="236"/>
      <c r="AB62" s="236"/>
      <c r="AC62" s="236"/>
      <c r="AD62" s="236"/>
      <c r="AE62" s="236"/>
      <c r="AF62" s="236"/>
      <c r="AG62" s="236"/>
      <c r="AH62" s="139"/>
      <c r="AI62" s="139"/>
      <c r="AJ62" s="140"/>
      <c r="AK62" s="235"/>
      <c r="AL62" s="236"/>
      <c r="AM62" s="236"/>
      <c r="AN62" s="236"/>
      <c r="AO62" s="236"/>
      <c r="AP62" s="236"/>
      <c r="AQ62" s="236"/>
      <c r="AR62" s="236"/>
      <c r="AS62" s="139"/>
      <c r="AT62" s="139"/>
      <c r="AU62" s="140"/>
      <c r="AV62" s="409"/>
      <c r="AW62" s="412"/>
      <c r="AX62" s="405"/>
      <c r="AY62" s="405"/>
      <c r="AZ62" s="405"/>
      <c r="BA62" s="405"/>
      <c r="BB62" s="405"/>
      <c r="BC62" s="405"/>
      <c r="BD62" s="413"/>
      <c r="BE62" s="405"/>
      <c r="BF62" s="414"/>
      <c r="BG62" s="414"/>
      <c r="BH62" s="237"/>
      <c r="BI62" s="274" t="e">
        <f t="shared" si="3"/>
        <v>#DIV/0!</v>
      </c>
      <c r="BJ62" s="346" t="e">
        <f t="shared" si="1"/>
        <v>#DIV/0!</v>
      </c>
      <c r="BK62" s="405"/>
      <c r="BL62" s="405"/>
      <c r="BM62" s="233"/>
      <c r="BN62" s="233"/>
      <c r="BO62" s="234"/>
      <c r="BP62" s="238"/>
      <c r="BQ62" s="249"/>
      <c r="BR62" s="250"/>
      <c r="BS62" s="236"/>
      <c r="BT62" s="236"/>
      <c r="BU62" s="251"/>
      <c r="BV62" s="251"/>
      <c r="BW62" s="354"/>
      <c r="BX62" s="241"/>
      <c r="BY62" s="242"/>
      <c r="BZ62" s="243"/>
      <c r="CA62" s="139"/>
      <c r="CB62" s="139"/>
      <c r="CC62" s="140"/>
      <c r="CD62" s="140"/>
      <c r="CE62" s="140"/>
      <c r="CF62" s="140"/>
      <c r="CG62" s="244"/>
      <c r="CH62" s="245"/>
      <c r="CI62" s="243"/>
      <c r="CJ62" s="139"/>
      <c r="CK62" s="139"/>
      <c r="CL62" s="140"/>
      <c r="CM62" s="140"/>
      <c r="CN62" s="140"/>
      <c r="CO62" s="140"/>
      <c r="CP62" s="244"/>
      <c r="CQ62" s="245"/>
      <c r="CR62" s="246"/>
      <c r="CS62" s="139"/>
      <c r="CT62" s="139"/>
      <c r="CU62" s="140"/>
      <c r="CV62" s="140"/>
      <c r="CW62" s="140"/>
      <c r="CX62" s="140"/>
    </row>
    <row r="63" spans="1:102" s="247" customFormat="1" ht="143" customHeight="1">
      <c r="A63" s="230"/>
      <c r="B63" s="405"/>
      <c r="C63" s="231"/>
      <c r="D63" s="406"/>
      <c r="E63" s="406"/>
      <c r="F63" s="405"/>
      <c r="G63" s="406"/>
      <c r="H63" s="409"/>
      <c r="I63" s="410"/>
      <c r="J63" s="405"/>
      <c r="K63" s="233"/>
      <c r="L63" s="233"/>
      <c r="M63" s="234"/>
      <c r="N63" s="289"/>
      <c r="O63" s="235"/>
      <c r="P63" s="236"/>
      <c r="Q63" s="236"/>
      <c r="R63" s="236"/>
      <c r="S63" s="236"/>
      <c r="T63" s="236"/>
      <c r="U63" s="236"/>
      <c r="V63" s="236"/>
      <c r="W63" s="139"/>
      <c r="X63" s="139"/>
      <c r="Y63" s="140"/>
      <c r="Z63" s="235"/>
      <c r="AA63" s="236"/>
      <c r="AB63" s="236"/>
      <c r="AC63" s="236"/>
      <c r="AD63" s="236"/>
      <c r="AE63" s="236"/>
      <c r="AF63" s="236"/>
      <c r="AG63" s="236"/>
      <c r="AH63" s="139"/>
      <c r="AI63" s="139"/>
      <c r="AJ63" s="140"/>
      <c r="AK63" s="235"/>
      <c r="AL63" s="236"/>
      <c r="AM63" s="236"/>
      <c r="AN63" s="236"/>
      <c r="AO63" s="236"/>
      <c r="AP63" s="236"/>
      <c r="AQ63" s="236"/>
      <c r="AR63" s="236"/>
      <c r="AS63" s="139"/>
      <c r="AT63" s="139"/>
      <c r="AU63" s="140"/>
      <c r="AV63" s="409"/>
      <c r="AW63" s="412"/>
      <c r="AX63" s="405"/>
      <c r="AY63" s="405"/>
      <c r="AZ63" s="405"/>
      <c r="BA63" s="405"/>
      <c r="BB63" s="405"/>
      <c r="BC63" s="405"/>
      <c r="BD63" s="413"/>
      <c r="BE63" s="405"/>
      <c r="BF63" s="414"/>
      <c r="BG63" s="414"/>
      <c r="BH63" s="237"/>
      <c r="BI63" s="274" t="e">
        <f t="shared" si="3"/>
        <v>#DIV/0!</v>
      </c>
      <c r="BJ63" s="346" t="e">
        <f t="shared" si="1"/>
        <v>#DIV/0!</v>
      </c>
      <c r="BK63" s="405"/>
      <c r="BL63" s="405"/>
      <c r="BM63" s="233"/>
      <c r="BN63" s="233"/>
      <c r="BO63" s="234"/>
      <c r="BP63" s="238"/>
      <c r="BQ63" s="249"/>
      <c r="BR63" s="250"/>
      <c r="BS63" s="236"/>
      <c r="BT63" s="236"/>
      <c r="BU63" s="251"/>
      <c r="BV63" s="251"/>
      <c r="BW63" s="354"/>
      <c r="BX63" s="241"/>
      <c r="BY63" s="242"/>
      <c r="BZ63" s="243"/>
      <c r="CA63" s="139"/>
      <c r="CB63" s="139"/>
      <c r="CC63" s="140"/>
      <c r="CD63" s="140"/>
      <c r="CE63" s="140"/>
      <c r="CF63" s="140"/>
      <c r="CG63" s="244"/>
      <c r="CH63" s="245"/>
      <c r="CI63" s="243"/>
      <c r="CJ63" s="139"/>
      <c r="CK63" s="139"/>
      <c r="CL63" s="140"/>
      <c r="CM63" s="140"/>
      <c r="CN63" s="140"/>
      <c r="CO63" s="140"/>
      <c r="CP63" s="244"/>
      <c r="CQ63" s="245"/>
      <c r="CR63" s="246"/>
      <c r="CS63" s="139"/>
      <c r="CT63" s="139"/>
      <c r="CU63" s="140"/>
      <c r="CV63" s="140"/>
      <c r="CW63" s="140"/>
      <c r="CX63" s="140"/>
    </row>
    <row r="64" spans="1:102" s="247" customFormat="1" ht="143" customHeight="1">
      <c r="A64" s="230"/>
      <c r="B64" s="405"/>
      <c r="C64" s="231"/>
      <c r="D64" s="406"/>
      <c r="E64" s="406"/>
      <c r="F64" s="405"/>
      <c r="G64" s="406"/>
      <c r="H64" s="409"/>
      <c r="I64" s="410"/>
      <c r="J64" s="405"/>
      <c r="K64" s="233"/>
      <c r="L64" s="233"/>
      <c r="M64" s="234"/>
      <c r="N64" s="289"/>
      <c r="O64" s="235"/>
      <c r="P64" s="236"/>
      <c r="Q64" s="236"/>
      <c r="R64" s="236"/>
      <c r="S64" s="236"/>
      <c r="T64" s="236"/>
      <c r="U64" s="236"/>
      <c r="V64" s="236"/>
      <c r="W64" s="139"/>
      <c r="X64" s="139"/>
      <c r="Y64" s="140"/>
      <c r="Z64" s="235"/>
      <c r="AA64" s="236"/>
      <c r="AB64" s="236"/>
      <c r="AC64" s="236"/>
      <c r="AD64" s="236"/>
      <c r="AE64" s="236"/>
      <c r="AF64" s="236"/>
      <c r="AG64" s="236"/>
      <c r="AH64" s="139"/>
      <c r="AI64" s="139"/>
      <c r="AJ64" s="140"/>
      <c r="AK64" s="235"/>
      <c r="AL64" s="236"/>
      <c r="AM64" s="236"/>
      <c r="AN64" s="236"/>
      <c r="AO64" s="236"/>
      <c r="AP64" s="236"/>
      <c r="AQ64" s="236"/>
      <c r="AR64" s="236"/>
      <c r="AS64" s="139"/>
      <c r="AT64" s="139"/>
      <c r="AU64" s="140"/>
      <c r="AV64" s="409"/>
      <c r="AW64" s="412"/>
      <c r="AX64" s="405"/>
      <c r="AY64" s="405"/>
      <c r="AZ64" s="405"/>
      <c r="BA64" s="405"/>
      <c r="BB64" s="405"/>
      <c r="BC64" s="405"/>
      <c r="BD64" s="413"/>
      <c r="BE64" s="405"/>
      <c r="BF64" s="414"/>
      <c r="BG64" s="414"/>
      <c r="BH64" s="237"/>
      <c r="BI64" s="274" t="e">
        <f t="shared" si="3"/>
        <v>#DIV/0!</v>
      </c>
      <c r="BJ64" s="346" t="e">
        <f t="shared" si="1"/>
        <v>#DIV/0!</v>
      </c>
      <c r="BK64" s="405"/>
      <c r="BL64" s="405"/>
      <c r="BM64" s="233"/>
      <c r="BN64" s="233"/>
      <c r="BO64" s="234"/>
      <c r="BP64" s="238"/>
      <c r="BQ64" s="249"/>
      <c r="BR64" s="250"/>
      <c r="BS64" s="236"/>
      <c r="BT64" s="236"/>
      <c r="BU64" s="251"/>
      <c r="BV64" s="251"/>
      <c r="BW64" s="354"/>
      <c r="BX64" s="241"/>
      <c r="BY64" s="242"/>
      <c r="BZ64" s="243"/>
      <c r="CA64" s="139"/>
      <c r="CB64" s="139"/>
      <c r="CC64" s="140"/>
      <c r="CD64" s="140"/>
      <c r="CE64" s="140"/>
      <c r="CF64" s="140"/>
      <c r="CG64" s="244"/>
      <c r="CH64" s="245"/>
      <c r="CI64" s="243"/>
      <c r="CJ64" s="139"/>
      <c r="CK64" s="139"/>
      <c r="CL64" s="140"/>
      <c r="CM64" s="140"/>
      <c r="CN64" s="140"/>
      <c r="CO64" s="140"/>
      <c r="CP64" s="244"/>
      <c r="CQ64" s="245"/>
      <c r="CR64" s="246"/>
      <c r="CS64" s="139"/>
      <c r="CT64" s="139"/>
      <c r="CU64" s="140"/>
      <c r="CV64" s="140"/>
      <c r="CW64" s="140"/>
      <c r="CX64" s="140"/>
    </row>
    <row r="65" spans="1:102" s="247" customFormat="1" ht="143" customHeight="1">
      <c r="A65" s="230"/>
      <c r="B65" s="405"/>
      <c r="C65" s="231"/>
      <c r="D65" s="406"/>
      <c r="E65" s="406"/>
      <c r="F65" s="405"/>
      <c r="G65" s="406"/>
      <c r="H65" s="409"/>
      <c r="I65" s="410"/>
      <c r="J65" s="405"/>
      <c r="K65" s="233"/>
      <c r="L65" s="233"/>
      <c r="M65" s="234"/>
      <c r="N65" s="289"/>
      <c r="O65" s="235"/>
      <c r="P65" s="236"/>
      <c r="Q65" s="236"/>
      <c r="R65" s="236"/>
      <c r="S65" s="236"/>
      <c r="T65" s="236"/>
      <c r="U65" s="236"/>
      <c r="V65" s="236"/>
      <c r="W65" s="139"/>
      <c r="X65" s="139"/>
      <c r="Y65" s="140"/>
      <c r="Z65" s="235"/>
      <c r="AA65" s="236"/>
      <c r="AB65" s="236"/>
      <c r="AC65" s="236"/>
      <c r="AD65" s="236"/>
      <c r="AE65" s="236"/>
      <c r="AF65" s="236"/>
      <c r="AG65" s="236"/>
      <c r="AH65" s="139"/>
      <c r="AI65" s="139"/>
      <c r="AJ65" s="140"/>
      <c r="AK65" s="235"/>
      <c r="AL65" s="236"/>
      <c r="AM65" s="236"/>
      <c r="AN65" s="236"/>
      <c r="AO65" s="236"/>
      <c r="AP65" s="236"/>
      <c r="AQ65" s="236"/>
      <c r="AR65" s="236"/>
      <c r="AS65" s="139"/>
      <c r="AT65" s="139"/>
      <c r="AU65" s="140"/>
      <c r="AV65" s="409"/>
      <c r="AW65" s="412"/>
      <c r="AX65" s="405"/>
      <c r="AY65" s="405"/>
      <c r="AZ65" s="405"/>
      <c r="BA65" s="405"/>
      <c r="BB65" s="405"/>
      <c r="BC65" s="405"/>
      <c r="BD65" s="413"/>
      <c r="BE65" s="405"/>
      <c r="BF65" s="414"/>
      <c r="BG65" s="414"/>
      <c r="BH65" s="237"/>
      <c r="BI65" s="274" t="e">
        <f t="shared" si="3"/>
        <v>#DIV/0!</v>
      </c>
      <c r="BJ65" s="346" t="e">
        <f t="shared" si="1"/>
        <v>#DIV/0!</v>
      </c>
      <c r="BK65" s="405"/>
      <c r="BL65" s="405"/>
      <c r="BM65" s="233"/>
      <c r="BN65" s="233"/>
      <c r="BO65" s="234"/>
      <c r="BP65" s="238"/>
      <c r="BQ65" s="249"/>
      <c r="BR65" s="250"/>
      <c r="BS65" s="236"/>
      <c r="BT65" s="236"/>
      <c r="BU65" s="251"/>
      <c r="BV65" s="251"/>
      <c r="BW65" s="354"/>
      <c r="BX65" s="241"/>
      <c r="BY65" s="242"/>
      <c r="BZ65" s="243"/>
      <c r="CA65" s="139"/>
      <c r="CB65" s="139"/>
      <c r="CC65" s="140"/>
      <c r="CD65" s="140"/>
      <c r="CE65" s="140"/>
      <c r="CF65" s="140"/>
      <c r="CG65" s="244"/>
      <c r="CH65" s="245"/>
      <c r="CI65" s="243"/>
      <c r="CJ65" s="139"/>
      <c r="CK65" s="139"/>
      <c r="CL65" s="140"/>
      <c r="CM65" s="140"/>
      <c r="CN65" s="140"/>
      <c r="CO65" s="140"/>
      <c r="CP65" s="244"/>
      <c r="CQ65" s="245"/>
      <c r="CR65" s="246"/>
      <c r="CS65" s="139"/>
      <c r="CT65" s="139"/>
      <c r="CU65" s="140"/>
      <c r="CV65" s="140"/>
      <c r="CW65" s="140"/>
      <c r="CX65" s="140"/>
    </row>
    <row r="66" spans="1:102" s="247" customFormat="1" ht="100" customHeight="1">
      <c r="A66" s="230"/>
      <c r="B66" s="405"/>
      <c r="C66" s="231"/>
      <c r="D66" s="406"/>
      <c r="E66" s="406"/>
      <c r="F66" s="405"/>
      <c r="G66" s="406"/>
      <c r="H66" s="409"/>
      <c r="I66" s="410"/>
      <c r="J66" s="405"/>
      <c r="K66" s="233"/>
      <c r="L66" s="233"/>
      <c r="M66" s="234"/>
      <c r="N66" s="289"/>
      <c r="O66" s="235"/>
      <c r="P66" s="236"/>
      <c r="Q66" s="236"/>
      <c r="R66" s="236"/>
      <c r="S66" s="236"/>
      <c r="T66" s="236"/>
      <c r="U66" s="236"/>
      <c r="V66" s="236"/>
      <c r="W66" s="139"/>
      <c r="X66" s="139"/>
      <c r="Y66" s="140"/>
      <c r="Z66" s="235"/>
      <c r="AA66" s="236"/>
      <c r="AB66" s="236"/>
      <c r="AC66" s="236"/>
      <c r="AD66" s="236"/>
      <c r="AE66" s="236"/>
      <c r="AF66" s="236"/>
      <c r="AG66" s="236"/>
      <c r="AH66" s="139"/>
      <c r="AI66" s="139"/>
      <c r="AJ66" s="140"/>
      <c r="AK66" s="235"/>
      <c r="AL66" s="236"/>
      <c r="AM66" s="236"/>
      <c r="AN66" s="236"/>
      <c r="AO66" s="236"/>
      <c r="AP66" s="236"/>
      <c r="AQ66" s="236"/>
      <c r="AR66" s="236"/>
      <c r="AS66" s="139"/>
      <c r="AT66" s="139"/>
      <c r="AU66" s="140"/>
      <c r="AV66" s="346"/>
      <c r="AW66" s="274"/>
      <c r="AX66" s="274"/>
      <c r="AY66" s="274"/>
      <c r="AZ66" s="274"/>
      <c r="BA66" s="274"/>
      <c r="BB66" s="274"/>
      <c r="BC66" s="274"/>
      <c r="BD66" s="415"/>
      <c r="BE66" s="274"/>
      <c r="BF66" s="274"/>
      <c r="BG66" s="274"/>
      <c r="BH66" s="274"/>
      <c r="BI66" s="274" t="e">
        <f t="shared" si="3"/>
        <v>#DIV/0!</v>
      </c>
      <c r="BJ66" s="346" t="e">
        <f t="shared" si="1"/>
        <v>#DIV/0!</v>
      </c>
      <c r="BK66" s="405"/>
      <c r="BL66" s="405"/>
      <c r="BM66" s="233"/>
      <c r="BN66" s="233"/>
      <c r="BO66" s="234"/>
      <c r="BP66" s="238"/>
      <c r="BQ66" s="249"/>
      <c r="BR66" s="250"/>
      <c r="BS66" s="236"/>
      <c r="BT66" s="236"/>
      <c r="BU66" s="251"/>
      <c r="BV66" s="251"/>
      <c r="BW66" s="353"/>
      <c r="BX66" s="241"/>
      <c r="BY66" s="242"/>
      <c r="BZ66" s="243"/>
      <c r="CA66" s="139"/>
      <c r="CB66" s="139"/>
      <c r="CC66" s="140"/>
      <c r="CD66" s="140"/>
      <c r="CE66" s="140"/>
      <c r="CF66" s="140"/>
      <c r="CG66" s="244"/>
      <c r="CH66" s="245"/>
      <c r="CI66" s="243"/>
      <c r="CJ66" s="139"/>
      <c r="CK66" s="139"/>
      <c r="CL66" s="140"/>
      <c r="CM66" s="140"/>
      <c r="CN66" s="140"/>
      <c r="CO66" s="140"/>
      <c r="CP66" s="244"/>
      <c r="CQ66" s="245"/>
      <c r="CR66" s="246"/>
      <c r="CS66" s="139"/>
      <c r="CT66" s="139"/>
      <c r="CU66" s="140"/>
      <c r="CV66" s="140"/>
      <c r="CW66" s="140"/>
      <c r="CX66" s="140"/>
    </row>
    <row r="67" spans="1:102" s="247" customFormat="1" ht="100" customHeight="1">
      <c r="A67" s="230"/>
      <c r="B67" s="405"/>
      <c r="C67" s="231"/>
      <c r="D67" s="406"/>
      <c r="E67" s="406"/>
      <c r="F67" s="405"/>
      <c r="G67" s="406"/>
      <c r="H67" s="411"/>
      <c r="I67" s="410"/>
      <c r="J67" s="405"/>
      <c r="K67" s="233"/>
      <c r="L67" s="233"/>
      <c r="M67" s="234"/>
      <c r="N67" s="289"/>
      <c r="O67" s="235"/>
      <c r="P67" s="236"/>
      <c r="Q67" s="236"/>
      <c r="R67" s="236"/>
      <c r="S67" s="236"/>
      <c r="T67" s="236"/>
      <c r="U67" s="236"/>
      <c r="V67" s="236"/>
      <c r="W67" s="139"/>
      <c r="X67" s="139"/>
      <c r="Y67" s="140"/>
      <c r="Z67" s="235"/>
      <c r="AA67" s="236"/>
      <c r="AB67" s="236"/>
      <c r="AC67" s="236"/>
      <c r="AD67" s="236"/>
      <c r="AE67" s="236"/>
      <c r="AF67" s="236"/>
      <c r="AG67" s="236"/>
      <c r="AH67" s="139"/>
      <c r="AI67" s="139"/>
      <c r="AJ67" s="140"/>
      <c r="AK67" s="235"/>
      <c r="AL67" s="236"/>
      <c r="AM67" s="236"/>
      <c r="AN67" s="236"/>
      <c r="AO67" s="236"/>
      <c r="AP67" s="236"/>
      <c r="AQ67" s="236"/>
      <c r="AR67" s="236"/>
      <c r="AS67" s="139"/>
      <c r="AT67" s="139"/>
      <c r="AU67" s="140"/>
      <c r="AV67" s="346"/>
      <c r="AW67" s="274"/>
      <c r="AX67" s="274"/>
      <c r="AY67" s="274"/>
      <c r="AZ67" s="274"/>
      <c r="BA67" s="274"/>
      <c r="BB67" s="274"/>
      <c r="BC67" s="274"/>
      <c r="BD67" s="415"/>
      <c r="BE67" s="274"/>
      <c r="BF67" s="274"/>
      <c r="BG67" s="274"/>
      <c r="BH67" s="274"/>
      <c r="BI67" s="274" t="e">
        <f t="shared" si="3"/>
        <v>#DIV/0!</v>
      </c>
      <c r="BJ67" s="346" t="e">
        <f t="shared" si="1"/>
        <v>#DIV/0!</v>
      </c>
      <c r="BK67" s="405"/>
      <c r="BL67" s="405"/>
      <c r="BM67" s="233"/>
      <c r="BN67" s="233"/>
      <c r="BO67" s="234"/>
      <c r="BP67" s="238"/>
      <c r="BQ67" s="249"/>
      <c r="BR67" s="250"/>
      <c r="BS67" s="236"/>
      <c r="BT67" s="236"/>
      <c r="BU67" s="251"/>
      <c r="BV67" s="251"/>
      <c r="BW67" s="354"/>
      <c r="BX67" s="241"/>
      <c r="BY67" s="242"/>
      <c r="BZ67" s="243"/>
      <c r="CA67" s="139"/>
      <c r="CB67" s="139"/>
      <c r="CC67" s="140"/>
      <c r="CD67" s="140"/>
      <c r="CE67" s="140"/>
      <c r="CF67" s="140"/>
      <c r="CG67" s="244"/>
      <c r="CH67" s="245"/>
      <c r="CI67" s="243"/>
      <c r="CJ67" s="139"/>
      <c r="CK67" s="139"/>
      <c r="CL67" s="140"/>
      <c r="CM67" s="140"/>
      <c r="CN67" s="140"/>
      <c r="CO67" s="140"/>
      <c r="CP67" s="244"/>
      <c r="CQ67" s="245"/>
      <c r="CR67" s="246"/>
      <c r="CS67" s="139"/>
      <c r="CT67" s="139"/>
      <c r="CU67" s="140"/>
      <c r="CV67" s="140"/>
      <c r="CW67" s="140"/>
      <c r="CX67" s="140"/>
    </row>
    <row r="68" spans="1:102" s="247" customFormat="1" ht="100" customHeight="1">
      <c r="A68" s="230"/>
      <c r="B68" s="405"/>
      <c r="C68" s="231"/>
      <c r="D68" s="406"/>
      <c r="E68" s="406"/>
      <c r="F68" s="405"/>
      <c r="G68" s="406"/>
      <c r="H68" s="411"/>
      <c r="I68" s="410"/>
      <c r="J68" s="405"/>
      <c r="K68" s="233"/>
      <c r="L68" s="233"/>
      <c r="M68" s="234"/>
      <c r="N68" s="289"/>
      <c r="O68" s="235"/>
      <c r="P68" s="236"/>
      <c r="Q68" s="236"/>
      <c r="R68" s="236"/>
      <c r="S68" s="236"/>
      <c r="T68" s="236"/>
      <c r="U68" s="236"/>
      <c r="V68" s="236"/>
      <c r="W68" s="139"/>
      <c r="X68" s="139"/>
      <c r="Y68" s="140"/>
      <c r="Z68" s="235"/>
      <c r="AA68" s="236"/>
      <c r="AB68" s="236"/>
      <c r="AC68" s="236"/>
      <c r="AD68" s="236"/>
      <c r="AE68" s="236"/>
      <c r="AF68" s="236"/>
      <c r="AG68" s="236"/>
      <c r="AH68" s="139"/>
      <c r="AI68" s="139"/>
      <c r="AJ68" s="140"/>
      <c r="AK68" s="235"/>
      <c r="AL68" s="236"/>
      <c r="AM68" s="236"/>
      <c r="AN68" s="236"/>
      <c r="AO68" s="236"/>
      <c r="AP68" s="236"/>
      <c r="AQ68" s="236"/>
      <c r="AR68" s="236"/>
      <c r="AS68" s="139"/>
      <c r="AT68" s="139"/>
      <c r="AU68" s="140"/>
      <c r="AV68" s="409"/>
      <c r="AW68" s="412"/>
      <c r="AX68" s="405"/>
      <c r="AY68" s="405"/>
      <c r="AZ68" s="405"/>
      <c r="BA68" s="405"/>
      <c r="BB68" s="405"/>
      <c r="BC68" s="405"/>
      <c r="BD68" s="413"/>
      <c r="BE68" s="405"/>
      <c r="BF68" s="414"/>
      <c r="BG68" s="414"/>
      <c r="BH68" s="237"/>
      <c r="BI68" s="274" t="e">
        <f t="shared" si="3"/>
        <v>#DIV/0!</v>
      </c>
      <c r="BJ68" s="346" t="e">
        <f t="shared" si="1"/>
        <v>#DIV/0!</v>
      </c>
      <c r="BK68" s="405"/>
      <c r="BL68" s="405"/>
      <c r="BM68" s="233"/>
      <c r="BN68" s="233"/>
      <c r="BO68" s="234"/>
      <c r="BP68" s="238"/>
      <c r="BQ68" s="249"/>
      <c r="BR68" s="250"/>
      <c r="BS68" s="236"/>
      <c r="BT68" s="236"/>
      <c r="BU68" s="251"/>
      <c r="BV68" s="251"/>
      <c r="BW68" s="354"/>
      <c r="BX68" s="241"/>
      <c r="BY68" s="242"/>
      <c r="BZ68" s="243"/>
      <c r="CA68" s="139"/>
      <c r="CB68" s="139"/>
      <c r="CC68" s="140"/>
      <c r="CD68" s="140"/>
      <c r="CE68" s="140"/>
      <c r="CF68" s="140"/>
      <c r="CG68" s="244"/>
      <c r="CH68" s="245"/>
      <c r="CI68" s="243"/>
      <c r="CJ68" s="139"/>
      <c r="CK68" s="139"/>
      <c r="CL68" s="140"/>
      <c r="CM68" s="140"/>
      <c r="CN68" s="140"/>
      <c r="CO68" s="140"/>
      <c r="CP68" s="244"/>
      <c r="CQ68" s="245"/>
      <c r="CR68" s="246"/>
      <c r="CS68" s="139"/>
      <c r="CT68" s="139"/>
      <c r="CU68" s="140"/>
      <c r="CV68" s="140"/>
      <c r="CW68" s="140"/>
      <c r="CX68" s="140"/>
    </row>
    <row r="69" spans="1:102" s="247" customFormat="1" ht="100" customHeight="1">
      <c r="A69" s="230"/>
      <c r="B69" s="405"/>
      <c r="C69" s="231"/>
      <c r="D69" s="406"/>
      <c r="E69" s="406"/>
      <c r="F69" s="405"/>
      <c r="G69" s="406"/>
      <c r="H69" s="409"/>
      <c r="I69" s="410"/>
      <c r="J69" s="405"/>
      <c r="K69" s="233"/>
      <c r="L69" s="233"/>
      <c r="M69" s="234"/>
      <c r="N69" s="289"/>
      <c r="O69" s="235"/>
      <c r="P69" s="236"/>
      <c r="Q69" s="236"/>
      <c r="R69" s="236"/>
      <c r="S69" s="236"/>
      <c r="T69" s="236"/>
      <c r="U69" s="236"/>
      <c r="V69" s="236"/>
      <c r="W69" s="139"/>
      <c r="X69" s="139"/>
      <c r="Y69" s="140"/>
      <c r="Z69" s="235"/>
      <c r="AA69" s="236"/>
      <c r="AB69" s="236"/>
      <c r="AC69" s="236"/>
      <c r="AD69" s="236"/>
      <c r="AE69" s="236"/>
      <c r="AF69" s="236"/>
      <c r="AG69" s="236"/>
      <c r="AH69" s="139"/>
      <c r="AI69" s="139"/>
      <c r="AJ69" s="140"/>
      <c r="AK69" s="235"/>
      <c r="AL69" s="236"/>
      <c r="AM69" s="236"/>
      <c r="AN69" s="236"/>
      <c r="AO69" s="236"/>
      <c r="AP69" s="236"/>
      <c r="AQ69" s="236"/>
      <c r="AR69" s="236"/>
      <c r="AS69" s="139"/>
      <c r="AT69" s="139"/>
      <c r="AU69" s="140"/>
      <c r="AV69" s="409"/>
      <c r="AW69" s="412"/>
      <c r="AX69" s="405"/>
      <c r="AY69" s="405"/>
      <c r="AZ69" s="405"/>
      <c r="BA69" s="405"/>
      <c r="BB69" s="405"/>
      <c r="BC69" s="405"/>
      <c r="BD69" s="413"/>
      <c r="BE69" s="405"/>
      <c r="BF69" s="414"/>
      <c r="BG69" s="414"/>
      <c r="BH69" s="237"/>
      <c r="BI69" s="274" t="e">
        <f t="shared" si="3"/>
        <v>#DIV/0!</v>
      </c>
      <c r="BJ69" s="346" t="e">
        <f t="shared" si="1"/>
        <v>#DIV/0!</v>
      </c>
      <c r="BK69" s="405"/>
      <c r="BL69" s="405"/>
      <c r="BM69" s="233"/>
      <c r="BN69" s="233"/>
      <c r="BO69" s="234"/>
      <c r="BP69" s="238"/>
      <c r="BQ69" s="249"/>
      <c r="BR69" s="250"/>
      <c r="BS69" s="236"/>
      <c r="BT69" s="236"/>
      <c r="BU69" s="251"/>
      <c r="BV69" s="251"/>
      <c r="BW69" s="353"/>
      <c r="BX69" s="241"/>
      <c r="BY69" s="242"/>
      <c r="BZ69" s="243"/>
      <c r="CA69" s="139"/>
      <c r="CB69" s="139"/>
      <c r="CC69" s="140"/>
      <c r="CD69" s="140"/>
      <c r="CE69" s="140"/>
      <c r="CF69" s="140"/>
      <c r="CG69" s="244"/>
      <c r="CH69" s="245"/>
      <c r="CI69" s="243"/>
      <c r="CJ69" s="139"/>
      <c r="CK69" s="139"/>
      <c r="CL69" s="140"/>
      <c r="CM69" s="140"/>
      <c r="CN69" s="140"/>
      <c r="CO69" s="140"/>
      <c r="CP69" s="244"/>
      <c r="CQ69" s="245"/>
      <c r="CR69" s="246"/>
      <c r="CS69" s="139"/>
      <c r="CT69" s="139"/>
      <c r="CU69" s="140"/>
      <c r="CV69" s="140"/>
      <c r="CW69" s="140"/>
      <c r="CX69" s="140"/>
    </row>
    <row r="70" spans="1:102" s="247" customFormat="1" ht="100" customHeight="1">
      <c r="A70" s="230"/>
      <c r="B70" s="405"/>
      <c r="C70" s="231"/>
      <c r="D70" s="406"/>
      <c r="E70" s="406"/>
      <c r="F70" s="405"/>
      <c r="G70" s="406"/>
      <c r="H70" s="411"/>
      <c r="I70" s="410"/>
      <c r="J70" s="405"/>
      <c r="K70" s="233"/>
      <c r="L70" s="233"/>
      <c r="M70" s="234"/>
      <c r="N70" s="289"/>
      <c r="O70" s="235"/>
      <c r="P70" s="236"/>
      <c r="Q70" s="236"/>
      <c r="R70" s="236"/>
      <c r="S70" s="236"/>
      <c r="T70" s="236"/>
      <c r="U70" s="236"/>
      <c r="V70" s="236"/>
      <c r="W70" s="139"/>
      <c r="X70" s="139"/>
      <c r="Y70" s="140"/>
      <c r="Z70" s="235"/>
      <c r="AA70" s="236"/>
      <c r="AB70" s="236"/>
      <c r="AC70" s="236"/>
      <c r="AD70" s="236"/>
      <c r="AE70" s="236"/>
      <c r="AF70" s="236"/>
      <c r="AG70" s="236"/>
      <c r="AH70" s="139"/>
      <c r="AI70" s="139"/>
      <c r="AJ70" s="140"/>
      <c r="AK70" s="235"/>
      <c r="AL70" s="236"/>
      <c r="AM70" s="236"/>
      <c r="AN70" s="236"/>
      <c r="AO70" s="236"/>
      <c r="AP70" s="236"/>
      <c r="AQ70" s="236"/>
      <c r="AR70" s="236"/>
      <c r="AS70" s="139"/>
      <c r="AT70" s="139"/>
      <c r="AU70" s="140"/>
      <c r="AV70" s="409"/>
      <c r="AW70" s="412"/>
      <c r="AX70" s="405"/>
      <c r="AY70" s="405"/>
      <c r="AZ70" s="405"/>
      <c r="BA70" s="405"/>
      <c r="BB70" s="405"/>
      <c r="BC70" s="405"/>
      <c r="BD70" s="413"/>
      <c r="BE70" s="405"/>
      <c r="BF70" s="414"/>
      <c r="BG70" s="414"/>
      <c r="BH70" s="237"/>
      <c r="BI70" s="274" t="e">
        <f t="shared" si="3"/>
        <v>#DIV/0!</v>
      </c>
      <c r="BJ70" s="346" t="e">
        <f t="shared" si="1"/>
        <v>#DIV/0!</v>
      </c>
      <c r="BK70" s="405"/>
      <c r="BL70" s="405"/>
      <c r="BM70" s="233"/>
      <c r="BN70" s="233"/>
      <c r="BO70" s="234"/>
      <c r="BP70" s="238"/>
      <c r="BQ70" s="249"/>
      <c r="BR70" s="250"/>
      <c r="BS70" s="236"/>
      <c r="BT70" s="236"/>
      <c r="BU70" s="251"/>
      <c r="BV70" s="251"/>
      <c r="BW70" s="353"/>
      <c r="BX70" s="241"/>
      <c r="BY70" s="242"/>
      <c r="BZ70" s="243"/>
      <c r="CA70" s="139"/>
      <c r="CB70" s="139"/>
      <c r="CC70" s="140"/>
      <c r="CD70" s="140"/>
      <c r="CE70" s="140"/>
      <c r="CF70" s="140"/>
      <c r="CG70" s="244"/>
      <c r="CH70" s="245"/>
      <c r="CI70" s="243"/>
      <c r="CJ70" s="139"/>
      <c r="CK70" s="139"/>
      <c r="CL70" s="140"/>
      <c r="CM70" s="140"/>
      <c r="CN70" s="140"/>
      <c r="CO70" s="140"/>
      <c r="CP70" s="244"/>
      <c r="CQ70" s="245"/>
      <c r="CR70" s="246"/>
      <c r="CS70" s="139"/>
      <c r="CT70" s="139"/>
      <c r="CU70" s="140"/>
      <c r="CV70" s="140"/>
      <c r="CW70" s="140"/>
      <c r="CX70" s="140"/>
    </row>
    <row r="71" spans="1:102" s="247" customFormat="1" ht="100" customHeight="1">
      <c r="A71" s="230"/>
      <c r="B71" s="405"/>
      <c r="C71" s="231"/>
      <c r="D71" s="406"/>
      <c r="E71" s="406"/>
      <c r="F71" s="405"/>
      <c r="G71" s="406"/>
      <c r="H71" s="409"/>
      <c r="I71" s="410"/>
      <c r="J71" s="405"/>
      <c r="K71" s="233"/>
      <c r="L71" s="233"/>
      <c r="M71" s="234"/>
      <c r="N71" s="289"/>
      <c r="O71" s="235"/>
      <c r="P71" s="236"/>
      <c r="Q71" s="236"/>
      <c r="R71" s="236"/>
      <c r="S71" s="236"/>
      <c r="T71" s="236"/>
      <c r="U71" s="236"/>
      <c r="V71" s="236"/>
      <c r="W71" s="139"/>
      <c r="X71" s="139"/>
      <c r="Y71" s="140"/>
      <c r="Z71" s="235"/>
      <c r="AA71" s="236"/>
      <c r="AB71" s="236"/>
      <c r="AC71" s="236"/>
      <c r="AD71" s="236"/>
      <c r="AE71" s="236"/>
      <c r="AF71" s="236"/>
      <c r="AG71" s="236"/>
      <c r="AH71" s="139"/>
      <c r="AI71" s="139"/>
      <c r="AJ71" s="140"/>
      <c r="AK71" s="235"/>
      <c r="AL71" s="236"/>
      <c r="AM71" s="236"/>
      <c r="AN71" s="236"/>
      <c r="AO71" s="236"/>
      <c r="AP71" s="236"/>
      <c r="AQ71" s="236"/>
      <c r="AR71" s="236"/>
      <c r="AS71" s="139"/>
      <c r="AT71" s="139"/>
      <c r="AU71" s="140"/>
      <c r="AV71" s="409"/>
      <c r="AW71" s="412"/>
      <c r="AX71" s="405"/>
      <c r="AY71" s="405"/>
      <c r="AZ71" s="405"/>
      <c r="BA71" s="405"/>
      <c r="BB71" s="405"/>
      <c r="BC71" s="405"/>
      <c r="BD71" s="413"/>
      <c r="BE71" s="405"/>
      <c r="BF71" s="414"/>
      <c r="BG71" s="414"/>
      <c r="BH71" s="237"/>
      <c r="BI71" s="274" t="e">
        <f t="shared" si="3"/>
        <v>#DIV/0!</v>
      </c>
      <c r="BJ71" s="346" t="e">
        <f t="shared" si="1"/>
        <v>#DIV/0!</v>
      </c>
      <c r="BK71" s="405"/>
      <c r="BL71" s="405"/>
      <c r="BM71" s="233"/>
      <c r="BN71" s="233"/>
      <c r="BO71" s="234"/>
      <c r="BP71" s="238"/>
      <c r="BQ71" s="249"/>
      <c r="BR71" s="250"/>
      <c r="BS71" s="236"/>
      <c r="BT71" s="236"/>
      <c r="BU71" s="251"/>
      <c r="BV71" s="251"/>
      <c r="BW71" s="353"/>
      <c r="BX71" s="241"/>
      <c r="BY71" s="242"/>
      <c r="BZ71" s="243"/>
      <c r="CA71" s="139"/>
      <c r="CB71" s="139"/>
      <c r="CC71" s="140"/>
      <c r="CD71" s="140"/>
      <c r="CE71" s="140"/>
      <c r="CF71" s="140"/>
      <c r="CG71" s="244"/>
      <c r="CH71" s="245"/>
      <c r="CI71" s="243"/>
      <c r="CJ71" s="139"/>
      <c r="CK71" s="139"/>
      <c r="CL71" s="140"/>
      <c r="CM71" s="140"/>
      <c r="CN71" s="140"/>
      <c r="CO71" s="140"/>
      <c r="CP71" s="244"/>
      <c r="CQ71" s="245"/>
      <c r="CR71" s="246"/>
      <c r="CS71" s="139"/>
      <c r="CT71" s="139"/>
      <c r="CU71" s="140"/>
      <c r="CV71" s="140"/>
      <c r="CW71" s="140"/>
      <c r="CX71" s="140"/>
    </row>
    <row r="72" spans="1:102" s="247" customFormat="1" ht="100" customHeight="1">
      <c r="A72" s="230"/>
      <c r="B72" s="405"/>
      <c r="C72" s="231"/>
      <c r="D72" s="406"/>
      <c r="E72" s="406"/>
      <c r="F72" s="405"/>
      <c r="G72" s="406"/>
      <c r="H72" s="411"/>
      <c r="I72" s="410"/>
      <c r="J72" s="405"/>
      <c r="K72" s="233"/>
      <c r="L72" s="233"/>
      <c r="M72" s="234"/>
      <c r="N72" s="289"/>
      <c r="O72" s="235"/>
      <c r="P72" s="236"/>
      <c r="Q72" s="236"/>
      <c r="R72" s="236"/>
      <c r="S72" s="236"/>
      <c r="T72" s="236"/>
      <c r="U72" s="236"/>
      <c r="V72" s="236"/>
      <c r="W72" s="139"/>
      <c r="X72" s="139"/>
      <c r="Y72" s="140"/>
      <c r="Z72" s="235"/>
      <c r="AA72" s="236"/>
      <c r="AB72" s="236"/>
      <c r="AC72" s="236"/>
      <c r="AD72" s="236"/>
      <c r="AE72" s="236"/>
      <c r="AF72" s="236"/>
      <c r="AG72" s="236"/>
      <c r="AH72" s="139"/>
      <c r="AI72" s="139"/>
      <c r="AJ72" s="140"/>
      <c r="AK72" s="235"/>
      <c r="AL72" s="236"/>
      <c r="AM72" s="236"/>
      <c r="AN72" s="236"/>
      <c r="AO72" s="236"/>
      <c r="AP72" s="236"/>
      <c r="AQ72" s="236"/>
      <c r="AR72" s="236"/>
      <c r="AS72" s="139"/>
      <c r="AT72" s="139"/>
      <c r="AU72" s="140"/>
      <c r="AV72" s="409"/>
      <c r="AW72" s="412"/>
      <c r="AX72" s="405"/>
      <c r="AY72" s="405"/>
      <c r="AZ72" s="405"/>
      <c r="BA72" s="405"/>
      <c r="BB72" s="405"/>
      <c r="BC72" s="405"/>
      <c r="BD72" s="413"/>
      <c r="BE72" s="405"/>
      <c r="BF72" s="414"/>
      <c r="BG72" s="414"/>
      <c r="BH72" s="237"/>
      <c r="BI72" s="274" t="e">
        <f t="shared" si="3"/>
        <v>#DIV/0!</v>
      </c>
      <c r="BJ72" s="346" t="e">
        <f t="shared" si="1"/>
        <v>#DIV/0!</v>
      </c>
      <c r="BK72" s="405"/>
      <c r="BL72" s="405"/>
      <c r="BM72" s="233"/>
      <c r="BN72" s="233"/>
      <c r="BO72" s="234"/>
      <c r="BP72" s="238"/>
      <c r="BQ72" s="249"/>
      <c r="BR72" s="250"/>
      <c r="BS72" s="236"/>
      <c r="BT72" s="236"/>
      <c r="BU72" s="251"/>
      <c r="BV72" s="251"/>
      <c r="BW72" s="353"/>
      <c r="BX72" s="241"/>
      <c r="BY72" s="242"/>
      <c r="BZ72" s="243"/>
      <c r="CA72" s="139"/>
      <c r="CB72" s="139"/>
      <c r="CC72" s="140"/>
      <c r="CD72" s="140"/>
      <c r="CE72" s="140"/>
      <c r="CF72" s="140"/>
      <c r="CG72" s="244"/>
      <c r="CH72" s="245"/>
      <c r="CI72" s="243"/>
      <c r="CJ72" s="139"/>
      <c r="CK72" s="139"/>
      <c r="CL72" s="140"/>
      <c r="CM72" s="140"/>
      <c r="CN72" s="140"/>
      <c r="CO72" s="140"/>
      <c r="CP72" s="244"/>
      <c r="CQ72" s="245"/>
      <c r="CR72" s="246"/>
      <c r="CS72" s="139"/>
      <c r="CT72" s="139"/>
      <c r="CU72" s="140"/>
      <c r="CV72" s="140"/>
      <c r="CW72" s="140"/>
      <c r="CX72" s="140"/>
    </row>
    <row r="73" spans="1:102" s="247" customFormat="1" ht="100" customHeight="1">
      <c r="A73" s="230"/>
      <c r="B73" s="405"/>
      <c r="C73" s="231"/>
      <c r="D73" s="406"/>
      <c r="E73" s="406"/>
      <c r="F73" s="405"/>
      <c r="G73" s="406"/>
      <c r="H73" s="409"/>
      <c r="I73" s="410"/>
      <c r="J73" s="405"/>
      <c r="K73" s="233"/>
      <c r="L73" s="233"/>
      <c r="M73" s="234"/>
      <c r="N73" s="289"/>
      <c r="O73" s="235"/>
      <c r="P73" s="236"/>
      <c r="Q73" s="236"/>
      <c r="R73" s="236"/>
      <c r="S73" s="236"/>
      <c r="T73" s="236"/>
      <c r="U73" s="236"/>
      <c r="V73" s="236"/>
      <c r="W73" s="139"/>
      <c r="X73" s="139"/>
      <c r="Y73" s="140"/>
      <c r="Z73" s="235"/>
      <c r="AA73" s="236"/>
      <c r="AB73" s="236"/>
      <c r="AC73" s="236"/>
      <c r="AD73" s="236"/>
      <c r="AE73" s="236"/>
      <c r="AF73" s="236"/>
      <c r="AG73" s="236"/>
      <c r="AH73" s="139"/>
      <c r="AI73" s="139"/>
      <c r="AJ73" s="140"/>
      <c r="AK73" s="235"/>
      <c r="AL73" s="236"/>
      <c r="AM73" s="236"/>
      <c r="AN73" s="236"/>
      <c r="AO73" s="236"/>
      <c r="AP73" s="236"/>
      <c r="AQ73" s="236"/>
      <c r="AR73" s="236"/>
      <c r="AS73" s="139"/>
      <c r="AT73" s="139"/>
      <c r="AU73" s="140"/>
      <c r="AV73" s="409"/>
      <c r="AW73" s="412"/>
      <c r="AX73" s="405"/>
      <c r="AY73" s="405"/>
      <c r="AZ73" s="405"/>
      <c r="BA73" s="405"/>
      <c r="BB73" s="405"/>
      <c r="BC73" s="405"/>
      <c r="BD73" s="413"/>
      <c r="BE73" s="405"/>
      <c r="BF73" s="414"/>
      <c r="BG73" s="414"/>
      <c r="BH73" s="237"/>
      <c r="BI73" s="274" t="e">
        <f t="shared" si="3"/>
        <v>#DIV/0!</v>
      </c>
      <c r="BJ73" s="346" t="e">
        <f t="shared" si="1"/>
        <v>#DIV/0!</v>
      </c>
      <c r="BK73" s="405"/>
      <c r="BL73" s="405"/>
      <c r="BM73" s="233"/>
      <c r="BN73" s="233"/>
      <c r="BO73" s="234"/>
      <c r="BP73" s="238"/>
      <c r="BQ73" s="249"/>
      <c r="BR73" s="250"/>
      <c r="BS73" s="236"/>
      <c r="BT73" s="236"/>
      <c r="BU73" s="251"/>
      <c r="BV73" s="251"/>
      <c r="BW73" s="353"/>
      <c r="BX73" s="241"/>
      <c r="BY73" s="242"/>
      <c r="BZ73" s="243"/>
      <c r="CA73" s="139"/>
      <c r="CB73" s="139"/>
      <c r="CC73" s="140"/>
      <c r="CD73" s="140"/>
      <c r="CE73" s="140"/>
      <c r="CF73" s="140"/>
      <c r="CG73" s="244"/>
      <c r="CH73" s="245"/>
      <c r="CI73" s="243"/>
      <c r="CJ73" s="139"/>
      <c r="CK73" s="139"/>
      <c r="CL73" s="140"/>
      <c r="CM73" s="140"/>
      <c r="CN73" s="140"/>
      <c r="CO73" s="140"/>
      <c r="CP73" s="244"/>
      <c r="CQ73" s="245"/>
      <c r="CR73" s="246"/>
      <c r="CS73" s="139"/>
      <c r="CT73" s="139"/>
      <c r="CU73" s="140"/>
      <c r="CV73" s="140"/>
      <c r="CW73" s="140"/>
      <c r="CX73" s="140"/>
    </row>
    <row r="74" spans="1:102" s="247" customFormat="1" ht="100" customHeight="1">
      <c r="A74" s="230"/>
      <c r="B74" s="405"/>
      <c r="C74" s="231"/>
      <c r="D74" s="406"/>
      <c r="E74" s="406"/>
      <c r="F74" s="405"/>
      <c r="G74" s="406"/>
      <c r="H74" s="409"/>
      <c r="I74" s="410"/>
      <c r="J74" s="405"/>
      <c r="K74" s="233"/>
      <c r="L74" s="233"/>
      <c r="M74" s="234"/>
      <c r="N74" s="289"/>
      <c r="O74" s="235"/>
      <c r="P74" s="236"/>
      <c r="Q74" s="236"/>
      <c r="R74" s="236"/>
      <c r="S74" s="236"/>
      <c r="T74" s="236"/>
      <c r="U74" s="236"/>
      <c r="V74" s="236"/>
      <c r="W74" s="139"/>
      <c r="X74" s="139"/>
      <c r="Y74" s="140"/>
      <c r="Z74" s="235"/>
      <c r="AA74" s="236"/>
      <c r="AB74" s="236"/>
      <c r="AC74" s="236"/>
      <c r="AD74" s="236"/>
      <c r="AE74" s="236"/>
      <c r="AF74" s="236"/>
      <c r="AG74" s="236"/>
      <c r="AH74" s="139"/>
      <c r="AI74" s="139"/>
      <c r="AJ74" s="140"/>
      <c r="AK74" s="235"/>
      <c r="AL74" s="236"/>
      <c r="AM74" s="236"/>
      <c r="AN74" s="236"/>
      <c r="AO74" s="236"/>
      <c r="AP74" s="236"/>
      <c r="AQ74" s="236"/>
      <c r="AR74" s="236"/>
      <c r="AS74" s="139"/>
      <c r="AT74" s="139"/>
      <c r="AU74" s="140"/>
      <c r="AV74" s="409"/>
      <c r="AW74" s="412"/>
      <c r="AX74" s="405"/>
      <c r="AY74" s="405"/>
      <c r="AZ74" s="405"/>
      <c r="BA74" s="405"/>
      <c r="BB74" s="405"/>
      <c r="BC74" s="405"/>
      <c r="BD74" s="413"/>
      <c r="BE74" s="405"/>
      <c r="BF74" s="414"/>
      <c r="BG74" s="414"/>
      <c r="BH74" s="237"/>
      <c r="BI74" s="274" t="e">
        <f t="shared" si="3"/>
        <v>#DIV/0!</v>
      </c>
      <c r="BJ74" s="346" t="e">
        <f t="shared" ref="BJ74:BJ99" si="4">AVERAGE(BI74)</f>
        <v>#DIV/0!</v>
      </c>
      <c r="BK74" s="405"/>
      <c r="BL74" s="405"/>
      <c r="BM74" s="233"/>
      <c r="BN74" s="233"/>
      <c r="BO74" s="234"/>
      <c r="BP74" s="238"/>
      <c r="BQ74" s="360"/>
      <c r="BR74" s="311"/>
      <c r="BS74" s="346"/>
      <c r="BT74" s="346"/>
      <c r="BU74" s="358"/>
      <c r="BV74" s="358"/>
      <c r="BW74" s="359"/>
      <c r="BX74" s="241"/>
      <c r="BY74" s="242"/>
      <c r="BZ74" s="243"/>
      <c r="CA74" s="139"/>
      <c r="CB74" s="139"/>
      <c r="CC74" s="140"/>
      <c r="CD74" s="140"/>
      <c r="CE74" s="140"/>
      <c r="CF74" s="140"/>
      <c r="CG74" s="244"/>
      <c r="CH74" s="245"/>
      <c r="CI74" s="243"/>
      <c r="CJ74" s="139"/>
      <c r="CK74" s="139"/>
      <c r="CL74" s="140"/>
      <c r="CM74" s="140"/>
      <c r="CN74" s="140"/>
      <c r="CO74" s="140"/>
      <c r="CP74" s="244"/>
      <c r="CQ74" s="245"/>
      <c r="CR74" s="246"/>
      <c r="CS74" s="139"/>
      <c r="CT74" s="139"/>
      <c r="CU74" s="140"/>
      <c r="CV74" s="140"/>
      <c r="CW74" s="140"/>
      <c r="CX74" s="140"/>
    </row>
    <row r="75" spans="1:102" s="247" customFormat="1" ht="100" customHeight="1">
      <c r="A75" s="230"/>
      <c r="B75" s="405"/>
      <c r="C75" s="231"/>
      <c r="D75" s="406"/>
      <c r="E75" s="406"/>
      <c r="F75" s="405"/>
      <c r="G75" s="406"/>
      <c r="H75" s="409"/>
      <c r="I75" s="410"/>
      <c r="J75" s="405"/>
      <c r="K75" s="233"/>
      <c r="L75" s="233"/>
      <c r="M75" s="234"/>
      <c r="N75" s="289"/>
      <c r="O75" s="235"/>
      <c r="P75" s="236"/>
      <c r="Q75" s="236"/>
      <c r="R75" s="236"/>
      <c r="S75" s="236"/>
      <c r="T75" s="236"/>
      <c r="U75" s="236"/>
      <c r="V75" s="236"/>
      <c r="W75" s="139"/>
      <c r="X75" s="139"/>
      <c r="Y75" s="140"/>
      <c r="Z75" s="235"/>
      <c r="AA75" s="236"/>
      <c r="AB75" s="236"/>
      <c r="AC75" s="236"/>
      <c r="AD75" s="236"/>
      <c r="AE75" s="236"/>
      <c r="AF75" s="236"/>
      <c r="AG75" s="236"/>
      <c r="AH75" s="139"/>
      <c r="AI75" s="139"/>
      <c r="AJ75" s="140"/>
      <c r="AK75" s="235"/>
      <c r="AL75" s="236"/>
      <c r="AM75" s="236"/>
      <c r="AN75" s="236"/>
      <c r="AO75" s="236"/>
      <c r="AP75" s="236"/>
      <c r="AQ75" s="236"/>
      <c r="AR75" s="236"/>
      <c r="AS75" s="139"/>
      <c r="AT75" s="139"/>
      <c r="AU75" s="140"/>
      <c r="AV75" s="409"/>
      <c r="AW75" s="412"/>
      <c r="AX75" s="405"/>
      <c r="AY75" s="405"/>
      <c r="AZ75" s="405"/>
      <c r="BA75" s="405"/>
      <c r="BB75" s="405"/>
      <c r="BC75" s="405"/>
      <c r="BD75" s="413"/>
      <c r="BE75" s="405"/>
      <c r="BF75" s="414"/>
      <c r="BG75" s="414"/>
      <c r="BH75" s="237"/>
      <c r="BI75" s="274" t="e">
        <f t="shared" si="3"/>
        <v>#DIV/0!</v>
      </c>
      <c r="BJ75" s="346" t="e">
        <f t="shared" si="4"/>
        <v>#DIV/0!</v>
      </c>
      <c r="BK75" s="405"/>
      <c r="BL75" s="405"/>
      <c r="BM75" s="233"/>
      <c r="BN75" s="233"/>
      <c r="BO75" s="234"/>
      <c r="BP75" s="238"/>
      <c r="BQ75" s="360"/>
      <c r="BR75" s="311"/>
      <c r="BS75" s="346"/>
      <c r="BT75" s="346"/>
      <c r="BU75" s="358"/>
      <c r="BV75" s="358"/>
      <c r="BW75" s="359"/>
      <c r="BX75" s="241"/>
      <c r="BY75" s="242"/>
      <c r="BZ75" s="243"/>
      <c r="CA75" s="139"/>
      <c r="CB75" s="139"/>
      <c r="CC75" s="140"/>
      <c r="CD75" s="140"/>
      <c r="CE75" s="140"/>
      <c r="CF75" s="140"/>
      <c r="CG75" s="244"/>
      <c r="CH75" s="245"/>
      <c r="CI75" s="243"/>
      <c r="CJ75" s="139"/>
      <c r="CK75" s="139"/>
      <c r="CL75" s="140"/>
      <c r="CM75" s="140"/>
      <c r="CN75" s="140"/>
      <c r="CO75" s="140"/>
      <c r="CP75" s="244"/>
      <c r="CQ75" s="245"/>
      <c r="CR75" s="246"/>
      <c r="CS75" s="139"/>
      <c r="CT75" s="139"/>
      <c r="CU75" s="140"/>
      <c r="CV75" s="140"/>
      <c r="CW75" s="140"/>
      <c r="CX75" s="140"/>
    </row>
    <row r="76" spans="1:102" s="247" customFormat="1" ht="100" customHeight="1">
      <c r="A76" s="230"/>
      <c r="B76" s="405"/>
      <c r="C76" s="231"/>
      <c r="D76" s="406"/>
      <c r="E76" s="406"/>
      <c r="F76" s="405"/>
      <c r="G76" s="406"/>
      <c r="H76" s="409"/>
      <c r="I76" s="410"/>
      <c r="J76" s="405"/>
      <c r="K76" s="233"/>
      <c r="L76" s="233"/>
      <c r="M76" s="234"/>
      <c r="N76" s="289"/>
      <c r="O76" s="235"/>
      <c r="P76" s="236"/>
      <c r="Q76" s="236"/>
      <c r="R76" s="236"/>
      <c r="S76" s="236"/>
      <c r="T76" s="236"/>
      <c r="U76" s="236"/>
      <c r="V76" s="236"/>
      <c r="W76" s="139"/>
      <c r="X76" s="139"/>
      <c r="Y76" s="140"/>
      <c r="Z76" s="235"/>
      <c r="AA76" s="236"/>
      <c r="AB76" s="236"/>
      <c r="AC76" s="236"/>
      <c r="AD76" s="236"/>
      <c r="AE76" s="236"/>
      <c r="AF76" s="236"/>
      <c r="AG76" s="236"/>
      <c r="AH76" s="139"/>
      <c r="AI76" s="139"/>
      <c r="AJ76" s="140"/>
      <c r="AK76" s="235"/>
      <c r="AL76" s="236"/>
      <c r="AM76" s="236"/>
      <c r="AN76" s="236"/>
      <c r="AO76" s="236"/>
      <c r="AP76" s="236"/>
      <c r="AQ76" s="236"/>
      <c r="AR76" s="236"/>
      <c r="AS76" s="139"/>
      <c r="AT76" s="139"/>
      <c r="AU76" s="140"/>
      <c r="AV76" s="409"/>
      <c r="AW76" s="412"/>
      <c r="AX76" s="405"/>
      <c r="AY76" s="405"/>
      <c r="AZ76" s="405"/>
      <c r="BA76" s="405"/>
      <c r="BB76" s="405"/>
      <c r="BC76" s="405"/>
      <c r="BD76" s="413"/>
      <c r="BE76" s="405"/>
      <c r="BF76" s="414"/>
      <c r="BG76" s="414"/>
      <c r="BH76" s="237"/>
      <c r="BI76" s="274" t="e">
        <f t="shared" si="3"/>
        <v>#DIV/0!</v>
      </c>
      <c r="BJ76" s="346" t="e">
        <f t="shared" si="4"/>
        <v>#DIV/0!</v>
      </c>
      <c r="BK76" s="405"/>
      <c r="BL76" s="405"/>
      <c r="BM76" s="233"/>
      <c r="BN76" s="233"/>
      <c r="BO76" s="234"/>
      <c r="BP76" s="238"/>
      <c r="BQ76" s="360"/>
      <c r="BR76" s="311"/>
      <c r="BS76" s="346"/>
      <c r="BT76" s="346"/>
      <c r="BU76" s="358"/>
      <c r="BV76" s="358"/>
      <c r="BW76" s="311"/>
      <c r="BX76" s="241"/>
      <c r="BY76" s="242"/>
      <c r="BZ76" s="243"/>
      <c r="CA76" s="139"/>
      <c r="CB76" s="139"/>
      <c r="CC76" s="140"/>
      <c r="CD76" s="140"/>
      <c r="CE76" s="140"/>
      <c r="CF76" s="140"/>
      <c r="CG76" s="244"/>
      <c r="CH76" s="245"/>
      <c r="CI76" s="243"/>
      <c r="CJ76" s="139"/>
      <c r="CK76" s="139"/>
      <c r="CL76" s="140"/>
      <c r="CM76" s="140"/>
      <c r="CN76" s="140"/>
      <c r="CO76" s="140"/>
      <c r="CP76" s="244"/>
      <c r="CQ76" s="245"/>
      <c r="CR76" s="246"/>
      <c r="CS76" s="139"/>
      <c r="CT76" s="139"/>
      <c r="CU76" s="140"/>
      <c r="CV76" s="140"/>
      <c r="CW76" s="140"/>
      <c r="CX76" s="140"/>
    </row>
    <row r="77" spans="1:102" s="247" customFormat="1" ht="100" customHeight="1">
      <c r="A77" s="230"/>
      <c r="B77" s="405"/>
      <c r="C77" s="231"/>
      <c r="D77" s="406"/>
      <c r="E77" s="406"/>
      <c r="F77" s="405"/>
      <c r="G77" s="406"/>
      <c r="H77" s="409"/>
      <c r="I77" s="410"/>
      <c r="J77" s="405"/>
      <c r="K77" s="233"/>
      <c r="L77" s="233"/>
      <c r="M77" s="234"/>
      <c r="N77" s="289"/>
      <c r="O77" s="235"/>
      <c r="P77" s="236"/>
      <c r="Q77" s="236"/>
      <c r="R77" s="236"/>
      <c r="S77" s="236"/>
      <c r="T77" s="236"/>
      <c r="U77" s="236"/>
      <c r="V77" s="236"/>
      <c r="W77" s="139"/>
      <c r="X77" s="139"/>
      <c r="Y77" s="140"/>
      <c r="Z77" s="235"/>
      <c r="AA77" s="236"/>
      <c r="AB77" s="236"/>
      <c r="AC77" s="236"/>
      <c r="AD77" s="236"/>
      <c r="AE77" s="236"/>
      <c r="AF77" s="236"/>
      <c r="AG77" s="236"/>
      <c r="AH77" s="139"/>
      <c r="AI77" s="139"/>
      <c r="AJ77" s="140"/>
      <c r="AK77" s="235"/>
      <c r="AL77" s="236"/>
      <c r="AM77" s="236"/>
      <c r="AN77" s="236"/>
      <c r="AO77" s="236"/>
      <c r="AP77" s="236"/>
      <c r="AQ77" s="236"/>
      <c r="AR77" s="236"/>
      <c r="AS77" s="139"/>
      <c r="AT77" s="139"/>
      <c r="AU77" s="140"/>
      <c r="AV77" s="409"/>
      <c r="AW77" s="412"/>
      <c r="AX77" s="405"/>
      <c r="AY77" s="405"/>
      <c r="AZ77" s="405"/>
      <c r="BA77" s="405"/>
      <c r="BB77" s="405"/>
      <c r="BC77" s="405"/>
      <c r="BD77" s="413"/>
      <c r="BE77" s="405"/>
      <c r="BF77" s="414"/>
      <c r="BG77" s="414"/>
      <c r="BH77" s="237"/>
      <c r="BI77" s="274" t="e">
        <f t="shared" ref="BI77:BI85" si="5">AVERAGE(BD77,BH77)</f>
        <v>#DIV/0!</v>
      </c>
      <c r="BJ77" s="346" t="e">
        <f t="shared" si="4"/>
        <v>#DIV/0!</v>
      </c>
      <c r="BK77" s="405"/>
      <c r="BL77" s="405"/>
      <c r="BM77" s="233"/>
      <c r="BN77" s="233"/>
      <c r="BO77" s="234"/>
      <c r="BP77" s="238"/>
      <c r="BQ77" s="360"/>
      <c r="BR77" s="311"/>
      <c r="BS77" s="346"/>
      <c r="BT77" s="346"/>
      <c r="BU77" s="358"/>
      <c r="BV77" s="358"/>
      <c r="BW77" s="274"/>
      <c r="BX77" s="241"/>
      <c r="BY77" s="242"/>
      <c r="BZ77" s="243"/>
      <c r="CA77" s="139"/>
      <c r="CB77" s="139"/>
      <c r="CC77" s="140"/>
      <c r="CD77" s="140"/>
      <c r="CE77" s="140"/>
      <c r="CF77" s="140"/>
      <c r="CG77" s="244"/>
      <c r="CH77" s="245"/>
      <c r="CI77" s="243"/>
      <c r="CJ77" s="139"/>
      <c r="CK77" s="139"/>
      <c r="CL77" s="140"/>
      <c r="CM77" s="140"/>
      <c r="CN77" s="140"/>
      <c r="CO77" s="140"/>
      <c r="CP77" s="244"/>
      <c r="CQ77" s="245"/>
      <c r="CR77" s="246"/>
      <c r="CS77" s="139"/>
      <c r="CT77" s="139"/>
      <c r="CU77" s="140"/>
      <c r="CV77" s="140"/>
      <c r="CW77" s="140"/>
      <c r="CX77" s="140"/>
    </row>
    <row r="78" spans="1:102" s="247" customFormat="1" ht="100" customHeight="1">
      <c r="A78" s="230"/>
      <c r="B78" s="405"/>
      <c r="C78" s="231"/>
      <c r="D78" s="360"/>
      <c r="E78" s="406"/>
      <c r="F78" s="405"/>
      <c r="G78" s="406"/>
      <c r="H78" s="409"/>
      <c r="I78" s="410"/>
      <c r="J78" s="405"/>
      <c r="K78" s="233"/>
      <c r="L78" s="233"/>
      <c r="M78" s="234"/>
      <c r="N78" s="289"/>
      <c r="O78" s="235"/>
      <c r="P78" s="236"/>
      <c r="Q78" s="236"/>
      <c r="R78" s="236"/>
      <c r="S78" s="236"/>
      <c r="T78" s="236"/>
      <c r="U78" s="236"/>
      <c r="V78" s="236"/>
      <c r="W78" s="139"/>
      <c r="X78" s="139"/>
      <c r="Y78" s="140"/>
      <c r="Z78" s="235"/>
      <c r="AA78" s="236"/>
      <c r="AB78" s="236"/>
      <c r="AC78" s="236"/>
      <c r="AD78" s="236"/>
      <c r="AE78" s="236"/>
      <c r="AF78" s="236"/>
      <c r="AG78" s="236"/>
      <c r="AH78" s="139"/>
      <c r="AI78" s="139"/>
      <c r="AJ78" s="140"/>
      <c r="AK78" s="235"/>
      <c r="AL78" s="236"/>
      <c r="AM78" s="236"/>
      <c r="AN78" s="236"/>
      <c r="AO78" s="236"/>
      <c r="AP78" s="236"/>
      <c r="AQ78" s="236"/>
      <c r="AR78" s="236"/>
      <c r="AS78" s="139"/>
      <c r="AT78" s="139"/>
      <c r="AU78" s="140"/>
      <c r="AV78" s="409"/>
      <c r="AW78" s="412"/>
      <c r="AX78" s="405"/>
      <c r="AY78" s="405"/>
      <c r="AZ78" s="405"/>
      <c r="BA78" s="405"/>
      <c r="BB78" s="405"/>
      <c r="BC78" s="405"/>
      <c r="BD78" s="413"/>
      <c r="BE78" s="405"/>
      <c r="BF78" s="414"/>
      <c r="BG78" s="414"/>
      <c r="BH78" s="414"/>
      <c r="BI78" s="274" t="e">
        <f t="shared" si="5"/>
        <v>#DIV/0!</v>
      </c>
      <c r="BJ78" s="346" t="e">
        <f t="shared" si="4"/>
        <v>#DIV/0!</v>
      </c>
      <c r="BK78" s="405"/>
      <c r="BL78" s="405"/>
      <c r="BM78" s="233"/>
      <c r="BN78" s="233"/>
      <c r="BO78" s="234"/>
      <c r="BP78" s="238"/>
      <c r="BQ78" s="360"/>
      <c r="BR78" s="311"/>
      <c r="BS78" s="346"/>
      <c r="BT78" s="346"/>
      <c r="BU78" s="347"/>
      <c r="BV78" s="349"/>
      <c r="BW78" s="311"/>
      <c r="BX78" s="241"/>
      <c r="BY78" s="242"/>
      <c r="BZ78" s="243"/>
      <c r="CA78" s="139"/>
      <c r="CB78" s="139"/>
      <c r="CC78" s="140"/>
      <c r="CD78" s="140"/>
      <c r="CE78" s="140"/>
      <c r="CF78" s="140"/>
      <c r="CG78" s="244"/>
      <c r="CH78" s="245"/>
      <c r="CI78" s="243"/>
      <c r="CJ78" s="139"/>
      <c r="CK78" s="139"/>
      <c r="CL78" s="140"/>
      <c r="CM78" s="140"/>
      <c r="CN78" s="140"/>
      <c r="CO78" s="140"/>
      <c r="CP78" s="244"/>
      <c r="CQ78" s="245"/>
      <c r="CR78" s="246"/>
      <c r="CS78" s="139"/>
      <c r="CT78" s="139"/>
      <c r="CU78" s="140"/>
      <c r="CV78" s="140"/>
      <c r="CW78" s="140"/>
      <c r="CX78" s="140"/>
    </row>
    <row r="79" spans="1:102" s="247" customFormat="1" ht="100" customHeight="1">
      <c r="A79" s="230"/>
      <c r="B79" s="405"/>
      <c r="C79" s="231"/>
      <c r="D79" s="360"/>
      <c r="E79" s="406"/>
      <c r="F79" s="405"/>
      <c r="G79" s="406"/>
      <c r="H79" s="411"/>
      <c r="I79" s="410"/>
      <c r="J79" s="405"/>
      <c r="K79" s="233"/>
      <c r="L79" s="233"/>
      <c r="M79" s="234"/>
      <c r="N79" s="289"/>
      <c r="O79" s="235"/>
      <c r="P79" s="236"/>
      <c r="Q79" s="236"/>
      <c r="R79" s="236"/>
      <c r="S79" s="236"/>
      <c r="T79" s="236"/>
      <c r="U79" s="236"/>
      <c r="V79" s="236"/>
      <c r="W79" s="139"/>
      <c r="X79" s="139"/>
      <c r="Y79" s="140"/>
      <c r="Z79" s="235"/>
      <c r="AA79" s="236"/>
      <c r="AB79" s="236"/>
      <c r="AC79" s="236"/>
      <c r="AD79" s="236"/>
      <c r="AE79" s="236"/>
      <c r="AF79" s="236"/>
      <c r="AG79" s="236"/>
      <c r="AH79" s="139"/>
      <c r="AI79" s="139"/>
      <c r="AJ79" s="140"/>
      <c r="AK79" s="235"/>
      <c r="AL79" s="236"/>
      <c r="AM79" s="236"/>
      <c r="AN79" s="236"/>
      <c r="AO79" s="236"/>
      <c r="AP79" s="236"/>
      <c r="AQ79" s="236"/>
      <c r="AR79" s="236"/>
      <c r="AS79" s="139"/>
      <c r="AT79" s="139"/>
      <c r="AU79" s="140"/>
      <c r="AV79" s="409"/>
      <c r="AW79" s="412"/>
      <c r="AX79" s="405"/>
      <c r="AY79" s="405"/>
      <c r="AZ79" s="405"/>
      <c r="BA79" s="405"/>
      <c r="BB79" s="405"/>
      <c r="BC79" s="405"/>
      <c r="BD79" s="413"/>
      <c r="BE79" s="405"/>
      <c r="BF79" s="414"/>
      <c r="BG79" s="414"/>
      <c r="BH79" s="414"/>
      <c r="BI79" s="274" t="e">
        <f t="shared" si="5"/>
        <v>#DIV/0!</v>
      </c>
      <c r="BJ79" s="346" t="e">
        <f t="shared" si="4"/>
        <v>#DIV/0!</v>
      </c>
      <c r="BK79" s="405"/>
      <c r="BL79" s="405"/>
      <c r="BM79" s="233"/>
      <c r="BN79" s="233"/>
      <c r="BO79" s="234"/>
      <c r="BP79" s="238"/>
      <c r="BQ79" s="360"/>
      <c r="BR79" s="311"/>
      <c r="BS79" s="346"/>
      <c r="BT79" s="346"/>
      <c r="BU79" s="347"/>
      <c r="BV79" s="349"/>
      <c r="BW79" s="274"/>
      <c r="BX79" s="241"/>
      <c r="BY79" s="242"/>
      <c r="BZ79" s="243"/>
      <c r="CA79" s="139"/>
      <c r="CB79" s="139"/>
      <c r="CC79" s="140"/>
      <c r="CD79" s="140"/>
      <c r="CE79" s="140"/>
      <c r="CF79" s="140"/>
      <c r="CG79" s="244"/>
      <c r="CH79" s="245"/>
      <c r="CI79" s="243"/>
      <c r="CJ79" s="139"/>
      <c r="CK79" s="139"/>
      <c r="CL79" s="140"/>
      <c r="CM79" s="140"/>
      <c r="CN79" s="140"/>
      <c r="CO79" s="140"/>
      <c r="CP79" s="244"/>
      <c r="CQ79" s="245"/>
      <c r="CR79" s="246"/>
      <c r="CS79" s="139"/>
      <c r="CT79" s="139"/>
      <c r="CU79" s="140"/>
      <c r="CV79" s="140"/>
      <c r="CW79" s="140"/>
      <c r="CX79" s="140"/>
    </row>
    <row r="80" spans="1:102" s="247" customFormat="1" ht="100" customHeight="1">
      <c r="A80" s="230"/>
      <c r="B80" s="405"/>
      <c r="C80" s="231"/>
      <c r="D80" s="360"/>
      <c r="E80" s="406"/>
      <c r="F80" s="405"/>
      <c r="G80" s="406"/>
      <c r="H80" s="411"/>
      <c r="I80" s="410"/>
      <c r="J80" s="405"/>
      <c r="K80" s="233"/>
      <c r="L80" s="233"/>
      <c r="M80" s="234"/>
      <c r="N80" s="289"/>
      <c r="O80" s="235"/>
      <c r="P80" s="236"/>
      <c r="Q80" s="236"/>
      <c r="R80" s="236"/>
      <c r="S80" s="236"/>
      <c r="T80" s="236"/>
      <c r="U80" s="236"/>
      <c r="V80" s="236"/>
      <c r="W80" s="139"/>
      <c r="X80" s="139"/>
      <c r="Y80" s="140"/>
      <c r="Z80" s="235"/>
      <c r="AA80" s="236"/>
      <c r="AB80" s="236"/>
      <c r="AC80" s="236"/>
      <c r="AD80" s="236"/>
      <c r="AE80" s="236"/>
      <c r="AF80" s="236"/>
      <c r="AG80" s="236"/>
      <c r="AH80" s="139"/>
      <c r="AI80" s="139"/>
      <c r="AJ80" s="140"/>
      <c r="AK80" s="235"/>
      <c r="AL80" s="236"/>
      <c r="AM80" s="236"/>
      <c r="AN80" s="236"/>
      <c r="AO80" s="236"/>
      <c r="AP80" s="236"/>
      <c r="AQ80" s="236"/>
      <c r="AR80" s="236"/>
      <c r="AS80" s="139"/>
      <c r="AT80" s="139"/>
      <c r="AU80" s="140"/>
      <c r="AV80" s="409"/>
      <c r="AW80" s="412"/>
      <c r="AX80" s="405"/>
      <c r="AY80" s="405"/>
      <c r="AZ80" s="405"/>
      <c r="BA80" s="405"/>
      <c r="BB80" s="405"/>
      <c r="BC80" s="405"/>
      <c r="BD80" s="413"/>
      <c r="BE80" s="405"/>
      <c r="BF80" s="414"/>
      <c r="BG80" s="414"/>
      <c r="BH80" s="414"/>
      <c r="BI80" s="274" t="e">
        <f t="shared" si="5"/>
        <v>#DIV/0!</v>
      </c>
      <c r="BJ80" s="346" t="e">
        <f t="shared" si="4"/>
        <v>#DIV/0!</v>
      </c>
      <c r="BK80" s="405"/>
      <c r="BL80" s="405"/>
      <c r="BM80" s="233"/>
      <c r="BN80" s="233"/>
      <c r="BO80" s="234"/>
      <c r="BP80" s="238"/>
      <c r="BQ80" s="360"/>
      <c r="BR80" s="359"/>
      <c r="BS80" s="346"/>
      <c r="BT80" s="346"/>
      <c r="BU80" s="349"/>
      <c r="BV80" s="349"/>
      <c r="BW80" s="274"/>
      <c r="BX80" s="241"/>
      <c r="BY80" s="242"/>
      <c r="BZ80" s="243"/>
      <c r="CA80" s="139"/>
      <c r="CB80" s="139"/>
      <c r="CC80" s="140"/>
      <c r="CD80" s="140"/>
      <c r="CE80" s="140"/>
      <c r="CF80" s="140"/>
      <c r="CG80" s="244"/>
      <c r="CH80" s="245"/>
      <c r="CI80" s="243"/>
      <c r="CJ80" s="139"/>
      <c r="CK80" s="139"/>
      <c r="CL80" s="140"/>
      <c r="CM80" s="140"/>
      <c r="CN80" s="140"/>
      <c r="CO80" s="140"/>
      <c r="CP80" s="244"/>
      <c r="CQ80" s="245"/>
      <c r="CR80" s="246"/>
      <c r="CS80" s="139"/>
      <c r="CT80" s="139"/>
      <c r="CU80" s="140"/>
      <c r="CV80" s="140"/>
      <c r="CW80" s="140"/>
      <c r="CX80" s="140"/>
    </row>
    <row r="81" spans="1:102" s="247" customFormat="1" ht="100" customHeight="1">
      <c r="A81" s="230"/>
      <c r="B81" s="405"/>
      <c r="C81" s="231"/>
      <c r="D81" s="360"/>
      <c r="E81" s="406"/>
      <c r="F81" s="405"/>
      <c r="G81" s="406"/>
      <c r="H81" s="411"/>
      <c r="I81" s="410"/>
      <c r="J81" s="405"/>
      <c r="K81" s="233"/>
      <c r="L81" s="233"/>
      <c r="M81" s="234"/>
      <c r="N81" s="289"/>
      <c r="O81" s="235"/>
      <c r="P81" s="236"/>
      <c r="Q81" s="236"/>
      <c r="R81" s="236"/>
      <c r="S81" s="236"/>
      <c r="T81" s="236"/>
      <c r="U81" s="236"/>
      <c r="V81" s="236"/>
      <c r="W81" s="139"/>
      <c r="X81" s="139"/>
      <c r="Y81" s="140"/>
      <c r="Z81" s="235"/>
      <c r="AA81" s="236"/>
      <c r="AB81" s="236"/>
      <c r="AC81" s="236"/>
      <c r="AD81" s="236"/>
      <c r="AE81" s="236"/>
      <c r="AF81" s="236"/>
      <c r="AG81" s="236"/>
      <c r="AH81" s="139"/>
      <c r="AI81" s="139"/>
      <c r="AJ81" s="140"/>
      <c r="AK81" s="235"/>
      <c r="AL81" s="236"/>
      <c r="AM81" s="236"/>
      <c r="AN81" s="236"/>
      <c r="AO81" s="236"/>
      <c r="AP81" s="236"/>
      <c r="AQ81" s="236"/>
      <c r="AR81" s="236"/>
      <c r="AS81" s="139"/>
      <c r="AT81" s="139"/>
      <c r="AU81" s="140"/>
      <c r="AV81" s="409"/>
      <c r="AW81" s="412"/>
      <c r="AX81" s="405"/>
      <c r="AY81" s="405"/>
      <c r="AZ81" s="405"/>
      <c r="BA81" s="405"/>
      <c r="BB81" s="405"/>
      <c r="BC81" s="405"/>
      <c r="BD81" s="413"/>
      <c r="BE81" s="405"/>
      <c r="BF81" s="414"/>
      <c r="BG81" s="414"/>
      <c r="BH81" s="414"/>
      <c r="BI81" s="274" t="e">
        <f t="shared" si="5"/>
        <v>#DIV/0!</v>
      </c>
      <c r="BJ81" s="346" t="e">
        <f t="shared" si="4"/>
        <v>#DIV/0!</v>
      </c>
      <c r="BK81" s="405"/>
      <c r="BL81" s="405"/>
      <c r="BM81" s="233"/>
      <c r="BN81" s="233"/>
      <c r="BO81" s="234"/>
      <c r="BP81" s="238"/>
      <c r="BQ81" s="360"/>
      <c r="BR81" s="359"/>
      <c r="BS81" s="346"/>
      <c r="BT81" s="346"/>
      <c r="BU81" s="349"/>
      <c r="BV81" s="349"/>
      <c r="BW81" s="359"/>
      <c r="BX81" s="241"/>
      <c r="BY81" s="242"/>
      <c r="BZ81" s="243"/>
      <c r="CA81" s="139"/>
      <c r="CB81" s="139"/>
      <c r="CC81" s="140"/>
      <c r="CD81" s="140"/>
      <c r="CE81" s="140"/>
      <c r="CF81" s="140"/>
      <c r="CG81" s="244"/>
      <c r="CH81" s="245"/>
      <c r="CI81" s="243"/>
      <c r="CJ81" s="139"/>
      <c r="CK81" s="139"/>
      <c r="CL81" s="140"/>
      <c r="CM81" s="140"/>
      <c r="CN81" s="140"/>
      <c r="CO81" s="140"/>
      <c r="CP81" s="244"/>
      <c r="CQ81" s="245"/>
      <c r="CR81" s="246"/>
      <c r="CS81" s="139"/>
      <c r="CT81" s="139"/>
      <c r="CU81" s="140"/>
      <c r="CV81" s="140"/>
      <c r="CW81" s="140"/>
      <c r="CX81" s="140"/>
    </row>
    <row r="82" spans="1:102" s="247" customFormat="1" ht="100" customHeight="1">
      <c r="A82" s="230"/>
      <c r="B82" s="405"/>
      <c r="C82" s="231"/>
      <c r="D82" s="360"/>
      <c r="E82" s="406"/>
      <c r="F82" s="405"/>
      <c r="G82" s="406"/>
      <c r="H82" s="411"/>
      <c r="I82" s="410"/>
      <c r="J82" s="405"/>
      <c r="K82" s="233"/>
      <c r="L82" s="233"/>
      <c r="M82" s="234"/>
      <c r="N82" s="289"/>
      <c r="O82" s="235"/>
      <c r="P82" s="236"/>
      <c r="Q82" s="236"/>
      <c r="R82" s="236"/>
      <c r="S82" s="236"/>
      <c r="T82" s="236"/>
      <c r="U82" s="236"/>
      <c r="V82" s="236"/>
      <c r="W82" s="139"/>
      <c r="X82" s="139"/>
      <c r="Y82" s="140"/>
      <c r="Z82" s="235"/>
      <c r="AA82" s="236"/>
      <c r="AB82" s="236"/>
      <c r="AC82" s="236"/>
      <c r="AD82" s="236"/>
      <c r="AE82" s="236"/>
      <c r="AF82" s="236"/>
      <c r="AG82" s="236"/>
      <c r="AH82" s="139"/>
      <c r="AI82" s="139"/>
      <c r="AJ82" s="140"/>
      <c r="AK82" s="235"/>
      <c r="AL82" s="236"/>
      <c r="AM82" s="236"/>
      <c r="AN82" s="236"/>
      <c r="AO82" s="236"/>
      <c r="AP82" s="236"/>
      <c r="AQ82" s="236"/>
      <c r="AR82" s="236"/>
      <c r="AS82" s="139"/>
      <c r="AT82" s="139"/>
      <c r="AU82" s="140"/>
      <c r="AV82" s="409"/>
      <c r="AW82" s="412"/>
      <c r="AX82" s="405"/>
      <c r="AY82" s="405"/>
      <c r="AZ82" s="405"/>
      <c r="BA82" s="405"/>
      <c r="BB82" s="405"/>
      <c r="BC82" s="405"/>
      <c r="BD82" s="413"/>
      <c r="BE82" s="405"/>
      <c r="BF82" s="414"/>
      <c r="BG82" s="414"/>
      <c r="BH82" s="414"/>
      <c r="BI82" s="274" t="e">
        <f t="shared" si="5"/>
        <v>#DIV/0!</v>
      </c>
      <c r="BJ82" s="346" t="e">
        <f t="shared" si="4"/>
        <v>#DIV/0!</v>
      </c>
      <c r="BK82" s="405"/>
      <c r="BL82" s="405"/>
      <c r="BM82" s="233"/>
      <c r="BN82" s="233"/>
      <c r="BO82" s="234"/>
      <c r="BP82" s="238"/>
      <c r="BQ82" s="360"/>
      <c r="BR82" s="311"/>
      <c r="BS82" s="346"/>
      <c r="BT82" s="346"/>
      <c r="BU82" s="349"/>
      <c r="BV82" s="349"/>
      <c r="BW82" s="274"/>
      <c r="BX82" s="241"/>
      <c r="BY82" s="242"/>
      <c r="BZ82" s="243"/>
      <c r="CA82" s="139"/>
      <c r="CB82" s="139"/>
      <c r="CC82" s="140"/>
      <c r="CD82" s="140"/>
      <c r="CE82" s="140"/>
      <c r="CF82" s="140"/>
      <c r="CG82" s="244"/>
      <c r="CH82" s="245"/>
      <c r="CI82" s="243"/>
      <c r="CJ82" s="139"/>
      <c r="CK82" s="139"/>
      <c r="CL82" s="140"/>
      <c r="CM82" s="140"/>
      <c r="CN82" s="140"/>
      <c r="CO82" s="140"/>
      <c r="CP82" s="244"/>
      <c r="CQ82" s="245"/>
      <c r="CR82" s="246"/>
      <c r="CS82" s="139"/>
      <c r="CT82" s="139"/>
      <c r="CU82" s="140"/>
      <c r="CV82" s="140"/>
      <c r="CW82" s="140"/>
      <c r="CX82" s="140"/>
    </row>
    <row r="83" spans="1:102" s="247" customFormat="1" ht="100" customHeight="1">
      <c r="A83" s="230"/>
      <c r="B83" s="405"/>
      <c r="C83" s="231"/>
      <c r="D83" s="360"/>
      <c r="E83" s="406"/>
      <c r="F83" s="405"/>
      <c r="G83" s="406"/>
      <c r="H83" s="411"/>
      <c r="I83" s="410"/>
      <c r="J83" s="405"/>
      <c r="K83" s="233"/>
      <c r="L83" s="233"/>
      <c r="M83" s="234"/>
      <c r="N83" s="289"/>
      <c r="O83" s="235"/>
      <c r="P83" s="236"/>
      <c r="Q83" s="236"/>
      <c r="R83" s="236"/>
      <c r="S83" s="236"/>
      <c r="T83" s="236"/>
      <c r="U83" s="236"/>
      <c r="V83" s="236"/>
      <c r="W83" s="139"/>
      <c r="X83" s="139"/>
      <c r="Y83" s="140"/>
      <c r="Z83" s="235"/>
      <c r="AA83" s="236"/>
      <c r="AB83" s="236"/>
      <c r="AC83" s="236"/>
      <c r="AD83" s="236"/>
      <c r="AE83" s="236"/>
      <c r="AF83" s="236"/>
      <c r="AG83" s="236"/>
      <c r="AH83" s="139"/>
      <c r="AI83" s="139"/>
      <c r="AJ83" s="140"/>
      <c r="AK83" s="235"/>
      <c r="AL83" s="236"/>
      <c r="AM83" s="236"/>
      <c r="AN83" s="236"/>
      <c r="AO83" s="236"/>
      <c r="AP83" s="236"/>
      <c r="AQ83" s="236"/>
      <c r="AR83" s="236"/>
      <c r="AS83" s="139"/>
      <c r="AT83" s="139"/>
      <c r="AU83" s="140"/>
      <c r="AV83" s="409"/>
      <c r="AW83" s="412"/>
      <c r="AX83" s="405"/>
      <c r="AY83" s="405"/>
      <c r="AZ83" s="405"/>
      <c r="BA83" s="405"/>
      <c r="BB83" s="405"/>
      <c r="BC83" s="405"/>
      <c r="BD83" s="413"/>
      <c r="BE83" s="405"/>
      <c r="BF83" s="414"/>
      <c r="BG83" s="414"/>
      <c r="BH83" s="414"/>
      <c r="BI83" s="274" t="e">
        <f t="shared" si="5"/>
        <v>#DIV/0!</v>
      </c>
      <c r="BJ83" s="346" t="e">
        <f t="shared" si="4"/>
        <v>#DIV/0!</v>
      </c>
      <c r="BK83" s="405"/>
      <c r="BL83" s="405"/>
      <c r="BM83" s="233"/>
      <c r="BN83" s="233"/>
      <c r="BO83" s="234"/>
      <c r="BP83" s="238"/>
      <c r="BQ83" s="249"/>
      <c r="BR83" s="250"/>
      <c r="BS83" s="236"/>
      <c r="BT83" s="236"/>
      <c r="BU83" s="251"/>
      <c r="BV83" s="251"/>
      <c r="BW83" s="353"/>
      <c r="BX83" s="241"/>
      <c r="BY83" s="242"/>
      <c r="BZ83" s="243"/>
      <c r="CA83" s="139"/>
      <c r="CB83" s="139"/>
      <c r="CC83" s="140"/>
      <c r="CD83" s="140"/>
      <c r="CE83" s="140"/>
      <c r="CF83" s="140"/>
      <c r="CG83" s="244"/>
      <c r="CH83" s="245"/>
      <c r="CI83" s="243"/>
      <c r="CJ83" s="139"/>
      <c r="CK83" s="139"/>
      <c r="CL83" s="140"/>
      <c r="CM83" s="140"/>
      <c r="CN83" s="140"/>
      <c r="CO83" s="140"/>
      <c r="CP83" s="244"/>
      <c r="CQ83" s="245"/>
      <c r="CR83" s="246"/>
      <c r="CS83" s="139"/>
      <c r="CT83" s="139"/>
      <c r="CU83" s="140"/>
      <c r="CV83" s="140"/>
      <c r="CW83" s="140"/>
      <c r="CX83" s="140"/>
    </row>
    <row r="84" spans="1:102" s="247" customFormat="1" ht="100" customHeight="1">
      <c r="A84" s="230"/>
      <c r="B84" s="405"/>
      <c r="C84" s="231"/>
      <c r="D84" s="360"/>
      <c r="E84" s="406"/>
      <c r="F84" s="405"/>
      <c r="G84" s="406"/>
      <c r="H84" s="411"/>
      <c r="I84" s="410"/>
      <c r="J84" s="405"/>
      <c r="K84" s="233"/>
      <c r="L84" s="233"/>
      <c r="M84" s="234"/>
      <c r="N84" s="289"/>
      <c r="O84" s="235"/>
      <c r="P84" s="236"/>
      <c r="Q84" s="236"/>
      <c r="R84" s="236"/>
      <c r="S84" s="236"/>
      <c r="T84" s="236"/>
      <c r="U84" s="236"/>
      <c r="V84" s="236"/>
      <c r="W84" s="139"/>
      <c r="X84" s="139"/>
      <c r="Y84" s="140"/>
      <c r="Z84" s="235"/>
      <c r="AA84" s="236"/>
      <c r="AB84" s="236"/>
      <c r="AC84" s="236"/>
      <c r="AD84" s="236"/>
      <c r="AE84" s="236"/>
      <c r="AF84" s="236"/>
      <c r="AG84" s="236"/>
      <c r="AH84" s="139"/>
      <c r="AI84" s="139"/>
      <c r="AJ84" s="140"/>
      <c r="AK84" s="235"/>
      <c r="AL84" s="236"/>
      <c r="AM84" s="236"/>
      <c r="AN84" s="236"/>
      <c r="AO84" s="236"/>
      <c r="AP84" s="236"/>
      <c r="AQ84" s="236"/>
      <c r="AR84" s="236"/>
      <c r="AS84" s="139"/>
      <c r="AT84" s="139"/>
      <c r="AU84" s="140"/>
      <c r="AV84" s="409"/>
      <c r="AW84" s="412"/>
      <c r="AX84" s="405"/>
      <c r="AY84" s="405"/>
      <c r="AZ84" s="405"/>
      <c r="BA84" s="405"/>
      <c r="BB84" s="405"/>
      <c r="BC84" s="405"/>
      <c r="BD84" s="413"/>
      <c r="BE84" s="405"/>
      <c r="BF84" s="414"/>
      <c r="BG84" s="414"/>
      <c r="BH84" s="414"/>
      <c r="BI84" s="274" t="e">
        <f t="shared" si="5"/>
        <v>#DIV/0!</v>
      </c>
      <c r="BJ84" s="346" t="e">
        <f t="shared" si="4"/>
        <v>#DIV/0!</v>
      </c>
      <c r="BK84" s="405"/>
      <c r="BL84" s="405"/>
      <c r="BM84" s="233"/>
      <c r="BN84" s="233"/>
      <c r="BO84" s="234"/>
      <c r="BP84" s="238"/>
      <c r="BQ84" s="249"/>
      <c r="BR84" s="250"/>
      <c r="BS84" s="236"/>
      <c r="BT84" s="236"/>
      <c r="BU84" s="251"/>
      <c r="BV84" s="251"/>
      <c r="BW84" s="353"/>
      <c r="BX84" s="241"/>
      <c r="BY84" s="242"/>
      <c r="BZ84" s="243"/>
      <c r="CA84" s="139"/>
      <c r="CB84" s="139"/>
      <c r="CC84" s="140"/>
      <c r="CD84" s="140"/>
      <c r="CE84" s="140"/>
      <c r="CF84" s="140"/>
      <c r="CG84" s="244"/>
      <c r="CH84" s="245"/>
      <c r="CI84" s="243"/>
      <c r="CJ84" s="139"/>
      <c r="CK84" s="139"/>
      <c r="CL84" s="140"/>
      <c r="CM84" s="140"/>
      <c r="CN84" s="140"/>
      <c r="CO84" s="140"/>
      <c r="CP84" s="244"/>
      <c r="CQ84" s="245"/>
      <c r="CR84" s="246"/>
      <c r="CS84" s="139"/>
      <c r="CT84" s="139"/>
      <c r="CU84" s="140"/>
      <c r="CV84" s="140"/>
      <c r="CW84" s="140"/>
      <c r="CX84" s="140"/>
    </row>
    <row r="85" spans="1:102" s="247" customFormat="1" ht="100" customHeight="1">
      <c r="A85" s="230"/>
      <c r="B85" s="405"/>
      <c r="C85" s="231"/>
      <c r="D85" s="360"/>
      <c r="E85" s="406"/>
      <c r="F85" s="405"/>
      <c r="G85" s="406"/>
      <c r="H85" s="409"/>
      <c r="I85" s="410"/>
      <c r="J85" s="405"/>
      <c r="K85" s="233"/>
      <c r="L85" s="233"/>
      <c r="M85" s="234"/>
      <c r="N85" s="289"/>
      <c r="O85" s="235"/>
      <c r="P85" s="236"/>
      <c r="Q85" s="236"/>
      <c r="R85" s="236"/>
      <c r="S85" s="236"/>
      <c r="T85" s="236"/>
      <c r="U85" s="236"/>
      <c r="V85" s="236"/>
      <c r="W85" s="139"/>
      <c r="X85" s="139"/>
      <c r="Y85" s="140"/>
      <c r="Z85" s="235"/>
      <c r="AA85" s="236"/>
      <c r="AB85" s="236"/>
      <c r="AC85" s="236"/>
      <c r="AD85" s="236"/>
      <c r="AE85" s="236"/>
      <c r="AF85" s="236"/>
      <c r="AG85" s="236"/>
      <c r="AH85" s="139"/>
      <c r="AI85" s="139"/>
      <c r="AJ85" s="140"/>
      <c r="AK85" s="235"/>
      <c r="AL85" s="236"/>
      <c r="AM85" s="236"/>
      <c r="AN85" s="236"/>
      <c r="AO85" s="236"/>
      <c r="AP85" s="236"/>
      <c r="AQ85" s="236"/>
      <c r="AR85" s="236"/>
      <c r="AS85" s="139"/>
      <c r="AT85" s="139"/>
      <c r="AU85" s="140"/>
      <c r="AV85" s="409"/>
      <c r="AW85" s="412"/>
      <c r="AX85" s="405"/>
      <c r="AY85" s="405"/>
      <c r="AZ85" s="405"/>
      <c r="BA85" s="405"/>
      <c r="BB85" s="405"/>
      <c r="BC85" s="405"/>
      <c r="BD85" s="413"/>
      <c r="BE85" s="405"/>
      <c r="BF85" s="414"/>
      <c r="BG85" s="414"/>
      <c r="BH85" s="414"/>
      <c r="BI85" s="274" t="e">
        <f t="shared" si="5"/>
        <v>#DIV/0!</v>
      </c>
      <c r="BJ85" s="346" t="e">
        <f t="shared" si="4"/>
        <v>#DIV/0!</v>
      </c>
      <c r="BK85" s="405"/>
      <c r="BL85" s="405"/>
      <c r="BM85" s="233"/>
      <c r="BN85" s="233"/>
      <c r="BO85" s="234"/>
      <c r="BP85" s="238"/>
      <c r="BQ85" s="360"/>
      <c r="BR85" s="311"/>
      <c r="BS85" s="346"/>
      <c r="BT85" s="346"/>
      <c r="BU85" s="349"/>
      <c r="BV85" s="349"/>
      <c r="BW85" s="274"/>
      <c r="BX85" s="241"/>
      <c r="BY85" s="242"/>
      <c r="BZ85" s="243"/>
      <c r="CA85" s="139"/>
      <c r="CB85" s="139"/>
      <c r="CC85" s="140"/>
      <c r="CD85" s="140"/>
      <c r="CE85" s="140"/>
      <c r="CF85" s="140"/>
      <c r="CG85" s="244"/>
      <c r="CH85" s="245"/>
      <c r="CI85" s="243"/>
      <c r="CJ85" s="139"/>
      <c r="CK85" s="139"/>
      <c r="CL85" s="140"/>
      <c r="CM85" s="140"/>
      <c r="CN85" s="140"/>
      <c r="CO85" s="140"/>
      <c r="CP85" s="244"/>
      <c r="CQ85" s="245"/>
      <c r="CR85" s="246"/>
      <c r="CS85" s="139"/>
      <c r="CT85" s="139"/>
      <c r="CU85" s="140"/>
      <c r="CV85" s="140"/>
      <c r="CW85" s="140"/>
      <c r="CX85" s="140"/>
    </row>
    <row r="86" spans="1:102" s="247" customFormat="1" ht="100" customHeight="1">
      <c r="A86" s="230"/>
      <c r="B86" s="405"/>
      <c r="C86" s="231"/>
      <c r="D86" s="360"/>
      <c r="E86" s="406"/>
      <c r="F86" s="405"/>
      <c r="G86" s="406"/>
      <c r="H86" s="409"/>
      <c r="I86" s="410"/>
      <c r="J86" s="405"/>
      <c r="K86" s="233"/>
      <c r="L86" s="233"/>
      <c r="M86" s="234"/>
      <c r="N86" s="289"/>
      <c r="O86" s="235"/>
      <c r="P86" s="236"/>
      <c r="Q86" s="236"/>
      <c r="R86" s="236"/>
      <c r="S86" s="236"/>
      <c r="T86" s="236"/>
      <c r="U86" s="236"/>
      <c r="V86" s="236"/>
      <c r="W86" s="139"/>
      <c r="X86" s="139"/>
      <c r="Y86" s="140"/>
      <c r="Z86" s="235"/>
      <c r="AA86" s="236"/>
      <c r="AB86" s="236"/>
      <c r="AC86" s="236"/>
      <c r="AD86" s="236"/>
      <c r="AE86" s="236"/>
      <c r="AF86" s="236"/>
      <c r="AG86" s="236"/>
      <c r="AH86" s="139"/>
      <c r="AI86" s="139"/>
      <c r="AJ86" s="140"/>
      <c r="AK86" s="235"/>
      <c r="AL86" s="236"/>
      <c r="AM86" s="236"/>
      <c r="AN86" s="236"/>
      <c r="AO86" s="236"/>
      <c r="AP86" s="236"/>
      <c r="AQ86" s="236"/>
      <c r="AR86" s="236"/>
      <c r="AS86" s="139"/>
      <c r="AT86" s="139"/>
      <c r="AU86" s="140"/>
      <c r="AV86" s="409"/>
      <c r="AW86" s="412"/>
      <c r="AX86" s="405"/>
      <c r="AY86" s="405"/>
      <c r="AZ86" s="405"/>
      <c r="BA86" s="405"/>
      <c r="BB86" s="405"/>
      <c r="BC86" s="405"/>
      <c r="BD86" s="413"/>
      <c r="BE86" s="405"/>
      <c r="BF86" s="414"/>
      <c r="BG86" s="414"/>
      <c r="BH86" s="414"/>
      <c r="BI86" s="420" t="e">
        <f t="shared" ref="BI86:BI99" si="6">AVERAGE(BD86,BH86)</f>
        <v>#DIV/0!</v>
      </c>
      <c r="BJ86" s="346" t="e">
        <f t="shared" si="4"/>
        <v>#DIV/0!</v>
      </c>
      <c r="BK86" s="405"/>
      <c r="BL86" s="405"/>
      <c r="BM86" s="233"/>
      <c r="BN86" s="233"/>
      <c r="BO86" s="234"/>
      <c r="BP86" s="238"/>
      <c r="BQ86" s="360"/>
      <c r="BR86" s="311"/>
      <c r="BS86" s="346"/>
      <c r="BT86" s="274"/>
      <c r="BU86" s="349"/>
      <c r="BV86" s="349"/>
      <c r="BW86" s="274"/>
      <c r="BX86" s="241"/>
      <c r="BY86" s="242"/>
      <c r="BZ86" s="243"/>
      <c r="CA86" s="139"/>
      <c r="CB86" s="139"/>
      <c r="CC86" s="140"/>
      <c r="CD86" s="140"/>
      <c r="CE86" s="140"/>
      <c r="CF86" s="140"/>
      <c r="CG86" s="244"/>
      <c r="CH86" s="245"/>
      <c r="CI86" s="243"/>
      <c r="CJ86" s="139"/>
      <c r="CK86" s="139"/>
      <c r="CL86" s="140"/>
      <c r="CM86" s="140"/>
      <c r="CN86" s="140"/>
      <c r="CO86" s="140"/>
      <c r="CP86" s="244"/>
      <c r="CQ86" s="245"/>
      <c r="CR86" s="246"/>
      <c r="CS86" s="139"/>
      <c r="CT86" s="139"/>
      <c r="CU86" s="140"/>
      <c r="CV86" s="140"/>
      <c r="CW86" s="140"/>
      <c r="CX86" s="140"/>
    </row>
    <row r="87" spans="1:102" s="247" customFormat="1" ht="100" customHeight="1">
      <c r="A87" s="230"/>
      <c r="B87" s="405"/>
      <c r="C87" s="231"/>
      <c r="D87" s="406"/>
      <c r="E87" s="406"/>
      <c r="F87" s="405"/>
      <c r="G87" s="406"/>
      <c r="H87" s="409"/>
      <c r="I87" s="410"/>
      <c r="J87" s="405"/>
      <c r="K87" s="233"/>
      <c r="L87" s="233"/>
      <c r="M87" s="234"/>
      <c r="N87" s="289"/>
      <c r="O87" s="235"/>
      <c r="P87" s="236"/>
      <c r="Q87" s="236"/>
      <c r="R87" s="236"/>
      <c r="S87" s="236"/>
      <c r="T87" s="236"/>
      <c r="U87" s="236"/>
      <c r="V87" s="236"/>
      <c r="W87" s="139"/>
      <c r="X87" s="139"/>
      <c r="Y87" s="140"/>
      <c r="Z87" s="235"/>
      <c r="AA87" s="236"/>
      <c r="AB87" s="236"/>
      <c r="AC87" s="236"/>
      <c r="AD87" s="236"/>
      <c r="AE87" s="236"/>
      <c r="AF87" s="236"/>
      <c r="AG87" s="236"/>
      <c r="AH87" s="139"/>
      <c r="AI87" s="139"/>
      <c r="AJ87" s="140"/>
      <c r="AK87" s="235"/>
      <c r="AL87" s="236"/>
      <c r="AM87" s="236"/>
      <c r="AN87" s="236"/>
      <c r="AO87" s="236"/>
      <c r="AP87" s="236"/>
      <c r="AQ87" s="236"/>
      <c r="AR87" s="236"/>
      <c r="AS87" s="139"/>
      <c r="AT87" s="139"/>
      <c r="AU87" s="140"/>
      <c r="AV87" s="409"/>
      <c r="AW87" s="412"/>
      <c r="AX87" s="405"/>
      <c r="AY87" s="405"/>
      <c r="AZ87" s="405"/>
      <c r="BA87" s="405"/>
      <c r="BB87" s="405"/>
      <c r="BC87" s="405"/>
      <c r="BD87" s="413"/>
      <c r="BE87" s="405"/>
      <c r="BF87" s="414"/>
      <c r="BG87" s="414"/>
      <c r="BH87" s="414"/>
      <c r="BI87" s="420" t="e">
        <f t="shared" si="6"/>
        <v>#DIV/0!</v>
      </c>
      <c r="BJ87" s="346" t="e">
        <f t="shared" si="4"/>
        <v>#DIV/0!</v>
      </c>
      <c r="BK87" s="405"/>
      <c r="BL87" s="405"/>
      <c r="BM87" s="233"/>
      <c r="BN87" s="233"/>
      <c r="BO87" s="234"/>
      <c r="BP87" s="238"/>
      <c r="BQ87" s="360"/>
      <c r="BR87" s="311"/>
      <c r="BS87" s="346"/>
      <c r="BT87" s="274"/>
      <c r="BU87" s="377"/>
      <c r="BV87" s="377"/>
      <c r="BW87" s="274"/>
      <c r="BX87" s="241"/>
      <c r="BY87" s="242"/>
      <c r="BZ87" s="243"/>
      <c r="CA87" s="139"/>
      <c r="CB87" s="139"/>
      <c r="CC87" s="140"/>
      <c r="CD87" s="140"/>
      <c r="CE87" s="140"/>
      <c r="CF87" s="140"/>
      <c r="CG87" s="244"/>
      <c r="CH87" s="245"/>
      <c r="CI87" s="243"/>
      <c r="CJ87" s="139"/>
      <c r="CK87" s="139"/>
      <c r="CL87" s="140"/>
      <c r="CM87" s="140"/>
      <c r="CN87" s="140"/>
      <c r="CO87" s="140"/>
      <c r="CP87" s="244"/>
      <c r="CQ87" s="245"/>
      <c r="CR87" s="246"/>
      <c r="CS87" s="139"/>
      <c r="CT87" s="139"/>
      <c r="CU87" s="140"/>
      <c r="CV87" s="140"/>
      <c r="CW87" s="140"/>
      <c r="CX87" s="140"/>
    </row>
    <row r="88" spans="1:102" s="247" customFormat="1" ht="100" customHeight="1">
      <c r="A88" s="230"/>
      <c r="B88" s="405"/>
      <c r="C88" s="231"/>
      <c r="D88" s="406"/>
      <c r="E88" s="406"/>
      <c r="F88" s="405"/>
      <c r="G88" s="406"/>
      <c r="H88" s="409"/>
      <c r="I88" s="410"/>
      <c r="J88" s="405"/>
      <c r="K88" s="233"/>
      <c r="L88" s="233"/>
      <c r="M88" s="234"/>
      <c r="N88" s="289"/>
      <c r="O88" s="235"/>
      <c r="P88" s="236"/>
      <c r="Q88" s="236"/>
      <c r="R88" s="236"/>
      <c r="S88" s="236"/>
      <c r="T88" s="236"/>
      <c r="U88" s="236"/>
      <c r="V88" s="236"/>
      <c r="W88" s="150"/>
      <c r="X88" s="150"/>
      <c r="Y88" s="151"/>
      <c r="Z88" s="235"/>
      <c r="AA88" s="236"/>
      <c r="AB88" s="236"/>
      <c r="AC88" s="236"/>
      <c r="AD88" s="236"/>
      <c r="AE88" s="236"/>
      <c r="AF88" s="236"/>
      <c r="AG88" s="236"/>
      <c r="AH88" s="150"/>
      <c r="AI88" s="150"/>
      <c r="AJ88" s="151"/>
      <c r="AK88" s="235"/>
      <c r="AL88" s="236"/>
      <c r="AM88" s="236"/>
      <c r="AN88" s="236"/>
      <c r="AO88" s="236"/>
      <c r="AP88" s="236"/>
      <c r="AQ88" s="236"/>
      <c r="AR88" s="236"/>
      <c r="AS88" s="150"/>
      <c r="AT88" s="150"/>
      <c r="AU88" s="151"/>
      <c r="AV88" s="409"/>
      <c r="AW88" s="412"/>
      <c r="AX88" s="405"/>
      <c r="AY88" s="405"/>
      <c r="AZ88" s="405"/>
      <c r="BA88" s="405"/>
      <c r="BB88" s="405"/>
      <c r="BC88" s="405"/>
      <c r="BD88" s="413"/>
      <c r="BE88" s="405"/>
      <c r="BF88" s="414"/>
      <c r="BG88" s="414"/>
      <c r="BH88" s="237"/>
      <c r="BI88" s="420" t="e">
        <f t="shared" si="6"/>
        <v>#DIV/0!</v>
      </c>
      <c r="BJ88" s="346" t="e">
        <f t="shared" si="4"/>
        <v>#DIV/0!</v>
      </c>
      <c r="BK88" s="405"/>
      <c r="BL88" s="405"/>
      <c r="BM88" s="233"/>
      <c r="BN88" s="233"/>
      <c r="BO88" s="234"/>
      <c r="BP88" s="238"/>
      <c r="BQ88" s="360"/>
      <c r="BR88" s="311"/>
      <c r="BS88" s="346"/>
      <c r="BT88" s="274"/>
      <c r="BU88" s="377"/>
      <c r="BV88" s="377"/>
      <c r="BW88" s="311"/>
      <c r="BX88" s="241"/>
      <c r="BY88" s="242"/>
      <c r="BZ88" s="243"/>
      <c r="CA88" s="150"/>
      <c r="CB88" s="150"/>
      <c r="CC88" s="151"/>
      <c r="CD88" s="151"/>
      <c r="CE88" s="151"/>
      <c r="CF88" s="151"/>
      <c r="CG88" s="244"/>
      <c r="CH88" s="245"/>
      <c r="CI88" s="243"/>
      <c r="CJ88" s="150"/>
      <c r="CK88" s="150"/>
      <c r="CL88" s="151"/>
      <c r="CM88" s="151"/>
      <c r="CN88" s="151"/>
      <c r="CO88" s="151"/>
      <c r="CP88" s="244"/>
      <c r="CQ88" s="245"/>
      <c r="CR88" s="246"/>
      <c r="CS88" s="150"/>
      <c r="CT88" s="150"/>
      <c r="CU88" s="151"/>
      <c r="CV88" s="151"/>
      <c r="CW88" s="151"/>
      <c r="CX88" s="151"/>
    </row>
    <row r="89" spans="1:102" s="247" customFormat="1" ht="100" customHeight="1">
      <c r="A89" s="230"/>
      <c r="B89" s="405"/>
      <c r="C89" s="231"/>
      <c r="D89" s="406"/>
      <c r="E89" s="406"/>
      <c r="F89" s="405"/>
      <c r="G89" s="406"/>
      <c r="H89" s="409"/>
      <c r="I89" s="410"/>
      <c r="J89" s="405"/>
      <c r="K89" s="233"/>
      <c r="L89" s="233"/>
      <c r="M89" s="234"/>
      <c r="N89" s="289"/>
      <c r="O89" s="235"/>
      <c r="P89" s="236"/>
      <c r="Q89" s="236"/>
      <c r="R89" s="236"/>
      <c r="S89" s="236"/>
      <c r="T89" s="236"/>
      <c r="U89" s="236"/>
      <c r="V89" s="236"/>
      <c r="W89" s="150"/>
      <c r="X89" s="150"/>
      <c r="Y89" s="151"/>
      <c r="Z89" s="235"/>
      <c r="AA89" s="236"/>
      <c r="AB89" s="236"/>
      <c r="AC89" s="236"/>
      <c r="AD89" s="236"/>
      <c r="AE89" s="236"/>
      <c r="AF89" s="236"/>
      <c r="AG89" s="236"/>
      <c r="AH89" s="150"/>
      <c r="AI89" s="150"/>
      <c r="AJ89" s="151"/>
      <c r="AK89" s="235"/>
      <c r="AL89" s="236"/>
      <c r="AM89" s="236"/>
      <c r="AN89" s="236"/>
      <c r="AO89" s="236"/>
      <c r="AP89" s="236"/>
      <c r="AQ89" s="236"/>
      <c r="AR89" s="236"/>
      <c r="AS89" s="150"/>
      <c r="AT89" s="150"/>
      <c r="AU89" s="151"/>
      <c r="AV89" s="409"/>
      <c r="AW89" s="412"/>
      <c r="AX89" s="405"/>
      <c r="AY89" s="405"/>
      <c r="AZ89" s="405"/>
      <c r="BA89" s="405"/>
      <c r="BB89" s="405"/>
      <c r="BC89" s="405"/>
      <c r="BD89" s="413"/>
      <c r="BE89" s="405"/>
      <c r="BF89" s="414"/>
      <c r="BG89" s="414"/>
      <c r="BH89" s="237"/>
      <c r="BI89" s="420" t="e">
        <f t="shared" si="6"/>
        <v>#DIV/0!</v>
      </c>
      <c r="BJ89" s="346" t="e">
        <f t="shared" si="4"/>
        <v>#DIV/0!</v>
      </c>
      <c r="BK89" s="405"/>
      <c r="BL89" s="405"/>
      <c r="BM89" s="233"/>
      <c r="BN89" s="233"/>
      <c r="BO89" s="234"/>
      <c r="BP89" s="238"/>
      <c r="BQ89" s="360"/>
      <c r="BR89" s="311"/>
      <c r="BS89" s="346"/>
      <c r="BT89" s="274"/>
      <c r="BU89" s="377"/>
      <c r="BV89" s="377"/>
      <c r="BW89" s="359"/>
      <c r="BX89" s="241"/>
      <c r="BY89" s="242"/>
      <c r="BZ89" s="243"/>
      <c r="CA89" s="150"/>
      <c r="CB89" s="150"/>
      <c r="CC89" s="151"/>
      <c r="CD89" s="151"/>
      <c r="CE89" s="151"/>
      <c r="CF89" s="151"/>
      <c r="CG89" s="244"/>
      <c r="CH89" s="245"/>
      <c r="CI89" s="243"/>
      <c r="CJ89" s="150"/>
      <c r="CK89" s="150"/>
      <c r="CL89" s="151"/>
      <c r="CM89" s="151"/>
      <c r="CN89" s="151"/>
      <c r="CO89" s="151"/>
      <c r="CP89" s="244"/>
      <c r="CQ89" s="245"/>
      <c r="CR89" s="246"/>
      <c r="CS89" s="150"/>
      <c r="CT89" s="150"/>
      <c r="CU89" s="151"/>
      <c r="CV89" s="151"/>
      <c r="CW89" s="151"/>
      <c r="CX89" s="151"/>
    </row>
    <row r="90" spans="1:102" s="247" customFormat="1" ht="100" customHeight="1">
      <c r="A90" s="230"/>
      <c r="B90" s="405"/>
      <c r="C90" s="231"/>
      <c r="D90" s="406"/>
      <c r="E90" s="406"/>
      <c r="F90" s="405"/>
      <c r="G90" s="406"/>
      <c r="H90" s="409"/>
      <c r="I90" s="410"/>
      <c r="J90" s="405"/>
      <c r="K90" s="233"/>
      <c r="L90" s="233"/>
      <c r="M90" s="234"/>
      <c r="N90" s="289"/>
      <c r="O90" s="235"/>
      <c r="P90" s="236"/>
      <c r="Q90" s="236"/>
      <c r="R90" s="236"/>
      <c r="S90" s="236"/>
      <c r="T90" s="236"/>
      <c r="U90" s="236"/>
      <c r="V90" s="236"/>
      <c r="W90" s="150"/>
      <c r="X90" s="150"/>
      <c r="Y90" s="151"/>
      <c r="Z90" s="235"/>
      <c r="AA90" s="236"/>
      <c r="AB90" s="236"/>
      <c r="AC90" s="236"/>
      <c r="AD90" s="236"/>
      <c r="AE90" s="236"/>
      <c r="AF90" s="236"/>
      <c r="AG90" s="236"/>
      <c r="AH90" s="150"/>
      <c r="AI90" s="150"/>
      <c r="AJ90" s="151"/>
      <c r="AK90" s="235"/>
      <c r="AL90" s="236"/>
      <c r="AM90" s="236"/>
      <c r="AN90" s="236"/>
      <c r="AO90" s="236"/>
      <c r="AP90" s="236"/>
      <c r="AQ90" s="236"/>
      <c r="AR90" s="236"/>
      <c r="AS90" s="150"/>
      <c r="AT90" s="150"/>
      <c r="AU90" s="151"/>
      <c r="AV90" s="409"/>
      <c r="AW90" s="412"/>
      <c r="AX90" s="405"/>
      <c r="AY90" s="405"/>
      <c r="AZ90" s="405"/>
      <c r="BA90" s="405"/>
      <c r="BB90" s="405"/>
      <c r="BC90" s="405"/>
      <c r="BD90" s="413"/>
      <c r="BE90" s="405"/>
      <c r="BF90" s="414"/>
      <c r="BG90" s="414"/>
      <c r="BH90" s="237"/>
      <c r="BI90" s="420" t="e">
        <f t="shared" si="6"/>
        <v>#DIV/0!</v>
      </c>
      <c r="BJ90" s="346" t="e">
        <f t="shared" si="4"/>
        <v>#DIV/0!</v>
      </c>
      <c r="BK90" s="405"/>
      <c r="BL90" s="405"/>
      <c r="BM90" s="233"/>
      <c r="BN90" s="233"/>
      <c r="BO90" s="234"/>
      <c r="BP90" s="238"/>
      <c r="BQ90" s="360"/>
      <c r="BR90" s="311"/>
      <c r="BS90" s="346"/>
      <c r="BT90" s="346"/>
      <c r="BU90" s="377"/>
      <c r="BV90" s="377"/>
      <c r="BW90" s="274"/>
      <c r="BX90" s="241"/>
      <c r="BY90" s="242"/>
      <c r="BZ90" s="243"/>
      <c r="CA90" s="150"/>
      <c r="CB90" s="150"/>
      <c r="CC90" s="151"/>
      <c r="CD90" s="151"/>
      <c r="CE90" s="151"/>
      <c r="CF90" s="151"/>
      <c r="CG90" s="244"/>
      <c r="CH90" s="245"/>
      <c r="CI90" s="243"/>
      <c r="CJ90" s="150"/>
      <c r="CK90" s="150"/>
      <c r="CL90" s="151"/>
      <c r="CM90" s="151"/>
      <c r="CN90" s="151"/>
      <c r="CO90" s="151"/>
      <c r="CP90" s="244"/>
      <c r="CQ90" s="245"/>
      <c r="CR90" s="246"/>
      <c r="CS90" s="150"/>
      <c r="CT90" s="150"/>
      <c r="CU90" s="151"/>
      <c r="CV90" s="151"/>
      <c r="CW90" s="151"/>
      <c r="CX90" s="151"/>
    </row>
    <row r="91" spans="1:102" s="247" customFormat="1" ht="100" customHeight="1">
      <c r="A91" s="230"/>
      <c r="B91" s="405"/>
      <c r="C91" s="231"/>
      <c r="D91" s="406"/>
      <c r="E91" s="406"/>
      <c r="F91" s="405"/>
      <c r="G91" s="406"/>
      <c r="H91" s="409"/>
      <c r="I91" s="410"/>
      <c r="J91" s="405"/>
      <c r="K91" s="233"/>
      <c r="L91" s="233"/>
      <c r="M91" s="234"/>
      <c r="N91" s="289"/>
      <c r="O91" s="235"/>
      <c r="P91" s="236"/>
      <c r="Q91" s="236"/>
      <c r="R91" s="236"/>
      <c r="S91" s="236"/>
      <c r="T91" s="236"/>
      <c r="U91" s="236"/>
      <c r="V91" s="236"/>
      <c r="W91" s="150"/>
      <c r="X91" s="150"/>
      <c r="Y91" s="151"/>
      <c r="Z91" s="235"/>
      <c r="AA91" s="236"/>
      <c r="AB91" s="236"/>
      <c r="AC91" s="236"/>
      <c r="AD91" s="236"/>
      <c r="AE91" s="236"/>
      <c r="AF91" s="236"/>
      <c r="AG91" s="236"/>
      <c r="AH91" s="150"/>
      <c r="AI91" s="150"/>
      <c r="AJ91" s="151"/>
      <c r="AK91" s="235"/>
      <c r="AL91" s="236"/>
      <c r="AM91" s="236"/>
      <c r="AN91" s="236"/>
      <c r="AO91" s="236"/>
      <c r="AP91" s="236"/>
      <c r="AQ91" s="236"/>
      <c r="AR91" s="236"/>
      <c r="AS91" s="150"/>
      <c r="AT91" s="150"/>
      <c r="AU91" s="151"/>
      <c r="AV91" s="409"/>
      <c r="AW91" s="412"/>
      <c r="AX91" s="405"/>
      <c r="AY91" s="405"/>
      <c r="AZ91" s="405"/>
      <c r="BA91" s="405"/>
      <c r="BB91" s="405"/>
      <c r="BC91" s="405"/>
      <c r="BD91" s="413"/>
      <c r="BE91" s="405"/>
      <c r="BF91" s="414"/>
      <c r="BG91" s="414"/>
      <c r="BH91" s="237"/>
      <c r="BI91" s="420" t="e">
        <f t="shared" si="6"/>
        <v>#DIV/0!</v>
      </c>
      <c r="BJ91" s="346" t="e">
        <f t="shared" si="4"/>
        <v>#DIV/0!</v>
      </c>
      <c r="BK91" s="405"/>
      <c r="BL91" s="405"/>
      <c r="BM91" s="233"/>
      <c r="BN91" s="233"/>
      <c r="BO91" s="234"/>
      <c r="BP91" s="238"/>
      <c r="BQ91" s="360"/>
      <c r="BR91" s="311"/>
      <c r="BS91" s="346"/>
      <c r="BT91" s="346"/>
      <c r="BU91" s="377"/>
      <c r="BV91" s="377"/>
      <c r="BW91" s="274"/>
      <c r="BX91" s="241"/>
      <c r="BY91" s="242"/>
      <c r="BZ91" s="243"/>
      <c r="CA91" s="150"/>
      <c r="CB91" s="150"/>
      <c r="CC91" s="151"/>
      <c r="CD91" s="151"/>
      <c r="CE91" s="151"/>
      <c r="CF91" s="151"/>
      <c r="CG91" s="244"/>
      <c r="CH91" s="245"/>
      <c r="CI91" s="243"/>
      <c r="CJ91" s="150"/>
      <c r="CK91" s="150"/>
      <c r="CL91" s="151"/>
      <c r="CM91" s="151"/>
      <c r="CN91" s="151"/>
      <c r="CO91" s="151"/>
      <c r="CP91" s="244"/>
      <c r="CQ91" s="245"/>
      <c r="CR91" s="246"/>
      <c r="CS91" s="150"/>
      <c r="CT91" s="150"/>
      <c r="CU91" s="151"/>
      <c r="CV91" s="151"/>
      <c r="CW91" s="151"/>
      <c r="CX91" s="151"/>
    </row>
    <row r="92" spans="1:102" s="247" customFormat="1" ht="100" customHeight="1">
      <c r="A92" s="230"/>
      <c r="B92" s="405"/>
      <c r="C92" s="231"/>
      <c r="D92" s="406"/>
      <c r="E92" s="406"/>
      <c r="F92" s="405"/>
      <c r="G92" s="406"/>
      <c r="H92" s="409"/>
      <c r="I92" s="410"/>
      <c r="J92" s="405"/>
      <c r="K92" s="233"/>
      <c r="L92" s="233"/>
      <c r="M92" s="234"/>
      <c r="N92" s="289"/>
      <c r="O92" s="235"/>
      <c r="P92" s="236"/>
      <c r="Q92" s="236"/>
      <c r="R92" s="236"/>
      <c r="S92" s="236"/>
      <c r="T92" s="236"/>
      <c r="U92" s="236"/>
      <c r="V92" s="236"/>
      <c r="W92" s="150"/>
      <c r="X92" s="150"/>
      <c r="Y92" s="151"/>
      <c r="Z92" s="235"/>
      <c r="AA92" s="236"/>
      <c r="AB92" s="236"/>
      <c r="AC92" s="236"/>
      <c r="AD92" s="236"/>
      <c r="AE92" s="236"/>
      <c r="AF92" s="236"/>
      <c r="AG92" s="236"/>
      <c r="AH92" s="150"/>
      <c r="AI92" s="150"/>
      <c r="AJ92" s="151"/>
      <c r="AK92" s="235"/>
      <c r="AL92" s="236"/>
      <c r="AM92" s="236"/>
      <c r="AN92" s="236"/>
      <c r="AO92" s="236"/>
      <c r="AP92" s="236"/>
      <c r="AQ92" s="236"/>
      <c r="AR92" s="236"/>
      <c r="AS92" s="150"/>
      <c r="AT92" s="150"/>
      <c r="AU92" s="151"/>
      <c r="AV92" s="409"/>
      <c r="AW92" s="412"/>
      <c r="AX92" s="405"/>
      <c r="AY92" s="405"/>
      <c r="AZ92" s="405"/>
      <c r="BA92" s="405"/>
      <c r="BB92" s="405"/>
      <c r="BC92" s="405"/>
      <c r="BD92" s="413"/>
      <c r="BE92" s="405"/>
      <c r="BF92" s="414"/>
      <c r="BG92" s="414"/>
      <c r="BH92" s="237"/>
      <c r="BI92" s="420" t="e">
        <f t="shared" si="6"/>
        <v>#DIV/0!</v>
      </c>
      <c r="BJ92" s="346" t="e">
        <f t="shared" ref="BJ92" si="7">AVERAGE(BI92)</f>
        <v>#DIV/0!</v>
      </c>
      <c r="BK92" s="405"/>
      <c r="BL92" s="405"/>
      <c r="BM92" s="233"/>
      <c r="BN92" s="233"/>
      <c r="BO92" s="234"/>
      <c r="BP92" s="238"/>
      <c r="BQ92" s="360"/>
      <c r="BR92" s="311"/>
      <c r="BS92" s="346"/>
      <c r="BT92" s="346"/>
      <c r="BU92" s="377"/>
      <c r="BV92" s="377"/>
      <c r="BW92" s="274"/>
      <c r="BX92" s="241"/>
      <c r="BY92" s="242"/>
      <c r="BZ92" s="243"/>
      <c r="CA92" s="150"/>
      <c r="CB92" s="150"/>
      <c r="CC92" s="151"/>
      <c r="CD92" s="151"/>
      <c r="CE92" s="151"/>
      <c r="CF92" s="151"/>
      <c r="CG92" s="244"/>
      <c r="CH92" s="245"/>
      <c r="CI92" s="243"/>
      <c r="CJ92" s="150"/>
      <c r="CK92" s="150"/>
      <c r="CL92" s="151"/>
      <c r="CM92" s="151"/>
      <c r="CN92" s="151"/>
      <c r="CO92" s="151"/>
      <c r="CP92" s="244"/>
      <c r="CQ92" s="245"/>
      <c r="CR92" s="246"/>
      <c r="CS92" s="150"/>
      <c r="CT92" s="150"/>
      <c r="CU92" s="151"/>
      <c r="CV92" s="151"/>
      <c r="CW92" s="151"/>
      <c r="CX92" s="151"/>
    </row>
    <row r="93" spans="1:102" s="247" customFormat="1" ht="100" customHeight="1">
      <c r="A93" s="230"/>
      <c r="B93" s="405"/>
      <c r="C93" s="231"/>
      <c r="D93" s="406"/>
      <c r="E93" s="406"/>
      <c r="F93" s="405"/>
      <c r="G93" s="406"/>
      <c r="H93" s="411"/>
      <c r="I93" s="410"/>
      <c r="J93" s="405"/>
      <c r="K93" s="233"/>
      <c r="L93" s="233"/>
      <c r="M93" s="234"/>
      <c r="N93" s="289"/>
      <c r="O93" s="235"/>
      <c r="P93" s="236"/>
      <c r="Q93" s="236"/>
      <c r="R93" s="236"/>
      <c r="S93" s="236"/>
      <c r="T93" s="236"/>
      <c r="U93" s="236"/>
      <c r="V93" s="236"/>
      <c r="W93" s="139"/>
      <c r="X93" s="139"/>
      <c r="Y93" s="140"/>
      <c r="Z93" s="235"/>
      <c r="AA93" s="236"/>
      <c r="AB93" s="236"/>
      <c r="AC93" s="236"/>
      <c r="AD93" s="236"/>
      <c r="AE93" s="236"/>
      <c r="AF93" s="236"/>
      <c r="AG93" s="236"/>
      <c r="AH93" s="139"/>
      <c r="AI93" s="139"/>
      <c r="AJ93" s="140"/>
      <c r="AK93" s="235"/>
      <c r="AL93" s="236"/>
      <c r="AM93" s="236"/>
      <c r="AN93" s="236"/>
      <c r="AO93" s="236"/>
      <c r="AP93" s="236"/>
      <c r="AQ93" s="236"/>
      <c r="AR93" s="236"/>
      <c r="AS93" s="139"/>
      <c r="AT93" s="139"/>
      <c r="AU93" s="140"/>
      <c r="AV93" s="409"/>
      <c r="AW93" s="412"/>
      <c r="AX93" s="405"/>
      <c r="AY93" s="405"/>
      <c r="AZ93" s="405"/>
      <c r="BA93" s="405"/>
      <c r="BB93" s="405"/>
      <c r="BC93" s="405"/>
      <c r="BD93" s="413"/>
      <c r="BE93" s="405"/>
      <c r="BF93" s="414"/>
      <c r="BG93" s="414"/>
      <c r="BH93" s="237"/>
      <c r="BI93" s="420" t="e">
        <f t="shared" si="6"/>
        <v>#DIV/0!</v>
      </c>
      <c r="BJ93" s="346" t="e">
        <f t="shared" si="4"/>
        <v>#DIV/0!</v>
      </c>
      <c r="BK93" s="405"/>
      <c r="BL93" s="405"/>
      <c r="BM93" s="233"/>
      <c r="BN93" s="233"/>
      <c r="BO93" s="234"/>
      <c r="BP93" s="238"/>
      <c r="BQ93" s="360"/>
      <c r="BR93" s="311"/>
      <c r="BS93" s="346"/>
      <c r="BT93" s="346"/>
      <c r="BU93" s="377"/>
      <c r="BV93" s="377"/>
      <c r="BW93" s="274"/>
      <c r="BX93" s="241"/>
      <c r="BY93" s="242"/>
      <c r="BZ93" s="243"/>
      <c r="CA93" s="139"/>
      <c r="CB93" s="139"/>
      <c r="CC93" s="140"/>
      <c r="CD93" s="140"/>
      <c r="CE93" s="140"/>
      <c r="CF93" s="140"/>
      <c r="CG93" s="244"/>
      <c r="CH93" s="245"/>
      <c r="CI93" s="243"/>
      <c r="CJ93" s="139"/>
      <c r="CK93" s="139"/>
      <c r="CL93" s="140"/>
      <c r="CM93" s="140"/>
      <c r="CN93" s="140"/>
      <c r="CO93" s="140"/>
      <c r="CP93" s="244"/>
      <c r="CQ93" s="245"/>
      <c r="CR93" s="246"/>
      <c r="CS93" s="139"/>
      <c r="CT93" s="139"/>
      <c r="CU93" s="140"/>
      <c r="CV93" s="140"/>
      <c r="CW93" s="140"/>
      <c r="CX93" s="140"/>
    </row>
    <row r="94" spans="1:102" s="247" customFormat="1" ht="100" customHeight="1">
      <c r="A94" s="230"/>
      <c r="B94" s="405"/>
      <c r="C94" s="231"/>
      <c r="D94" s="406"/>
      <c r="E94" s="406"/>
      <c r="F94" s="405"/>
      <c r="G94" s="406"/>
      <c r="H94" s="411"/>
      <c r="I94" s="410"/>
      <c r="J94" s="405"/>
      <c r="K94" s="233"/>
      <c r="L94" s="233"/>
      <c r="M94" s="234"/>
      <c r="N94" s="289"/>
      <c r="O94" s="235"/>
      <c r="P94" s="236"/>
      <c r="Q94" s="236"/>
      <c r="R94" s="236"/>
      <c r="S94" s="236"/>
      <c r="T94" s="236"/>
      <c r="U94" s="236"/>
      <c r="V94" s="236"/>
      <c r="W94" s="150"/>
      <c r="X94" s="150"/>
      <c r="Y94" s="151"/>
      <c r="Z94" s="235"/>
      <c r="AA94" s="236"/>
      <c r="AB94" s="236"/>
      <c r="AC94" s="236"/>
      <c r="AD94" s="236"/>
      <c r="AE94" s="236"/>
      <c r="AF94" s="236"/>
      <c r="AG94" s="236"/>
      <c r="AH94" s="150"/>
      <c r="AI94" s="150"/>
      <c r="AJ94" s="151"/>
      <c r="AK94" s="235"/>
      <c r="AL94" s="236"/>
      <c r="AM94" s="236"/>
      <c r="AN94" s="236"/>
      <c r="AO94" s="236"/>
      <c r="AP94" s="236"/>
      <c r="AQ94" s="236"/>
      <c r="AR94" s="236"/>
      <c r="AS94" s="150"/>
      <c r="AT94" s="150"/>
      <c r="AU94" s="151"/>
      <c r="AV94" s="409"/>
      <c r="AW94" s="412"/>
      <c r="AX94" s="405"/>
      <c r="AY94" s="405"/>
      <c r="AZ94" s="405"/>
      <c r="BA94" s="405"/>
      <c r="BB94" s="405"/>
      <c r="BC94" s="405"/>
      <c r="BD94" s="413"/>
      <c r="BE94" s="405"/>
      <c r="BF94" s="414"/>
      <c r="BG94" s="414"/>
      <c r="BH94" s="237"/>
      <c r="BI94" s="420" t="e">
        <f t="shared" si="6"/>
        <v>#DIV/0!</v>
      </c>
      <c r="BJ94" s="346" t="e">
        <f t="shared" si="4"/>
        <v>#DIV/0!</v>
      </c>
      <c r="BK94" s="405"/>
      <c r="BL94" s="405"/>
      <c r="BM94" s="233"/>
      <c r="BN94" s="233"/>
      <c r="BO94" s="234"/>
      <c r="BP94" s="238"/>
      <c r="BQ94" s="360"/>
      <c r="BR94" s="311"/>
      <c r="BS94" s="346"/>
      <c r="BT94" s="346"/>
      <c r="BU94" s="377"/>
      <c r="BV94" s="377"/>
      <c r="BW94" s="274"/>
      <c r="BX94" s="241"/>
      <c r="BY94" s="242"/>
      <c r="BZ94" s="243"/>
      <c r="CA94" s="150"/>
      <c r="CB94" s="150"/>
      <c r="CC94" s="151"/>
      <c r="CD94" s="151"/>
      <c r="CE94" s="151"/>
      <c r="CF94" s="151"/>
      <c r="CG94" s="244"/>
      <c r="CH94" s="245"/>
      <c r="CI94" s="243"/>
      <c r="CJ94" s="150"/>
      <c r="CK94" s="150"/>
      <c r="CL94" s="151"/>
      <c r="CM94" s="151"/>
      <c r="CN94" s="151"/>
      <c r="CO94" s="151"/>
      <c r="CP94" s="244"/>
      <c r="CQ94" s="245"/>
      <c r="CR94" s="246"/>
      <c r="CS94" s="150"/>
      <c r="CT94" s="150"/>
      <c r="CU94" s="151"/>
      <c r="CV94" s="151"/>
      <c r="CW94" s="151"/>
      <c r="CX94" s="151"/>
    </row>
    <row r="95" spans="1:102" s="247" customFormat="1" ht="100" customHeight="1">
      <c r="A95" s="230"/>
      <c r="B95" s="405"/>
      <c r="C95" s="231"/>
      <c r="D95" s="406"/>
      <c r="E95" s="406"/>
      <c r="F95" s="405"/>
      <c r="G95" s="406"/>
      <c r="H95" s="411"/>
      <c r="I95" s="410"/>
      <c r="J95" s="405"/>
      <c r="K95" s="233"/>
      <c r="L95" s="233"/>
      <c r="M95" s="234"/>
      <c r="N95" s="289"/>
      <c r="O95" s="235"/>
      <c r="P95" s="236"/>
      <c r="Q95" s="236"/>
      <c r="R95" s="236"/>
      <c r="S95" s="236"/>
      <c r="T95" s="236"/>
      <c r="U95" s="236"/>
      <c r="V95" s="236"/>
      <c r="W95" s="150"/>
      <c r="X95" s="150"/>
      <c r="Y95" s="151"/>
      <c r="Z95" s="235"/>
      <c r="AA95" s="236"/>
      <c r="AB95" s="236"/>
      <c r="AC95" s="236"/>
      <c r="AD95" s="236"/>
      <c r="AE95" s="236"/>
      <c r="AF95" s="236"/>
      <c r="AG95" s="236"/>
      <c r="AH95" s="150"/>
      <c r="AI95" s="150"/>
      <c r="AJ95" s="151"/>
      <c r="AK95" s="235"/>
      <c r="AL95" s="236"/>
      <c r="AM95" s="236"/>
      <c r="AN95" s="236"/>
      <c r="AO95" s="236"/>
      <c r="AP95" s="236"/>
      <c r="AQ95" s="236"/>
      <c r="AR95" s="236"/>
      <c r="AS95" s="150"/>
      <c r="AT95" s="150"/>
      <c r="AU95" s="151"/>
      <c r="AV95" s="409"/>
      <c r="AW95" s="412"/>
      <c r="AX95" s="405"/>
      <c r="AY95" s="405"/>
      <c r="AZ95" s="405"/>
      <c r="BA95" s="405"/>
      <c r="BB95" s="405"/>
      <c r="BC95" s="405"/>
      <c r="BD95" s="413"/>
      <c r="BE95" s="405"/>
      <c r="BF95" s="414"/>
      <c r="BG95" s="414"/>
      <c r="BH95" s="237"/>
      <c r="BI95" s="420" t="e">
        <f t="shared" si="6"/>
        <v>#DIV/0!</v>
      </c>
      <c r="BJ95" s="346" t="e">
        <f t="shared" si="4"/>
        <v>#DIV/0!</v>
      </c>
      <c r="BK95" s="405"/>
      <c r="BL95" s="405"/>
      <c r="BM95" s="233"/>
      <c r="BN95" s="233"/>
      <c r="BO95" s="234"/>
      <c r="BP95" s="238"/>
      <c r="BQ95" s="360"/>
      <c r="BR95" s="311"/>
      <c r="BS95" s="346"/>
      <c r="BT95" s="346"/>
      <c r="BU95" s="377"/>
      <c r="BV95" s="377"/>
      <c r="BW95" s="274"/>
      <c r="BX95" s="241"/>
      <c r="BY95" s="242"/>
      <c r="BZ95" s="243"/>
      <c r="CA95" s="150"/>
      <c r="CB95" s="150"/>
      <c r="CC95" s="151"/>
      <c r="CD95" s="151"/>
      <c r="CE95" s="151"/>
      <c r="CF95" s="151"/>
      <c r="CG95" s="244"/>
      <c r="CH95" s="245"/>
      <c r="CI95" s="243"/>
      <c r="CJ95" s="150"/>
      <c r="CK95" s="150"/>
      <c r="CL95" s="151"/>
      <c r="CM95" s="151"/>
      <c r="CN95" s="151"/>
      <c r="CO95" s="151"/>
      <c r="CP95" s="244"/>
      <c r="CQ95" s="245"/>
      <c r="CR95" s="246"/>
      <c r="CS95" s="150"/>
      <c r="CT95" s="150"/>
      <c r="CU95" s="151"/>
      <c r="CV95" s="151"/>
      <c r="CW95" s="151"/>
      <c r="CX95" s="151"/>
    </row>
    <row r="96" spans="1:102" s="247" customFormat="1" ht="100" customHeight="1">
      <c r="A96" s="230"/>
      <c r="B96" s="405"/>
      <c r="C96" s="231"/>
      <c r="D96" s="406"/>
      <c r="E96" s="406"/>
      <c r="F96" s="405"/>
      <c r="G96" s="406"/>
      <c r="H96" s="411"/>
      <c r="I96" s="410"/>
      <c r="J96" s="405"/>
      <c r="K96" s="233"/>
      <c r="L96" s="233"/>
      <c r="M96" s="234"/>
      <c r="N96" s="289"/>
      <c r="O96" s="235"/>
      <c r="P96" s="236"/>
      <c r="Q96" s="236"/>
      <c r="R96" s="236"/>
      <c r="S96" s="236"/>
      <c r="T96" s="236"/>
      <c r="U96" s="236"/>
      <c r="V96" s="236"/>
      <c r="W96" s="150"/>
      <c r="X96" s="150"/>
      <c r="Y96" s="151"/>
      <c r="Z96" s="235"/>
      <c r="AA96" s="236"/>
      <c r="AB96" s="236"/>
      <c r="AC96" s="236"/>
      <c r="AD96" s="236"/>
      <c r="AE96" s="236"/>
      <c r="AF96" s="236"/>
      <c r="AG96" s="236"/>
      <c r="AH96" s="150"/>
      <c r="AI96" s="150"/>
      <c r="AJ96" s="151"/>
      <c r="AK96" s="235"/>
      <c r="AL96" s="236"/>
      <c r="AM96" s="236"/>
      <c r="AN96" s="236"/>
      <c r="AO96" s="236"/>
      <c r="AP96" s="236"/>
      <c r="AQ96" s="236"/>
      <c r="AR96" s="236"/>
      <c r="AS96" s="150"/>
      <c r="AT96" s="150"/>
      <c r="AU96" s="151"/>
      <c r="AV96" s="409"/>
      <c r="AW96" s="412"/>
      <c r="AX96" s="405"/>
      <c r="AY96" s="405"/>
      <c r="AZ96" s="405"/>
      <c r="BA96" s="405"/>
      <c r="BB96" s="405"/>
      <c r="BC96" s="405"/>
      <c r="BD96" s="413"/>
      <c r="BE96" s="405"/>
      <c r="BF96" s="414"/>
      <c r="BG96" s="414"/>
      <c r="BH96" s="237"/>
      <c r="BI96" s="420" t="e">
        <f t="shared" si="6"/>
        <v>#DIV/0!</v>
      </c>
      <c r="BJ96" s="346" t="e">
        <f t="shared" si="4"/>
        <v>#DIV/0!</v>
      </c>
      <c r="BK96" s="405"/>
      <c r="BL96" s="405"/>
      <c r="BM96" s="233"/>
      <c r="BN96" s="233"/>
      <c r="BO96" s="234"/>
      <c r="BP96" s="238"/>
      <c r="BQ96" s="360"/>
      <c r="BR96" s="311"/>
      <c r="BS96" s="346"/>
      <c r="BT96" s="346"/>
      <c r="BU96" s="377"/>
      <c r="BV96" s="377"/>
      <c r="BW96" s="274"/>
      <c r="BX96" s="241"/>
      <c r="BY96" s="242"/>
      <c r="BZ96" s="243"/>
      <c r="CA96" s="150"/>
      <c r="CB96" s="150"/>
      <c r="CC96" s="151"/>
      <c r="CD96" s="151"/>
      <c r="CE96" s="151"/>
      <c r="CF96" s="151"/>
      <c r="CG96" s="244"/>
      <c r="CH96" s="245"/>
      <c r="CI96" s="243"/>
      <c r="CJ96" s="150"/>
      <c r="CK96" s="150"/>
      <c r="CL96" s="151"/>
      <c r="CM96" s="151"/>
      <c r="CN96" s="151"/>
      <c r="CO96" s="151"/>
      <c r="CP96" s="244"/>
      <c r="CQ96" s="245"/>
      <c r="CR96" s="246"/>
      <c r="CS96" s="150"/>
      <c r="CT96" s="150"/>
      <c r="CU96" s="151"/>
      <c r="CV96" s="151"/>
      <c r="CW96" s="151"/>
      <c r="CX96" s="151"/>
    </row>
    <row r="97" spans="1:102" s="247" customFormat="1" ht="100" customHeight="1">
      <c r="A97" s="230"/>
      <c r="B97" s="405"/>
      <c r="C97" s="231"/>
      <c r="D97" s="406"/>
      <c r="E97" s="406"/>
      <c r="F97" s="405"/>
      <c r="G97" s="406"/>
      <c r="H97" s="411"/>
      <c r="I97" s="410"/>
      <c r="J97" s="405"/>
      <c r="K97" s="233"/>
      <c r="L97" s="233"/>
      <c r="M97" s="234"/>
      <c r="N97" s="289"/>
      <c r="O97" s="235"/>
      <c r="P97" s="236"/>
      <c r="Q97" s="236"/>
      <c r="R97" s="236"/>
      <c r="S97" s="236"/>
      <c r="T97" s="236"/>
      <c r="U97" s="236"/>
      <c r="V97" s="236"/>
      <c r="W97" s="150"/>
      <c r="X97" s="150"/>
      <c r="Y97" s="151"/>
      <c r="Z97" s="235"/>
      <c r="AA97" s="236"/>
      <c r="AB97" s="236"/>
      <c r="AC97" s="236"/>
      <c r="AD97" s="236"/>
      <c r="AE97" s="236"/>
      <c r="AF97" s="236"/>
      <c r="AG97" s="236"/>
      <c r="AH97" s="150"/>
      <c r="AI97" s="150"/>
      <c r="AJ97" s="151"/>
      <c r="AK97" s="235"/>
      <c r="AL97" s="236"/>
      <c r="AM97" s="236"/>
      <c r="AN97" s="236"/>
      <c r="AO97" s="236"/>
      <c r="AP97" s="236"/>
      <c r="AQ97" s="236"/>
      <c r="AR97" s="236"/>
      <c r="AS97" s="150"/>
      <c r="AT97" s="150"/>
      <c r="AU97" s="151"/>
      <c r="AV97" s="409"/>
      <c r="AW97" s="412"/>
      <c r="AX97" s="405"/>
      <c r="AY97" s="405"/>
      <c r="AZ97" s="405"/>
      <c r="BA97" s="405"/>
      <c r="BB97" s="405"/>
      <c r="BC97" s="405"/>
      <c r="BD97" s="413"/>
      <c r="BE97" s="405"/>
      <c r="BF97" s="414"/>
      <c r="BG97" s="414"/>
      <c r="BH97" s="237"/>
      <c r="BI97" s="420" t="e">
        <f t="shared" ref="BI97" si="8">AVERAGE(BD97,BH97)</f>
        <v>#DIV/0!</v>
      </c>
      <c r="BJ97" s="346" t="e">
        <f t="shared" si="4"/>
        <v>#DIV/0!</v>
      </c>
      <c r="BK97" s="405"/>
      <c r="BL97" s="405"/>
      <c r="BM97" s="233"/>
      <c r="BN97" s="233"/>
      <c r="BO97" s="234"/>
      <c r="BP97" s="238"/>
      <c r="BQ97" s="360"/>
      <c r="BR97" s="311"/>
      <c r="BS97" s="346"/>
      <c r="BT97" s="346"/>
      <c r="BU97" s="377"/>
      <c r="BV97" s="377"/>
      <c r="BW97" s="274"/>
      <c r="BX97" s="241"/>
      <c r="BY97" s="242"/>
      <c r="BZ97" s="243"/>
      <c r="CA97" s="150"/>
      <c r="CB97" s="150"/>
      <c r="CC97" s="151"/>
      <c r="CD97" s="151"/>
      <c r="CE97" s="151"/>
      <c r="CF97" s="151"/>
      <c r="CG97" s="244"/>
      <c r="CH97" s="245"/>
      <c r="CI97" s="243"/>
      <c r="CJ97" s="150"/>
      <c r="CK97" s="150"/>
      <c r="CL97" s="151"/>
      <c r="CM97" s="151"/>
      <c r="CN97" s="151"/>
      <c r="CO97" s="151"/>
      <c r="CP97" s="244"/>
      <c r="CQ97" s="245"/>
      <c r="CR97" s="246"/>
      <c r="CS97" s="150"/>
      <c r="CT97" s="150"/>
      <c r="CU97" s="151"/>
      <c r="CV97" s="151"/>
      <c r="CW97" s="151"/>
      <c r="CX97" s="151"/>
    </row>
    <row r="98" spans="1:102" s="247" customFormat="1" ht="100" customHeight="1">
      <c r="A98" s="230"/>
      <c r="B98" s="405"/>
      <c r="C98" s="231"/>
      <c r="D98" s="406"/>
      <c r="E98" s="406"/>
      <c r="F98" s="405"/>
      <c r="G98" s="406"/>
      <c r="H98" s="411"/>
      <c r="I98" s="410"/>
      <c r="J98" s="405"/>
      <c r="K98" s="233"/>
      <c r="L98" s="233"/>
      <c r="M98" s="234"/>
      <c r="N98" s="289"/>
      <c r="O98" s="253"/>
      <c r="P98" s="254"/>
      <c r="Q98" s="254"/>
      <c r="R98" s="254"/>
      <c r="S98" s="254"/>
      <c r="T98" s="254"/>
      <c r="U98" s="254"/>
      <c r="V98" s="254"/>
      <c r="W98" s="150"/>
      <c r="X98" s="150"/>
      <c r="Y98" s="151"/>
      <c r="Z98" s="253"/>
      <c r="AA98" s="254"/>
      <c r="AB98" s="254"/>
      <c r="AC98" s="254"/>
      <c r="AD98" s="254"/>
      <c r="AE98" s="254"/>
      <c r="AF98" s="254"/>
      <c r="AG98" s="254"/>
      <c r="AH98" s="150"/>
      <c r="AI98" s="150"/>
      <c r="AJ98" s="151"/>
      <c r="AK98" s="253"/>
      <c r="AL98" s="254"/>
      <c r="AM98" s="254"/>
      <c r="AN98" s="254"/>
      <c r="AO98" s="254"/>
      <c r="AP98" s="254"/>
      <c r="AQ98" s="254"/>
      <c r="AR98" s="254"/>
      <c r="AS98" s="150"/>
      <c r="AT98" s="150"/>
      <c r="AU98" s="151"/>
      <c r="AV98" s="409"/>
      <c r="AW98" s="416"/>
      <c r="AX98" s="417"/>
      <c r="AY98" s="417"/>
      <c r="AZ98" s="417"/>
      <c r="BA98" s="417"/>
      <c r="BB98" s="417"/>
      <c r="BC98" s="417"/>
      <c r="BD98" s="413"/>
      <c r="BE98" s="405"/>
      <c r="BF98" s="414"/>
      <c r="BG98" s="414"/>
      <c r="BH98" s="237"/>
      <c r="BI98" s="420" t="e">
        <f t="shared" si="6"/>
        <v>#DIV/0!</v>
      </c>
      <c r="BJ98" s="346" t="e">
        <f t="shared" si="4"/>
        <v>#DIV/0!</v>
      </c>
      <c r="BK98" s="405"/>
      <c r="BL98" s="405"/>
      <c r="BM98" s="233"/>
      <c r="BN98" s="233"/>
      <c r="BO98" s="234"/>
      <c r="BP98" s="238"/>
      <c r="BQ98" s="360"/>
      <c r="BR98" s="311"/>
      <c r="BS98" s="346"/>
      <c r="BT98" s="346"/>
      <c r="BU98" s="377"/>
      <c r="BV98" s="377"/>
      <c r="BW98" s="274"/>
      <c r="BX98" s="241"/>
      <c r="BY98" s="242"/>
      <c r="BZ98" s="243"/>
      <c r="CA98" s="150"/>
      <c r="CB98" s="150"/>
      <c r="CC98" s="151"/>
      <c r="CD98" s="151"/>
      <c r="CE98" s="151"/>
      <c r="CF98" s="151"/>
      <c r="CG98" s="244"/>
      <c r="CH98" s="245"/>
      <c r="CI98" s="243"/>
      <c r="CJ98" s="150"/>
      <c r="CK98" s="150"/>
      <c r="CL98" s="151"/>
      <c r="CM98" s="151"/>
      <c r="CN98" s="151"/>
      <c r="CO98" s="151"/>
      <c r="CP98" s="244"/>
      <c r="CQ98" s="245"/>
      <c r="CR98" s="246"/>
      <c r="CS98" s="150"/>
      <c r="CT98" s="150"/>
      <c r="CU98" s="151"/>
      <c r="CV98" s="151"/>
      <c r="CW98" s="151"/>
      <c r="CX98" s="151"/>
    </row>
    <row r="99" spans="1:102" s="247" customFormat="1" ht="100" customHeight="1">
      <c r="A99" s="230"/>
      <c r="B99" s="232"/>
      <c r="C99" s="231"/>
      <c r="D99" s="238"/>
      <c r="E99" s="238"/>
      <c r="F99" s="232"/>
      <c r="G99" s="238"/>
      <c r="H99" s="248"/>
      <c r="I99" s="238"/>
      <c r="J99" s="232"/>
      <c r="K99" s="233"/>
      <c r="L99" s="233"/>
      <c r="M99" s="234"/>
      <c r="N99" s="248"/>
      <c r="O99" s="235"/>
      <c r="P99" s="236"/>
      <c r="Q99" s="236"/>
      <c r="R99" s="236"/>
      <c r="S99" s="236"/>
      <c r="T99" s="236"/>
      <c r="U99" s="236"/>
      <c r="V99" s="236"/>
      <c r="W99" s="139"/>
      <c r="X99" s="139"/>
      <c r="Y99" s="140"/>
      <c r="Z99" s="235"/>
      <c r="AA99" s="236"/>
      <c r="AB99" s="236"/>
      <c r="AC99" s="236"/>
      <c r="AD99" s="236"/>
      <c r="AE99" s="236"/>
      <c r="AF99" s="236"/>
      <c r="AG99" s="236"/>
      <c r="AH99" s="139"/>
      <c r="AI99" s="139"/>
      <c r="AJ99" s="140"/>
      <c r="AK99" s="235"/>
      <c r="AL99" s="236"/>
      <c r="AM99" s="236"/>
      <c r="AN99" s="236"/>
      <c r="AO99" s="236"/>
      <c r="AP99" s="236"/>
      <c r="AQ99" s="236"/>
      <c r="AR99" s="236"/>
      <c r="AS99" s="139"/>
      <c r="AT99" s="139"/>
      <c r="AU99" s="140"/>
      <c r="AV99" s="409"/>
      <c r="AW99" s="418"/>
      <c r="AX99" s="390"/>
      <c r="AY99" s="390"/>
      <c r="AZ99" s="390"/>
      <c r="BA99" s="390"/>
      <c r="BB99" s="390"/>
      <c r="BC99" s="390"/>
      <c r="BD99" s="419"/>
      <c r="BE99" s="405"/>
      <c r="BF99" s="414"/>
      <c r="BG99" s="414"/>
      <c r="BH99" s="237"/>
      <c r="BI99" s="420" t="e">
        <f t="shared" si="6"/>
        <v>#DIV/0!</v>
      </c>
      <c r="BJ99" s="346" t="e">
        <f t="shared" si="4"/>
        <v>#DIV/0!</v>
      </c>
      <c r="BK99" s="405"/>
      <c r="BL99" s="405"/>
      <c r="BM99" s="233"/>
      <c r="BN99" s="233"/>
      <c r="BO99" s="234"/>
      <c r="BP99" s="238"/>
      <c r="BQ99" s="348"/>
      <c r="BR99" s="250"/>
      <c r="BS99" s="236"/>
      <c r="BT99" s="236"/>
      <c r="BU99" s="251"/>
      <c r="BV99" s="251"/>
      <c r="BW99" s="353"/>
      <c r="BX99" s="241"/>
      <c r="BY99" s="242"/>
      <c r="BZ99" s="243"/>
      <c r="CA99" s="139"/>
      <c r="CB99" s="139"/>
      <c r="CC99" s="140"/>
      <c r="CD99" s="140"/>
      <c r="CE99" s="140"/>
      <c r="CF99" s="140"/>
      <c r="CG99" s="244"/>
      <c r="CH99" s="245"/>
      <c r="CI99" s="243"/>
      <c r="CJ99" s="139"/>
      <c r="CK99" s="139"/>
      <c r="CL99" s="140"/>
      <c r="CM99" s="140"/>
      <c r="CN99" s="140"/>
      <c r="CO99" s="140"/>
      <c r="CP99" s="244"/>
      <c r="CQ99" s="245"/>
      <c r="CR99" s="246"/>
      <c r="CS99" s="139"/>
      <c r="CT99" s="139"/>
      <c r="CU99" s="140"/>
      <c r="CV99" s="140"/>
      <c r="CW99" s="140"/>
      <c r="CX99" s="140"/>
    </row>
    <row r="100" spans="1:102" ht="16.5" customHeight="1">
      <c r="B100" s="255"/>
      <c r="C100" s="255"/>
      <c r="D100" s="255"/>
      <c r="E100" s="255"/>
      <c r="F100" s="255"/>
      <c r="G100" s="255"/>
      <c r="H100" s="255"/>
      <c r="I100" s="255"/>
      <c r="J100" s="255"/>
      <c r="K100" s="255"/>
      <c r="L100" s="255"/>
      <c r="M100" s="255"/>
      <c r="N100" s="255"/>
      <c r="O100" s="256"/>
      <c r="P100" s="257"/>
      <c r="Q100" s="257"/>
      <c r="R100" s="257"/>
      <c r="S100" s="257"/>
      <c r="T100" s="257"/>
      <c r="U100" s="257"/>
      <c r="V100" s="257"/>
      <c r="W100" s="150"/>
      <c r="X100" s="150"/>
      <c r="Y100" s="151"/>
      <c r="Z100" s="256"/>
      <c r="AA100" s="257"/>
      <c r="AB100" s="257"/>
      <c r="AC100" s="257"/>
      <c r="AD100" s="257"/>
      <c r="AE100" s="257"/>
      <c r="AF100" s="257"/>
      <c r="AG100" s="257"/>
      <c r="AH100" s="150"/>
      <c r="AI100" s="150"/>
      <c r="AJ100" s="151"/>
      <c r="AK100" s="256"/>
      <c r="AL100" s="257"/>
      <c r="AM100" s="257"/>
      <c r="AN100" s="257"/>
      <c r="AO100" s="257"/>
      <c r="AP100" s="257"/>
      <c r="AQ100" s="257"/>
      <c r="AR100" s="257"/>
      <c r="AS100" s="150"/>
      <c r="AT100" s="150"/>
      <c r="AU100" s="151"/>
      <c r="AV100" s="257"/>
      <c r="AW100" s="255"/>
      <c r="AX100" s="255"/>
      <c r="AY100" s="255"/>
      <c r="AZ100" s="255"/>
      <c r="BA100" s="255"/>
      <c r="BB100" s="255"/>
      <c r="BC100" s="255"/>
      <c r="BD100" s="24"/>
      <c r="BE100" s="255"/>
      <c r="BF100" s="255"/>
      <c r="BG100" s="255"/>
      <c r="BH100" s="255"/>
      <c r="BI100" s="24"/>
      <c r="BJ100" s="255"/>
      <c r="BK100" s="255"/>
      <c r="BL100" s="255"/>
      <c r="BM100" s="258"/>
      <c r="BN100" s="258"/>
      <c r="BO100" s="255"/>
      <c r="BP100" s="255"/>
      <c r="BQ100" s="351"/>
      <c r="BR100" s="255"/>
      <c r="BS100" s="255"/>
      <c r="BT100" s="255"/>
      <c r="BU100" s="259"/>
      <c r="BV100" s="259"/>
      <c r="BW100" s="255"/>
      <c r="BX100" s="259"/>
      <c r="BY100" s="255"/>
      <c r="BZ100" s="260"/>
      <c r="CA100" s="150"/>
      <c r="CB100" s="150"/>
      <c r="CC100" s="151"/>
      <c r="CD100" s="151"/>
      <c r="CE100" s="151"/>
      <c r="CF100" s="151"/>
      <c r="CG100" s="259"/>
      <c r="CH100" s="255"/>
      <c r="CI100" s="260"/>
      <c r="CJ100" s="150"/>
      <c r="CK100" s="150"/>
      <c r="CL100" s="151"/>
      <c r="CM100" s="151"/>
      <c r="CN100" s="151"/>
      <c r="CO100" s="151"/>
      <c r="CP100" s="259"/>
      <c r="CQ100" s="255"/>
      <c r="CR100" s="261"/>
      <c r="CS100" s="150"/>
      <c r="CT100" s="150"/>
      <c r="CU100" s="151"/>
      <c r="CV100" s="151"/>
      <c r="CW100" s="151"/>
      <c r="CX100" s="151"/>
    </row>
    <row r="101" spans="1:102" ht="16.5" customHeight="1">
      <c r="B101" s="255"/>
      <c r="C101" s="255"/>
      <c r="D101" s="255"/>
      <c r="E101" s="255"/>
      <c r="F101" s="255"/>
      <c r="G101" s="255"/>
      <c r="H101" s="255"/>
      <c r="I101" s="255"/>
      <c r="J101" s="255"/>
      <c r="K101" s="255"/>
      <c r="L101" s="255"/>
      <c r="M101" s="255"/>
      <c r="N101" s="255"/>
      <c r="O101" s="256"/>
      <c r="P101" s="257"/>
      <c r="Q101" s="257"/>
      <c r="R101" s="257"/>
      <c r="S101" s="257"/>
      <c r="T101" s="257"/>
      <c r="U101" s="257"/>
      <c r="V101" s="257"/>
      <c r="W101" s="150"/>
      <c r="X101" s="150"/>
      <c r="Y101" s="151"/>
      <c r="Z101" s="256"/>
      <c r="AA101" s="257"/>
      <c r="AB101" s="257"/>
      <c r="AC101" s="257"/>
      <c r="AD101" s="257"/>
      <c r="AE101" s="257"/>
      <c r="AF101" s="257"/>
      <c r="AG101" s="257"/>
      <c r="AH101" s="150"/>
      <c r="AI101" s="150"/>
      <c r="AJ101" s="151"/>
      <c r="AK101" s="256"/>
      <c r="AL101" s="257"/>
      <c r="AM101" s="257"/>
      <c r="AN101" s="257"/>
      <c r="AO101" s="257"/>
      <c r="AP101" s="257"/>
      <c r="AQ101" s="257"/>
      <c r="AR101" s="257"/>
      <c r="AS101" s="150"/>
      <c r="AT101" s="150"/>
      <c r="AU101" s="151"/>
      <c r="AV101" s="257"/>
      <c r="AW101" s="255"/>
      <c r="AX101" s="255"/>
      <c r="AY101" s="255"/>
      <c r="AZ101" s="255"/>
      <c r="BA101" s="255"/>
      <c r="BB101" s="255"/>
      <c r="BC101" s="255"/>
      <c r="BD101" s="24"/>
      <c r="BE101" s="255"/>
      <c r="BF101" s="255"/>
      <c r="BG101" s="255"/>
      <c r="BH101" s="255"/>
      <c r="BI101" s="24"/>
      <c r="BJ101" s="255"/>
      <c r="BK101" s="255"/>
      <c r="BL101" s="255"/>
      <c r="BM101" s="258"/>
      <c r="BN101" s="258"/>
      <c r="BO101" s="255"/>
      <c r="BP101" s="255"/>
      <c r="BQ101" s="351"/>
      <c r="BR101" s="255"/>
      <c r="BS101" s="255"/>
      <c r="BT101" s="255"/>
      <c r="BU101" s="259"/>
      <c r="BV101" s="259"/>
      <c r="BW101" s="255"/>
      <c r="BX101" s="259"/>
      <c r="BY101" s="255"/>
      <c r="BZ101" s="260"/>
      <c r="CA101" s="150"/>
      <c r="CB101" s="150"/>
      <c r="CC101" s="151"/>
      <c r="CD101" s="151"/>
      <c r="CE101" s="151"/>
      <c r="CF101" s="151"/>
      <c r="CG101" s="259"/>
      <c r="CH101" s="255"/>
      <c r="CI101" s="260"/>
      <c r="CJ101" s="150"/>
      <c r="CK101" s="150"/>
      <c r="CL101" s="151"/>
      <c r="CM101" s="151"/>
      <c r="CN101" s="151"/>
      <c r="CO101" s="151"/>
      <c r="CP101" s="259"/>
      <c r="CQ101" s="255"/>
      <c r="CR101" s="261"/>
      <c r="CS101" s="150"/>
      <c r="CT101" s="150"/>
      <c r="CU101" s="151"/>
      <c r="CV101" s="151"/>
      <c r="CW101" s="151"/>
      <c r="CX101" s="151"/>
    </row>
    <row r="102" spans="1:102" ht="16.5" customHeight="1">
      <c r="B102" s="255"/>
      <c r="C102" s="255"/>
      <c r="D102" s="255"/>
      <c r="E102" s="255"/>
      <c r="F102" s="255"/>
      <c r="G102" s="255"/>
      <c r="H102" s="255"/>
      <c r="I102" s="255"/>
      <c r="J102" s="255"/>
      <c r="K102" s="255"/>
      <c r="L102" s="255"/>
      <c r="M102" s="255"/>
      <c r="N102" s="255"/>
      <c r="O102" s="256"/>
      <c r="P102" s="257"/>
      <c r="Q102" s="257"/>
      <c r="R102" s="257"/>
      <c r="S102" s="257"/>
      <c r="T102" s="257"/>
      <c r="U102" s="257"/>
      <c r="V102" s="257"/>
      <c r="W102" s="150"/>
      <c r="X102" s="150"/>
      <c r="Y102" s="151"/>
      <c r="Z102" s="256"/>
      <c r="AA102" s="257"/>
      <c r="AB102" s="257"/>
      <c r="AC102" s="257"/>
      <c r="AD102" s="257"/>
      <c r="AE102" s="257"/>
      <c r="AF102" s="257"/>
      <c r="AG102" s="257"/>
      <c r="AH102" s="150"/>
      <c r="AI102" s="150"/>
      <c r="AJ102" s="151"/>
      <c r="AK102" s="256"/>
      <c r="AL102" s="257"/>
      <c r="AM102" s="257"/>
      <c r="AN102" s="257"/>
      <c r="AO102" s="257"/>
      <c r="AP102" s="257"/>
      <c r="AQ102" s="257"/>
      <c r="AR102" s="257"/>
      <c r="AS102" s="150"/>
      <c r="AT102" s="150"/>
      <c r="AU102" s="151"/>
      <c r="AV102" s="257"/>
      <c r="AW102" s="255"/>
      <c r="AX102" s="255"/>
      <c r="AY102" s="255"/>
      <c r="AZ102" s="255"/>
      <c r="BA102" s="255"/>
      <c r="BB102" s="255"/>
      <c r="BC102" s="255"/>
      <c r="BD102" s="24"/>
      <c r="BE102" s="255"/>
      <c r="BF102" s="255"/>
      <c r="BG102" s="255"/>
      <c r="BH102" s="255"/>
      <c r="BI102" s="24"/>
      <c r="BJ102" s="255"/>
      <c r="BK102" s="255"/>
      <c r="BL102" s="255"/>
      <c r="BM102" s="258"/>
      <c r="BN102" s="258"/>
      <c r="BO102" s="255"/>
      <c r="BP102" s="255"/>
      <c r="BQ102" s="351"/>
      <c r="BR102" s="255"/>
      <c r="BS102" s="255"/>
      <c r="BT102" s="255"/>
      <c r="BU102" s="259"/>
      <c r="BV102" s="259"/>
      <c r="BW102" s="255"/>
      <c r="BX102" s="259"/>
      <c r="BY102" s="255"/>
      <c r="BZ102" s="260"/>
      <c r="CA102" s="150"/>
      <c r="CB102" s="150"/>
      <c r="CC102" s="151"/>
      <c r="CD102" s="151"/>
      <c r="CE102" s="151"/>
      <c r="CF102" s="151"/>
      <c r="CG102" s="259"/>
      <c r="CH102" s="255"/>
      <c r="CI102" s="260"/>
      <c r="CJ102" s="150"/>
      <c r="CK102" s="150"/>
      <c r="CL102" s="151"/>
      <c r="CM102" s="151"/>
      <c r="CN102" s="151"/>
      <c r="CO102" s="151"/>
      <c r="CP102" s="259"/>
      <c r="CQ102" s="255"/>
      <c r="CR102" s="261"/>
      <c r="CS102" s="150"/>
      <c r="CT102" s="150"/>
      <c r="CU102" s="151"/>
      <c r="CV102" s="151"/>
      <c r="CW102" s="151"/>
      <c r="CX102" s="151"/>
    </row>
    <row r="103" spans="1:102" ht="16.5" customHeight="1">
      <c r="B103" s="255"/>
      <c r="C103" s="255"/>
      <c r="D103" s="255"/>
      <c r="E103" s="255"/>
      <c r="F103" s="255"/>
      <c r="G103" s="255"/>
      <c r="H103" s="255"/>
      <c r="I103" s="255"/>
      <c r="J103" s="255"/>
      <c r="K103" s="255"/>
      <c r="L103" s="255"/>
      <c r="M103" s="255"/>
      <c r="N103" s="255"/>
      <c r="O103" s="256"/>
      <c r="P103" s="257"/>
      <c r="Q103" s="257"/>
      <c r="R103" s="257"/>
      <c r="S103" s="257"/>
      <c r="T103" s="257"/>
      <c r="U103" s="257"/>
      <c r="V103" s="257"/>
      <c r="W103" s="150"/>
      <c r="X103" s="150"/>
      <c r="Y103" s="151"/>
      <c r="Z103" s="256"/>
      <c r="AA103" s="257"/>
      <c r="AB103" s="257"/>
      <c r="AC103" s="257"/>
      <c r="AD103" s="257"/>
      <c r="AE103" s="257"/>
      <c r="AF103" s="257"/>
      <c r="AG103" s="257"/>
      <c r="AH103" s="150"/>
      <c r="AI103" s="150"/>
      <c r="AJ103" s="151"/>
      <c r="AK103" s="256"/>
      <c r="AL103" s="257"/>
      <c r="AM103" s="257"/>
      <c r="AN103" s="257"/>
      <c r="AO103" s="257"/>
      <c r="AP103" s="257"/>
      <c r="AQ103" s="257"/>
      <c r="AR103" s="257"/>
      <c r="AS103" s="150"/>
      <c r="AT103" s="150"/>
      <c r="AU103" s="151"/>
      <c r="AV103" s="257"/>
      <c r="AW103" s="255"/>
      <c r="AX103" s="255"/>
      <c r="AY103" s="255"/>
      <c r="AZ103" s="255"/>
      <c r="BA103" s="255"/>
      <c r="BB103" s="255"/>
      <c r="BC103" s="255"/>
      <c r="BD103" s="24"/>
      <c r="BE103" s="255"/>
      <c r="BF103" s="255"/>
      <c r="BG103" s="255"/>
      <c r="BH103" s="255"/>
      <c r="BI103" s="24"/>
      <c r="BJ103" s="255"/>
      <c r="BK103" s="255"/>
      <c r="BL103" s="255"/>
      <c r="BM103" s="258"/>
      <c r="BN103" s="258"/>
      <c r="BO103" s="255"/>
      <c r="BP103" s="255"/>
      <c r="BQ103" s="351"/>
      <c r="BR103" s="255"/>
      <c r="BS103" s="255"/>
      <c r="BT103" s="255"/>
      <c r="BU103" s="259"/>
      <c r="BV103" s="259"/>
      <c r="BW103" s="255"/>
      <c r="BX103" s="259"/>
      <c r="BY103" s="255"/>
      <c r="BZ103" s="260"/>
      <c r="CA103" s="150"/>
      <c r="CB103" s="150"/>
      <c r="CC103" s="151"/>
      <c r="CD103" s="151"/>
      <c r="CE103" s="151"/>
      <c r="CF103" s="151"/>
      <c r="CG103" s="259"/>
      <c r="CH103" s="255"/>
      <c r="CI103" s="260"/>
      <c r="CJ103" s="150"/>
      <c r="CK103" s="150"/>
      <c r="CL103" s="151"/>
      <c r="CM103" s="151"/>
      <c r="CN103" s="151"/>
      <c r="CO103" s="151"/>
      <c r="CP103" s="259"/>
      <c r="CQ103" s="255"/>
      <c r="CR103" s="261"/>
      <c r="CS103" s="150"/>
      <c r="CT103" s="150"/>
      <c r="CU103" s="151"/>
      <c r="CV103" s="151"/>
      <c r="CW103" s="151"/>
      <c r="CX103" s="151"/>
    </row>
    <row r="104" spans="1:102" ht="16.5" customHeight="1">
      <c r="B104" s="255"/>
      <c r="C104" s="255"/>
      <c r="D104" s="255"/>
      <c r="E104" s="255"/>
      <c r="F104" s="255"/>
      <c r="G104" s="255"/>
      <c r="H104" s="255"/>
      <c r="I104" s="255"/>
      <c r="J104" s="255"/>
      <c r="K104" s="255"/>
      <c r="L104" s="255"/>
      <c r="M104" s="255"/>
      <c r="N104" s="255"/>
      <c r="O104" s="256"/>
      <c r="P104" s="257"/>
      <c r="Q104" s="257"/>
      <c r="R104" s="257"/>
      <c r="S104" s="257"/>
      <c r="T104" s="257"/>
      <c r="U104" s="257"/>
      <c r="V104" s="257"/>
      <c r="W104" s="150"/>
      <c r="X104" s="150"/>
      <c r="Y104" s="151"/>
      <c r="Z104" s="256"/>
      <c r="AA104" s="257"/>
      <c r="AB104" s="257"/>
      <c r="AC104" s="257"/>
      <c r="AD104" s="257"/>
      <c r="AE104" s="257"/>
      <c r="AF104" s="257"/>
      <c r="AG104" s="257"/>
      <c r="AH104" s="150"/>
      <c r="AI104" s="150"/>
      <c r="AJ104" s="151"/>
      <c r="AK104" s="256"/>
      <c r="AL104" s="257"/>
      <c r="AM104" s="257"/>
      <c r="AN104" s="257"/>
      <c r="AO104" s="257"/>
      <c r="AP104" s="257"/>
      <c r="AQ104" s="257"/>
      <c r="AR104" s="257"/>
      <c r="AS104" s="150"/>
      <c r="AT104" s="150"/>
      <c r="AU104" s="151"/>
      <c r="AV104" s="257"/>
      <c r="AW104" s="255"/>
      <c r="AX104" s="255"/>
      <c r="AY104" s="255"/>
      <c r="AZ104" s="255"/>
      <c r="BA104" s="255"/>
      <c r="BB104" s="255"/>
      <c r="BC104" s="255"/>
      <c r="BD104" s="24"/>
      <c r="BE104" s="255"/>
      <c r="BF104" s="255"/>
      <c r="BG104" s="255"/>
      <c r="BH104" s="255"/>
      <c r="BI104" s="24"/>
      <c r="BJ104" s="255"/>
      <c r="BK104" s="255"/>
      <c r="BL104" s="255"/>
      <c r="BM104" s="258"/>
      <c r="BN104" s="258"/>
      <c r="BO104" s="255"/>
      <c r="BP104" s="255"/>
      <c r="BQ104" s="351"/>
      <c r="BR104" s="255"/>
      <c r="BS104" s="255"/>
      <c r="BT104" s="255"/>
      <c r="BU104" s="259"/>
      <c r="BV104" s="259"/>
      <c r="BW104" s="255"/>
      <c r="BX104" s="259"/>
      <c r="BY104" s="255"/>
      <c r="BZ104" s="260"/>
      <c r="CA104" s="150"/>
      <c r="CB104" s="150"/>
      <c r="CC104" s="151"/>
      <c r="CD104" s="151"/>
      <c r="CE104" s="151"/>
      <c r="CF104" s="151"/>
      <c r="CG104" s="259"/>
      <c r="CH104" s="255"/>
      <c r="CI104" s="260"/>
      <c r="CJ104" s="150"/>
      <c r="CK104" s="150"/>
      <c r="CL104" s="151"/>
      <c r="CM104" s="151"/>
      <c r="CN104" s="151"/>
      <c r="CO104" s="151"/>
      <c r="CP104" s="259"/>
      <c r="CQ104" s="255"/>
      <c r="CR104" s="261"/>
      <c r="CS104" s="150"/>
      <c r="CT104" s="150"/>
      <c r="CU104" s="151"/>
      <c r="CV104" s="151"/>
      <c r="CW104" s="151"/>
      <c r="CX104" s="151"/>
    </row>
    <row r="105" spans="1:102" ht="16.5" customHeight="1">
      <c r="B105" s="255"/>
      <c r="C105" s="255"/>
      <c r="D105" s="255"/>
      <c r="E105" s="255"/>
      <c r="F105" s="255"/>
      <c r="G105" s="255"/>
      <c r="H105" s="255"/>
      <c r="I105" s="255"/>
      <c r="J105" s="255"/>
      <c r="K105" s="255"/>
      <c r="L105" s="255"/>
      <c r="M105" s="255"/>
      <c r="N105" s="255"/>
      <c r="O105" s="256"/>
      <c r="P105" s="257"/>
      <c r="Q105" s="257"/>
      <c r="R105" s="257"/>
      <c r="S105" s="257"/>
      <c r="T105" s="257"/>
      <c r="U105" s="257"/>
      <c r="V105" s="257"/>
      <c r="W105" s="139"/>
      <c r="X105" s="139"/>
      <c r="Y105" s="140"/>
      <c r="Z105" s="256"/>
      <c r="AA105" s="257"/>
      <c r="AB105" s="257"/>
      <c r="AC105" s="257"/>
      <c r="AD105" s="257"/>
      <c r="AE105" s="257"/>
      <c r="AF105" s="257"/>
      <c r="AG105" s="257"/>
      <c r="AH105" s="139"/>
      <c r="AI105" s="139"/>
      <c r="AJ105" s="140"/>
      <c r="AK105" s="256"/>
      <c r="AL105" s="257"/>
      <c r="AM105" s="257"/>
      <c r="AN105" s="257"/>
      <c r="AO105" s="257"/>
      <c r="AP105" s="257"/>
      <c r="AQ105" s="257"/>
      <c r="AR105" s="257"/>
      <c r="AS105" s="139"/>
      <c r="AT105" s="139"/>
      <c r="AU105" s="140"/>
      <c r="AV105" s="257"/>
      <c r="AW105" s="255"/>
      <c r="AX105" s="255"/>
      <c r="AY105" s="255"/>
      <c r="AZ105" s="255"/>
      <c r="BA105" s="255"/>
      <c r="BB105" s="255"/>
      <c r="BC105" s="255"/>
      <c r="BD105" s="24"/>
      <c r="BE105" s="255"/>
      <c r="BF105" s="255"/>
      <c r="BG105" s="255"/>
      <c r="BH105" s="255"/>
      <c r="BI105" s="24"/>
      <c r="BJ105" s="255"/>
      <c r="BK105" s="255"/>
      <c r="BL105" s="255"/>
      <c r="BM105" s="258"/>
      <c r="BN105" s="258"/>
      <c r="BO105" s="255"/>
      <c r="BP105" s="255"/>
      <c r="BQ105" s="351"/>
      <c r="BR105" s="255"/>
      <c r="BS105" s="255"/>
      <c r="BT105" s="255"/>
      <c r="BU105" s="259"/>
      <c r="BV105" s="259"/>
      <c r="BW105" s="255"/>
      <c r="BX105" s="259"/>
      <c r="BY105" s="255"/>
      <c r="BZ105" s="260"/>
      <c r="CA105" s="139"/>
      <c r="CB105" s="139"/>
      <c r="CC105" s="140"/>
      <c r="CD105" s="140"/>
      <c r="CE105" s="140"/>
      <c r="CF105" s="140"/>
      <c r="CG105" s="259"/>
      <c r="CH105" s="255"/>
      <c r="CI105" s="260"/>
      <c r="CJ105" s="139"/>
      <c r="CK105" s="139"/>
      <c r="CL105" s="140"/>
      <c r="CM105" s="140"/>
      <c r="CN105" s="140"/>
      <c r="CO105" s="140"/>
      <c r="CP105" s="259"/>
      <c r="CQ105" s="255"/>
      <c r="CR105" s="261"/>
      <c r="CS105" s="139"/>
      <c r="CT105" s="139"/>
      <c r="CU105" s="140"/>
      <c r="CV105" s="140"/>
      <c r="CW105" s="140"/>
      <c r="CX105" s="140"/>
    </row>
    <row r="106" spans="1:102" ht="16.5" hidden="1" customHeight="1">
      <c r="B106" s="255"/>
      <c r="C106" s="255"/>
      <c r="D106" s="255"/>
      <c r="E106" s="255"/>
      <c r="F106" s="255"/>
      <c r="G106" s="255"/>
      <c r="H106" s="255"/>
      <c r="I106" s="255"/>
      <c r="J106" s="255"/>
      <c r="K106" s="255"/>
      <c r="L106" s="255"/>
      <c r="M106" s="255"/>
      <c r="N106" s="255"/>
      <c r="O106" s="256"/>
      <c r="P106" s="257"/>
      <c r="Q106" s="257"/>
      <c r="R106" s="257"/>
      <c r="S106" s="257"/>
      <c r="T106" s="257"/>
      <c r="U106" s="257"/>
      <c r="V106" s="257"/>
      <c r="W106" s="150"/>
      <c r="X106" s="150"/>
      <c r="Y106" s="151"/>
      <c r="Z106" s="256"/>
      <c r="AA106" s="257"/>
      <c r="AB106" s="257"/>
      <c r="AC106" s="257"/>
      <c r="AD106" s="257"/>
      <c r="AE106" s="257"/>
      <c r="AF106" s="257"/>
      <c r="AG106" s="257"/>
      <c r="AH106" s="150"/>
      <c r="AI106" s="150"/>
      <c r="AJ106" s="151"/>
      <c r="AK106" s="256"/>
      <c r="AL106" s="257"/>
      <c r="AM106" s="257"/>
      <c r="AN106" s="257"/>
      <c r="AO106" s="257"/>
      <c r="AP106" s="257"/>
      <c r="AQ106" s="257"/>
      <c r="AR106" s="257"/>
      <c r="AS106" s="150"/>
      <c r="AT106" s="150"/>
      <c r="AU106" s="151"/>
      <c r="AV106" s="257"/>
      <c r="AW106" s="255"/>
      <c r="AX106" s="255"/>
      <c r="AY106" s="255"/>
      <c r="AZ106" s="255"/>
      <c r="BA106" s="255"/>
      <c r="BB106" s="255"/>
      <c r="BC106" s="255"/>
      <c r="BD106" s="24"/>
      <c r="BE106" s="255"/>
      <c r="BF106" s="255"/>
      <c r="BG106" s="255"/>
      <c r="BH106" s="255"/>
      <c r="BI106" s="24"/>
      <c r="BJ106" s="255"/>
      <c r="BK106" s="255"/>
      <c r="BL106" s="255"/>
      <c r="BM106" s="258"/>
      <c r="BN106" s="258"/>
      <c r="BO106" s="255"/>
      <c r="BP106" s="255"/>
      <c r="BQ106" s="351"/>
      <c r="BR106" s="255"/>
      <c r="BS106" s="255"/>
      <c r="BT106" s="255"/>
      <c r="BU106" s="259"/>
      <c r="BV106" s="259"/>
      <c r="BW106" s="255"/>
      <c r="BX106" s="259"/>
      <c r="BY106" s="255"/>
      <c r="BZ106" s="260"/>
      <c r="CA106" s="150"/>
      <c r="CB106" s="150"/>
      <c r="CC106" s="151"/>
      <c r="CD106" s="151"/>
      <c r="CE106" s="151"/>
      <c r="CF106" s="151"/>
      <c r="CG106" s="259"/>
      <c r="CH106" s="255"/>
      <c r="CI106" s="260"/>
      <c r="CJ106" s="150"/>
      <c r="CK106" s="150"/>
      <c r="CL106" s="151"/>
      <c r="CM106" s="151"/>
      <c r="CN106" s="151"/>
      <c r="CO106" s="151"/>
      <c r="CP106" s="259"/>
      <c r="CQ106" s="255"/>
      <c r="CR106" s="261"/>
      <c r="CS106" s="150"/>
      <c r="CT106" s="150"/>
      <c r="CU106" s="151"/>
      <c r="CV106" s="151"/>
      <c r="CW106" s="151"/>
      <c r="CX106" s="151"/>
    </row>
    <row r="107" spans="1:102" ht="16.5" hidden="1" customHeight="1">
      <c r="B107" s="255"/>
      <c r="C107" s="255"/>
      <c r="D107" s="262" t="s">
        <v>11</v>
      </c>
      <c r="E107" s="262" t="s">
        <v>11</v>
      </c>
      <c r="F107" s="262"/>
      <c r="G107" s="262"/>
      <c r="H107" s="255" t="s">
        <v>12</v>
      </c>
      <c r="I107" s="255"/>
      <c r="J107" s="255"/>
      <c r="K107" s="255"/>
      <c r="L107" s="255"/>
      <c r="M107" s="255"/>
      <c r="N107" s="255"/>
      <c r="O107" s="256"/>
      <c r="P107" s="257"/>
      <c r="Q107" s="257"/>
      <c r="R107" s="257"/>
      <c r="S107" s="257"/>
      <c r="T107" s="257"/>
      <c r="U107" s="257"/>
      <c r="V107" s="257"/>
      <c r="W107" s="150"/>
      <c r="X107" s="150"/>
      <c r="Y107" s="151"/>
      <c r="Z107" s="256"/>
      <c r="AA107" s="257"/>
      <c r="AB107" s="257"/>
      <c r="AC107" s="257"/>
      <c r="AD107" s="257"/>
      <c r="AE107" s="257"/>
      <c r="AF107" s="257"/>
      <c r="AG107" s="257"/>
      <c r="AH107" s="150"/>
      <c r="AI107" s="150"/>
      <c r="AJ107" s="151"/>
      <c r="AK107" s="256"/>
      <c r="AL107" s="257"/>
      <c r="AM107" s="257"/>
      <c r="AN107" s="257"/>
      <c r="AO107" s="257"/>
      <c r="AP107" s="257"/>
      <c r="AQ107" s="257"/>
      <c r="AR107" s="257"/>
      <c r="AS107" s="150"/>
      <c r="AT107" s="150"/>
      <c r="AU107" s="151"/>
      <c r="AV107" s="257"/>
      <c r="AW107" s="255"/>
      <c r="AX107" s="255"/>
      <c r="AY107" s="255"/>
      <c r="AZ107" s="255"/>
      <c r="BA107" s="255"/>
      <c r="BB107" s="255"/>
      <c r="BC107" s="255"/>
      <c r="BD107" s="24"/>
      <c r="BE107" s="255"/>
      <c r="BF107" s="255"/>
      <c r="BG107" s="255"/>
      <c r="BH107" s="255"/>
      <c r="BI107" s="24"/>
      <c r="BJ107" s="255"/>
      <c r="BK107" s="255"/>
      <c r="BL107" s="255"/>
      <c r="BM107" s="258"/>
      <c r="BN107" s="258"/>
      <c r="BO107" s="255"/>
      <c r="BP107" s="255"/>
      <c r="BQ107" s="351"/>
      <c r="BR107" s="255"/>
      <c r="BS107" s="255"/>
      <c r="BT107" s="255"/>
      <c r="BU107" s="259"/>
      <c r="BV107" s="259"/>
      <c r="BW107" s="255"/>
      <c r="BX107" s="259"/>
      <c r="BY107" s="255"/>
      <c r="BZ107" s="260"/>
      <c r="CA107" s="150"/>
      <c r="CB107" s="150"/>
      <c r="CC107" s="151"/>
      <c r="CD107" s="151"/>
      <c r="CE107" s="151"/>
      <c r="CF107" s="151"/>
      <c r="CG107" s="259"/>
      <c r="CH107" s="255"/>
      <c r="CI107" s="260"/>
      <c r="CJ107" s="150"/>
      <c r="CK107" s="150"/>
      <c r="CL107" s="151"/>
      <c r="CM107" s="151"/>
      <c r="CN107" s="151"/>
      <c r="CO107" s="151"/>
      <c r="CP107" s="259"/>
      <c r="CQ107" s="255"/>
      <c r="CR107" s="261"/>
      <c r="CS107" s="150"/>
      <c r="CT107" s="150"/>
      <c r="CU107" s="151"/>
      <c r="CV107" s="151"/>
      <c r="CW107" s="151"/>
      <c r="CX107" s="151"/>
    </row>
    <row r="108" spans="1:102" ht="16.5" hidden="1" customHeight="1">
      <c r="B108" s="255"/>
      <c r="C108" s="255"/>
      <c r="D108" s="263" t="s">
        <v>13</v>
      </c>
      <c r="E108" s="263" t="s">
        <v>13</v>
      </c>
      <c r="F108" s="263"/>
      <c r="G108" s="263"/>
      <c r="H108" s="264" t="s">
        <v>14</v>
      </c>
      <c r="I108" s="255"/>
      <c r="J108" s="255"/>
      <c r="K108" s="255"/>
      <c r="L108" s="255"/>
      <c r="M108" s="255"/>
      <c r="N108" s="255"/>
      <c r="O108" s="256"/>
      <c r="P108" s="257"/>
      <c r="Q108" s="257"/>
      <c r="R108" s="257"/>
      <c r="S108" s="257"/>
      <c r="T108" s="257"/>
      <c r="U108" s="257"/>
      <c r="V108" s="257"/>
      <c r="W108" s="150"/>
      <c r="X108" s="150"/>
      <c r="Y108" s="151"/>
      <c r="Z108" s="256"/>
      <c r="AA108" s="257"/>
      <c r="AB108" s="257"/>
      <c r="AC108" s="257"/>
      <c r="AD108" s="257"/>
      <c r="AE108" s="257"/>
      <c r="AF108" s="257"/>
      <c r="AG108" s="257"/>
      <c r="AH108" s="150"/>
      <c r="AI108" s="150"/>
      <c r="AJ108" s="151"/>
      <c r="AK108" s="256"/>
      <c r="AL108" s="257"/>
      <c r="AM108" s="257"/>
      <c r="AN108" s="257"/>
      <c r="AO108" s="257"/>
      <c r="AP108" s="257"/>
      <c r="AQ108" s="257"/>
      <c r="AR108" s="257"/>
      <c r="AS108" s="150"/>
      <c r="AT108" s="150"/>
      <c r="AU108" s="151"/>
      <c r="AV108" s="257"/>
      <c r="AW108" s="255"/>
      <c r="AX108" s="255"/>
      <c r="AY108" s="255"/>
      <c r="AZ108" s="255"/>
      <c r="BA108" s="255"/>
      <c r="BB108" s="255"/>
      <c r="BC108" s="255"/>
      <c r="BD108" s="24"/>
      <c r="BE108" s="255"/>
      <c r="BF108" s="255"/>
      <c r="BG108" s="255"/>
      <c r="BH108" s="255"/>
      <c r="BI108" s="24"/>
      <c r="BJ108" s="255"/>
      <c r="BK108" s="255"/>
      <c r="BL108" s="255"/>
      <c r="BM108" s="258"/>
      <c r="BN108" s="258"/>
      <c r="BO108" s="255"/>
      <c r="BP108" s="255"/>
      <c r="BQ108" s="351"/>
      <c r="BR108" s="255"/>
      <c r="BS108" s="255"/>
      <c r="BT108" s="255"/>
      <c r="BU108" s="259"/>
      <c r="BV108" s="259"/>
      <c r="BW108" s="255"/>
      <c r="BX108" s="259"/>
      <c r="BY108" s="255"/>
      <c r="BZ108" s="260"/>
      <c r="CA108" s="150"/>
      <c r="CB108" s="150"/>
      <c r="CC108" s="151"/>
      <c r="CD108" s="151"/>
      <c r="CE108" s="151"/>
      <c r="CF108" s="151"/>
      <c r="CG108" s="259"/>
      <c r="CH108" s="255"/>
      <c r="CI108" s="260"/>
      <c r="CJ108" s="150"/>
      <c r="CK108" s="150"/>
      <c r="CL108" s="151"/>
      <c r="CM108" s="151"/>
      <c r="CN108" s="151"/>
      <c r="CO108" s="151"/>
      <c r="CP108" s="259"/>
      <c r="CQ108" s="255"/>
      <c r="CR108" s="261"/>
      <c r="CS108" s="150"/>
      <c r="CT108" s="150"/>
      <c r="CU108" s="151"/>
      <c r="CV108" s="151"/>
      <c r="CW108" s="151"/>
      <c r="CX108" s="151"/>
    </row>
    <row r="109" spans="1:102" ht="16.5" hidden="1" customHeight="1">
      <c r="B109" s="255"/>
      <c r="C109" s="255"/>
      <c r="D109" s="263" t="s">
        <v>15</v>
      </c>
      <c r="E109" s="263" t="s">
        <v>15</v>
      </c>
      <c r="F109" s="263"/>
      <c r="G109" s="263"/>
      <c r="H109" s="264" t="s">
        <v>16</v>
      </c>
      <c r="I109" s="255"/>
      <c r="J109" s="255"/>
      <c r="K109" s="255"/>
      <c r="L109" s="255"/>
      <c r="M109" s="255"/>
      <c r="N109" s="255"/>
      <c r="O109" s="256"/>
      <c r="P109" s="257"/>
      <c r="Q109" s="257"/>
      <c r="R109" s="257"/>
      <c r="S109" s="257"/>
      <c r="T109" s="257"/>
      <c r="U109" s="257"/>
      <c r="V109" s="257"/>
      <c r="W109" s="150"/>
      <c r="X109" s="150"/>
      <c r="Y109" s="151"/>
      <c r="Z109" s="256"/>
      <c r="AA109" s="257"/>
      <c r="AB109" s="257"/>
      <c r="AC109" s="257"/>
      <c r="AD109" s="257"/>
      <c r="AE109" s="257"/>
      <c r="AF109" s="257"/>
      <c r="AG109" s="257"/>
      <c r="AH109" s="150"/>
      <c r="AI109" s="150"/>
      <c r="AJ109" s="151"/>
      <c r="AK109" s="256"/>
      <c r="AL109" s="257"/>
      <c r="AM109" s="257"/>
      <c r="AN109" s="257"/>
      <c r="AO109" s="257"/>
      <c r="AP109" s="257"/>
      <c r="AQ109" s="257"/>
      <c r="AR109" s="257"/>
      <c r="AS109" s="150"/>
      <c r="AT109" s="150"/>
      <c r="AU109" s="151"/>
      <c r="AV109" s="257"/>
      <c r="AW109" s="255"/>
      <c r="AX109" s="255"/>
      <c r="AY109" s="255"/>
      <c r="AZ109" s="255"/>
      <c r="BA109" s="255"/>
      <c r="BB109" s="255"/>
      <c r="BC109" s="255"/>
      <c r="BD109" s="24"/>
      <c r="BE109" s="255"/>
      <c r="BF109" s="255"/>
      <c r="BG109" s="255"/>
      <c r="BH109" s="255"/>
      <c r="BI109" s="24"/>
      <c r="BJ109" s="255"/>
      <c r="BK109" s="255"/>
      <c r="BL109" s="255"/>
      <c r="BM109" s="258"/>
      <c r="BN109" s="258"/>
      <c r="BO109" s="255"/>
      <c r="BP109" s="255"/>
      <c r="BQ109" s="351"/>
      <c r="BR109" s="255"/>
      <c r="BS109" s="255"/>
      <c r="BT109" s="255"/>
      <c r="BU109" s="259"/>
      <c r="BV109" s="259"/>
      <c r="BW109" s="255"/>
      <c r="BX109" s="259"/>
      <c r="BY109" s="255"/>
      <c r="BZ109" s="260"/>
      <c r="CA109" s="150"/>
      <c r="CB109" s="150"/>
      <c r="CC109" s="151"/>
      <c r="CD109" s="151"/>
      <c r="CE109" s="151"/>
      <c r="CF109" s="151"/>
      <c r="CG109" s="259"/>
      <c r="CH109" s="255"/>
      <c r="CI109" s="260"/>
      <c r="CJ109" s="150"/>
      <c r="CK109" s="150"/>
      <c r="CL109" s="151"/>
      <c r="CM109" s="151"/>
      <c r="CN109" s="151"/>
      <c r="CO109" s="151"/>
      <c r="CP109" s="259"/>
      <c r="CQ109" s="255"/>
      <c r="CR109" s="261"/>
      <c r="CS109" s="150"/>
      <c r="CT109" s="150"/>
      <c r="CU109" s="151"/>
      <c r="CV109" s="151"/>
      <c r="CW109" s="151"/>
      <c r="CX109" s="151"/>
    </row>
    <row r="110" spans="1:102" ht="16.5" hidden="1" customHeight="1">
      <c r="B110" s="255"/>
      <c r="C110" s="255"/>
      <c r="D110" s="263" t="s">
        <v>17</v>
      </c>
      <c r="E110" s="263" t="s">
        <v>17</v>
      </c>
      <c r="F110" s="263"/>
      <c r="G110" s="263"/>
      <c r="H110" s="264" t="s">
        <v>18</v>
      </c>
      <c r="I110" s="255"/>
      <c r="J110" s="255"/>
      <c r="K110" s="255"/>
      <c r="L110" s="255"/>
      <c r="M110" s="255"/>
      <c r="N110" s="255"/>
      <c r="O110" s="256"/>
      <c r="P110" s="257"/>
      <c r="Q110" s="257"/>
      <c r="R110" s="257"/>
      <c r="S110" s="257"/>
      <c r="T110" s="257"/>
      <c r="U110" s="257"/>
      <c r="V110" s="257"/>
      <c r="W110" s="150"/>
      <c r="X110" s="150"/>
      <c r="Y110" s="151"/>
      <c r="Z110" s="256"/>
      <c r="AA110" s="257"/>
      <c r="AB110" s="257"/>
      <c r="AC110" s="257"/>
      <c r="AD110" s="257"/>
      <c r="AE110" s="257"/>
      <c r="AF110" s="257"/>
      <c r="AG110" s="257"/>
      <c r="AH110" s="150"/>
      <c r="AI110" s="150"/>
      <c r="AJ110" s="151"/>
      <c r="AK110" s="256"/>
      <c r="AL110" s="257"/>
      <c r="AM110" s="257"/>
      <c r="AN110" s="257"/>
      <c r="AO110" s="257"/>
      <c r="AP110" s="257"/>
      <c r="AQ110" s="257"/>
      <c r="AR110" s="257"/>
      <c r="AS110" s="150"/>
      <c r="AT110" s="150"/>
      <c r="AU110" s="151"/>
      <c r="AV110" s="257"/>
      <c r="AW110" s="255"/>
      <c r="AX110" s="255"/>
      <c r="AY110" s="255"/>
      <c r="AZ110" s="255"/>
      <c r="BA110" s="255"/>
      <c r="BB110" s="255"/>
      <c r="BC110" s="255"/>
      <c r="BD110" s="24"/>
      <c r="BE110" s="255"/>
      <c r="BF110" s="255"/>
      <c r="BG110" s="255"/>
      <c r="BH110" s="255"/>
      <c r="BI110" s="24"/>
      <c r="BJ110" s="255"/>
      <c r="BK110" s="255"/>
      <c r="BL110" s="255"/>
      <c r="BM110" s="258"/>
      <c r="BN110" s="258"/>
      <c r="BO110" s="255"/>
      <c r="BP110" s="255"/>
      <c r="BQ110" s="351"/>
      <c r="BR110" s="255"/>
      <c r="BS110" s="255"/>
      <c r="BT110" s="255"/>
      <c r="BU110" s="259"/>
      <c r="BV110" s="259"/>
      <c r="BW110" s="255"/>
      <c r="BX110" s="259"/>
      <c r="BY110" s="255"/>
      <c r="BZ110" s="260"/>
      <c r="CA110" s="150"/>
      <c r="CB110" s="150"/>
      <c r="CC110" s="151"/>
      <c r="CD110" s="151"/>
      <c r="CE110" s="151"/>
      <c r="CF110" s="151"/>
      <c r="CG110" s="259"/>
      <c r="CH110" s="255"/>
      <c r="CI110" s="260"/>
      <c r="CJ110" s="150"/>
      <c r="CK110" s="150"/>
      <c r="CL110" s="151"/>
      <c r="CM110" s="151"/>
      <c r="CN110" s="151"/>
      <c r="CO110" s="151"/>
      <c r="CP110" s="259"/>
      <c r="CQ110" s="255"/>
      <c r="CR110" s="261"/>
      <c r="CS110" s="150"/>
      <c r="CT110" s="150"/>
      <c r="CU110" s="151"/>
      <c r="CV110" s="151"/>
      <c r="CW110" s="151"/>
      <c r="CX110" s="151"/>
    </row>
    <row r="111" spans="1:102" ht="16.5" hidden="1" customHeight="1">
      <c r="B111" s="255"/>
      <c r="C111" s="255"/>
      <c r="D111" s="263" t="s">
        <v>19</v>
      </c>
      <c r="E111" s="263" t="s">
        <v>19</v>
      </c>
      <c r="F111" s="263"/>
      <c r="G111" s="263"/>
      <c r="H111" s="264" t="s">
        <v>20</v>
      </c>
      <c r="I111" s="255"/>
      <c r="J111" s="255"/>
      <c r="K111" s="255"/>
      <c r="L111" s="255"/>
      <c r="M111" s="255"/>
      <c r="N111" s="255"/>
      <c r="O111" s="256"/>
      <c r="P111" s="257"/>
      <c r="Q111" s="257"/>
      <c r="R111" s="257"/>
      <c r="S111" s="257"/>
      <c r="T111" s="257"/>
      <c r="U111" s="257"/>
      <c r="V111" s="257"/>
      <c r="W111" s="139"/>
      <c r="X111" s="139"/>
      <c r="Y111" s="140"/>
      <c r="Z111" s="256"/>
      <c r="AA111" s="257"/>
      <c r="AB111" s="257"/>
      <c r="AC111" s="257"/>
      <c r="AD111" s="257"/>
      <c r="AE111" s="257"/>
      <c r="AF111" s="257"/>
      <c r="AG111" s="257"/>
      <c r="AH111" s="139"/>
      <c r="AI111" s="139"/>
      <c r="AJ111" s="140"/>
      <c r="AK111" s="256"/>
      <c r="AL111" s="257"/>
      <c r="AM111" s="257"/>
      <c r="AN111" s="257"/>
      <c r="AO111" s="257"/>
      <c r="AP111" s="257"/>
      <c r="AQ111" s="257"/>
      <c r="AR111" s="257"/>
      <c r="AS111" s="139"/>
      <c r="AT111" s="139"/>
      <c r="AU111" s="140"/>
      <c r="AV111" s="257"/>
      <c r="AW111" s="255"/>
      <c r="AX111" s="255"/>
      <c r="AY111" s="255"/>
      <c r="AZ111" s="255"/>
      <c r="BA111" s="255"/>
      <c r="BB111" s="255"/>
      <c r="BC111" s="255"/>
      <c r="BD111" s="24"/>
      <c r="BE111" s="255"/>
      <c r="BF111" s="255"/>
      <c r="BG111" s="255"/>
      <c r="BH111" s="255"/>
      <c r="BI111" s="24"/>
      <c r="BJ111" s="255"/>
      <c r="BK111" s="255"/>
      <c r="BL111" s="255"/>
      <c r="BM111" s="258"/>
      <c r="BN111" s="258"/>
      <c r="BO111" s="255"/>
      <c r="BP111" s="255"/>
      <c r="BQ111" s="351"/>
      <c r="BR111" s="255"/>
      <c r="BS111" s="255"/>
      <c r="BT111" s="255"/>
      <c r="BU111" s="259"/>
      <c r="BV111" s="259"/>
      <c r="BW111" s="255"/>
      <c r="BX111" s="259"/>
      <c r="BY111" s="255"/>
      <c r="BZ111" s="260"/>
      <c r="CA111" s="139"/>
      <c r="CB111" s="139"/>
      <c r="CC111" s="140"/>
      <c r="CD111" s="140"/>
      <c r="CE111" s="140"/>
      <c r="CF111" s="140"/>
      <c r="CG111" s="259"/>
      <c r="CH111" s="255"/>
      <c r="CI111" s="260"/>
      <c r="CJ111" s="139"/>
      <c r="CK111" s="139"/>
      <c r="CL111" s="140"/>
      <c r="CM111" s="140"/>
      <c r="CN111" s="140"/>
      <c r="CO111" s="140"/>
      <c r="CP111" s="259"/>
      <c r="CQ111" s="255"/>
      <c r="CR111" s="261"/>
      <c r="CS111" s="139"/>
      <c r="CT111" s="139"/>
      <c r="CU111" s="140"/>
      <c r="CV111" s="140"/>
      <c r="CW111" s="140"/>
      <c r="CX111" s="140"/>
    </row>
    <row r="112" spans="1:102" ht="16.5" hidden="1" customHeight="1">
      <c r="B112" s="255"/>
      <c r="C112" s="255"/>
      <c r="D112" s="263" t="s">
        <v>21</v>
      </c>
      <c r="E112" s="263" t="s">
        <v>21</v>
      </c>
      <c r="F112" s="263"/>
      <c r="G112" s="263"/>
      <c r="H112" s="264" t="s">
        <v>22</v>
      </c>
      <c r="I112" s="255"/>
      <c r="J112" s="255"/>
      <c r="K112" s="255"/>
      <c r="L112" s="255"/>
      <c r="M112" s="255"/>
      <c r="N112" s="255"/>
      <c r="O112" s="256"/>
      <c r="P112" s="257"/>
      <c r="Q112" s="257"/>
      <c r="R112" s="257"/>
      <c r="S112" s="257"/>
      <c r="T112" s="257"/>
      <c r="U112" s="257"/>
      <c r="V112" s="257"/>
      <c r="W112" s="150"/>
      <c r="X112" s="150"/>
      <c r="Y112" s="151"/>
      <c r="Z112" s="256"/>
      <c r="AA112" s="257"/>
      <c r="AB112" s="257"/>
      <c r="AC112" s="257"/>
      <c r="AD112" s="257"/>
      <c r="AE112" s="257"/>
      <c r="AF112" s="257"/>
      <c r="AG112" s="257"/>
      <c r="AH112" s="150"/>
      <c r="AI112" s="150"/>
      <c r="AJ112" s="151"/>
      <c r="AK112" s="256"/>
      <c r="AL112" s="257"/>
      <c r="AM112" s="257"/>
      <c r="AN112" s="257"/>
      <c r="AO112" s="257"/>
      <c r="AP112" s="257"/>
      <c r="AQ112" s="257"/>
      <c r="AR112" s="257"/>
      <c r="AS112" s="150"/>
      <c r="AT112" s="150"/>
      <c r="AU112" s="151"/>
      <c r="AV112" s="257"/>
      <c r="AW112" s="255"/>
      <c r="AX112" s="255"/>
      <c r="AY112" s="255"/>
      <c r="AZ112" s="255"/>
      <c r="BA112" s="255"/>
      <c r="BB112" s="255"/>
      <c r="BC112" s="255"/>
      <c r="BD112" s="24"/>
      <c r="BE112" s="255"/>
      <c r="BF112" s="255"/>
      <c r="BG112" s="255"/>
      <c r="BH112" s="255"/>
      <c r="BI112" s="24"/>
      <c r="BJ112" s="255"/>
      <c r="BK112" s="255"/>
      <c r="BL112" s="255"/>
      <c r="BM112" s="258"/>
      <c r="BN112" s="258"/>
      <c r="BO112" s="255"/>
      <c r="BP112" s="255"/>
      <c r="BQ112" s="351"/>
      <c r="BR112" s="255"/>
      <c r="BS112" s="255"/>
      <c r="BT112" s="255"/>
      <c r="BU112" s="259"/>
      <c r="BV112" s="259"/>
      <c r="BW112" s="255"/>
      <c r="BX112" s="259"/>
      <c r="BY112" s="255"/>
      <c r="BZ112" s="260"/>
      <c r="CA112" s="150"/>
      <c r="CB112" s="150"/>
      <c r="CC112" s="151"/>
      <c r="CD112" s="151"/>
      <c r="CE112" s="151"/>
      <c r="CF112" s="151"/>
      <c r="CG112" s="259"/>
      <c r="CH112" s="255"/>
      <c r="CI112" s="260"/>
      <c r="CJ112" s="150"/>
      <c r="CK112" s="150"/>
      <c r="CL112" s="151"/>
      <c r="CM112" s="151"/>
      <c r="CN112" s="151"/>
      <c r="CO112" s="151"/>
      <c r="CP112" s="259"/>
      <c r="CQ112" s="255"/>
      <c r="CR112" s="261"/>
      <c r="CS112" s="150"/>
      <c r="CT112" s="150"/>
      <c r="CU112" s="151"/>
      <c r="CV112" s="151"/>
      <c r="CW112" s="151"/>
      <c r="CX112" s="151"/>
    </row>
    <row r="113" spans="2:102" ht="16.5" hidden="1" customHeight="1">
      <c r="B113" s="255"/>
      <c r="C113" s="255"/>
      <c r="D113" s="263" t="s">
        <v>23</v>
      </c>
      <c r="E113" s="263" t="s">
        <v>23</v>
      </c>
      <c r="F113" s="263"/>
      <c r="G113" s="263"/>
      <c r="H113" s="264" t="s">
        <v>24</v>
      </c>
      <c r="I113" s="255"/>
      <c r="J113" s="255"/>
      <c r="K113" s="255"/>
      <c r="L113" s="255"/>
      <c r="M113" s="255"/>
      <c r="N113" s="255"/>
      <c r="O113" s="256"/>
      <c r="P113" s="257"/>
      <c r="Q113" s="257"/>
      <c r="R113" s="257"/>
      <c r="S113" s="257"/>
      <c r="T113" s="257"/>
      <c r="U113" s="257"/>
      <c r="V113" s="257"/>
      <c r="W113" s="150"/>
      <c r="X113" s="150"/>
      <c r="Y113" s="151"/>
      <c r="Z113" s="256"/>
      <c r="AA113" s="257"/>
      <c r="AB113" s="257"/>
      <c r="AC113" s="257"/>
      <c r="AD113" s="257"/>
      <c r="AE113" s="257"/>
      <c r="AF113" s="257"/>
      <c r="AG113" s="257"/>
      <c r="AH113" s="150"/>
      <c r="AI113" s="150"/>
      <c r="AJ113" s="151"/>
      <c r="AK113" s="256"/>
      <c r="AL113" s="257"/>
      <c r="AM113" s="257"/>
      <c r="AN113" s="257"/>
      <c r="AO113" s="257"/>
      <c r="AP113" s="257"/>
      <c r="AQ113" s="257"/>
      <c r="AR113" s="257"/>
      <c r="AS113" s="150"/>
      <c r="AT113" s="150"/>
      <c r="AU113" s="151"/>
      <c r="AV113" s="257"/>
      <c r="AW113" s="255"/>
      <c r="AX113" s="255"/>
      <c r="AY113" s="255"/>
      <c r="AZ113" s="255"/>
      <c r="BA113" s="255"/>
      <c r="BB113" s="255"/>
      <c r="BC113" s="255"/>
      <c r="BD113" s="24"/>
      <c r="BE113" s="255"/>
      <c r="BF113" s="255"/>
      <c r="BG113" s="255"/>
      <c r="BH113" s="255"/>
      <c r="BI113" s="24"/>
      <c r="BJ113" s="255"/>
      <c r="BK113" s="255"/>
      <c r="BL113" s="255"/>
      <c r="BM113" s="258"/>
      <c r="BN113" s="258"/>
      <c r="BO113" s="255"/>
      <c r="BP113" s="255"/>
      <c r="BQ113" s="351"/>
      <c r="BR113" s="255"/>
      <c r="BS113" s="255"/>
      <c r="BT113" s="255"/>
      <c r="BU113" s="259"/>
      <c r="BV113" s="259"/>
      <c r="BW113" s="255"/>
      <c r="BX113" s="259"/>
      <c r="BY113" s="255"/>
      <c r="BZ113" s="260"/>
      <c r="CA113" s="150"/>
      <c r="CB113" s="150"/>
      <c r="CC113" s="151"/>
      <c r="CD113" s="151"/>
      <c r="CE113" s="151"/>
      <c r="CF113" s="151"/>
      <c r="CG113" s="259"/>
      <c r="CH113" s="255"/>
      <c r="CI113" s="260"/>
      <c r="CJ113" s="150"/>
      <c r="CK113" s="150"/>
      <c r="CL113" s="151"/>
      <c r="CM113" s="151"/>
      <c r="CN113" s="151"/>
      <c r="CO113" s="151"/>
      <c r="CP113" s="259"/>
      <c r="CQ113" s="255"/>
      <c r="CR113" s="261"/>
      <c r="CS113" s="150"/>
      <c r="CT113" s="150"/>
      <c r="CU113" s="151"/>
      <c r="CV113" s="151"/>
      <c r="CW113" s="151"/>
      <c r="CX113" s="151"/>
    </row>
    <row r="114" spans="2:102" ht="16.5" hidden="1" customHeight="1">
      <c r="B114" s="255"/>
      <c r="C114" s="255"/>
      <c r="D114" s="263" t="s">
        <v>25</v>
      </c>
      <c r="E114" s="263" t="s">
        <v>25</v>
      </c>
      <c r="F114" s="263"/>
      <c r="G114" s="263"/>
      <c r="H114" s="264" t="s">
        <v>26</v>
      </c>
      <c r="I114" s="255"/>
      <c r="J114" s="255"/>
      <c r="K114" s="255"/>
      <c r="L114" s="255"/>
      <c r="M114" s="255"/>
      <c r="N114" s="255"/>
      <c r="O114" s="256"/>
      <c r="P114" s="257"/>
      <c r="Q114" s="257"/>
      <c r="R114" s="257"/>
      <c r="S114" s="257"/>
      <c r="T114" s="257"/>
      <c r="U114" s="257"/>
      <c r="V114" s="257"/>
      <c r="W114" s="150"/>
      <c r="X114" s="150"/>
      <c r="Y114" s="151"/>
      <c r="Z114" s="256"/>
      <c r="AA114" s="257"/>
      <c r="AB114" s="257"/>
      <c r="AC114" s="257"/>
      <c r="AD114" s="257"/>
      <c r="AE114" s="257"/>
      <c r="AF114" s="257"/>
      <c r="AG114" s="257"/>
      <c r="AH114" s="150"/>
      <c r="AI114" s="150"/>
      <c r="AJ114" s="151"/>
      <c r="AK114" s="256"/>
      <c r="AL114" s="257"/>
      <c r="AM114" s="257"/>
      <c r="AN114" s="257"/>
      <c r="AO114" s="257"/>
      <c r="AP114" s="257"/>
      <c r="AQ114" s="257"/>
      <c r="AR114" s="257"/>
      <c r="AS114" s="150"/>
      <c r="AT114" s="150"/>
      <c r="AU114" s="151"/>
      <c r="AV114" s="257"/>
      <c r="AW114" s="255"/>
      <c r="AX114" s="255"/>
      <c r="AY114" s="255"/>
      <c r="AZ114" s="255"/>
      <c r="BA114" s="255"/>
      <c r="BB114" s="255"/>
      <c r="BC114" s="255"/>
      <c r="BD114" s="24"/>
      <c r="BE114" s="255"/>
      <c r="BF114" s="255"/>
      <c r="BG114" s="255"/>
      <c r="BH114" s="255"/>
      <c r="BI114" s="24"/>
      <c r="BJ114" s="255"/>
      <c r="BK114" s="255"/>
      <c r="BL114" s="255"/>
      <c r="BM114" s="258"/>
      <c r="BN114" s="258"/>
      <c r="BO114" s="255"/>
      <c r="BP114" s="255"/>
      <c r="BQ114" s="351"/>
      <c r="BR114" s="255"/>
      <c r="BS114" s="255"/>
      <c r="BT114" s="255"/>
      <c r="BU114" s="259"/>
      <c r="BV114" s="259"/>
      <c r="BW114" s="255"/>
      <c r="BX114" s="259"/>
      <c r="BY114" s="255"/>
      <c r="BZ114" s="260"/>
      <c r="CA114" s="150"/>
      <c r="CB114" s="150"/>
      <c r="CC114" s="151"/>
      <c r="CD114" s="151"/>
      <c r="CE114" s="151"/>
      <c r="CF114" s="151"/>
      <c r="CG114" s="259"/>
      <c r="CH114" s="255"/>
      <c r="CI114" s="260"/>
      <c r="CJ114" s="150"/>
      <c r="CK114" s="150"/>
      <c r="CL114" s="151"/>
      <c r="CM114" s="151"/>
      <c r="CN114" s="151"/>
      <c r="CO114" s="151"/>
      <c r="CP114" s="259"/>
      <c r="CQ114" s="255"/>
      <c r="CR114" s="261"/>
      <c r="CS114" s="150"/>
      <c r="CT114" s="150"/>
      <c r="CU114" s="151"/>
      <c r="CV114" s="151"/>
      <c r="CW114" s="151"/>
      <c r="CX114" s="151"/>
    </row>
    <row r="115" spans="2:102" ht="16.5" hidden="1" customHeight="1">
      <c r="B115" s="255"/>
      <c r="C115" s="255"/>
      <c r="D115" s="263" t="s">
        <v>27</v>
      </c>
      <c r="E115" s="263" t="s">
        <v>27</v>
      </c>
      <c r="F115" s="263"/>
      <c r="G115" s="263"/>
      <c r="H115" s="264" t="s">
        <v>28</v>
      </c>
      <c r="I115" s="255"/>
      <c r="J115" s="255"/>
      <c r="K115" s="255"/>
      <c r="L115" s="255"/>
      <c r="M115" s="255"/>
      <c r="N115" s="255"/>
      <c r="O115" s="256"/>
      <c r="P115" s="257"/>
      <c r="Q115" s="257"/>
      <c r="R115" s="257"/>
      <c r="S115" s="257"/>
      <c r="T115" s="257"/>
      <c r="U115" s="257"/>
      <c r="V115" s="257"/>
      <c r="W115" s="150"/>
      <c r="X115" s="150"/>
      <c r="Y115" s="151"/>
      <c r="Z115" s="256"/>
      <c r="AA115" s="257"/>
      <c r="AB115" s="257"/>
      <c r="AC115" s="257"/>
      <c r="AD115" s="257"/>
      <c r="AE115" s="257"/>
      <c r="AF115" s="257"/>
      <c r="AG115" s="257"/>
      <c r="AH115" s="150"/>
      <c r="AI115" s="150"/>
      <c r="AJ115" s="151"/>
      <c r="AK115" s="256"/>
      <c r="AL115" s="257"/>
      <c r="AM115" s="257"/>
      <c r="AN115" s="257"/>
      <c r="AO115" s="257"/>
      <c r="AP115" s="257"/>
      <c r="AQ115" s="257"/>
      <c r="AR115" s="257"/>
      <c r="AS115" s="150"/>
      <c r="AT115" s="150"/>
      <c r="AU115" s="151"/>
      <c r="AV115" s="257"/>
      <c r="AW115" s="255"/>
      <c r="AX115" s="255"/>
      <c r="AY115" s="255"/>
      <c r="AZ115" s="255"/>
      <c r="BA115" s="255"/>
      <c r="BB115" s="255"/>
      <c r="BC115" s="255"/>
      <c r="BD115" s="24"/>
      <c r="BE115" s="255"/>
      <c r="BF115" s="255"/>
      <c r="BG115" s="255"/>
      <c r="BH115" s="255"/>
      <c r="BI115" s="24"/>
      <c r="BJ115" s="255"/>
      <c r="BK115" s="255"/>
      <c r="BL115" s="255"/>
      <c r="BM115" s="258"/>
      <c r="BN115" s="258"/>
      <c r="BO115" s="255"/>
      <c r="BP115" s="255"/>
      <c r="BQ115" s="351"/>
      <c r="BR115" s="255"/>
      <c r="BS115" s="255"/>
      <c r="BT115" s="255"/>
      <c r="BU115" s="259"/>
      <c r="BV115" s="259"/>
      <c r="BW115" s="255"/>
      <c r="BX115" s="259"/>
      <c r="BY115" s="255"/>
      <c r="BZ115" s="260"/>
      <c r="CA115" s="150"/>
      <c r="CB115" s="150"/>
      <c r="CC115" s="151"/>
      <c r="CD115" s="151"/>
      <c r="CE115" s="151"/>
      <c r="CF115" s="151"/>
      <c r="CG115" s="259"/>
      <c r="CH115" s="255"/>
      <c r="CI115" s="260"/>
      <c r="CJ115" s="150"/>
      <c r="CK115" s="150"/>
      <c r="CL115" s="151"/>
      <c r="CM115" s="151"/>
      <c r="CN115" s="151"/>
      <c r="CO115" s="151"/>
      <c r="CP115" s="259"/>
      <c r="CQ115" s="255"/>
      <c r="CR115" s="261"/>
      <c r="CS115" s="150"/>
      <c r="CT115" s="150"/>
      <c r="CU115" s="151"/>
      <c r="CV115" s="151"/>
      <c r="CW115" s="151"/>
      <c r="CX115" s="151"/>
    </row>
    <row r="116" spans="2:102" ht="16.5" hidden="1" customHeight="1">
      <c r="B116" s="255"/>
      <c r="C116" s="255"/>
      <c r="D116" s="263" t="s">
        <v>29</v>
      </c>
      <c r="E116" s="263" t="s">
        <v>29</v>
      </c>
      <c r="F116" s="263"/>
      <c r="G116" s="263"/>
      <c r="H116" s="264" t="s">
        <v>30</v>
      </c>
      <c r="I116" s="255"/>
      <c r="J116" s="255"/>
      <c r="K116" s="255"/>
      <c r="L116" s="255"/>
      <c r="M116" s="255"/>
      <c r="N116" s="255"/>
      <c r="O116" s="256"/>
      <c r="P116" s="257"/>
      <c r="Q116" s="257"/>
      <c r="R116" s="257"/>
      <c r="S116" s="257"/>
      <c r="T116" s="257"/>
      <c r="U116" s="257"/>
      <c r="V116" s="257"/>
      <c r="W116" s="150"/>
      <c r="X116" s="150"/>
      <c r="Y116" s="151"/>
      <c r="Z116" s="256"/>
      <c r="AA116" s="257"/>
      <c r="AB116" s="257"/>
      <c r="AC116" s="257"/>
      <c r="AD116" s="257"/>
      <c r="AE116" s="257"/>
      <c r="AF116" s="257"/>
      <c r="AG116" s="257"/>
      <c r="AH116" s="150"/>
      <c r="AI116" s="150"/>
      <c r="AJ116" s="151"/>
      <c r="AK116" s="256"/>
      <c r="AL116" s="257"/>
      <c r="AM116" s="257"/>
      <c r="AN116" s="257"/>
      <c r="AO116" s="257"/>
      <c r="AP116" s="257"/>
      <c r="AQ116" s="257"/>
      <c r="AR116" s="257"/>
      <c r="AS116" s="150"/>
      <c r="AT116" s="150"/>
      <c r="AU116" s="151"/>
      <c r="AV116" s="257"/>
      <c r="AW116" s="255"/>
      <c r="AX116" s="255"/>
      <c r="AY116" s="255"/>
      <c r="AZ116" s="255"/>
      <c r="BA116" s="255"/>
      <c r="BB116" s="255"/>
      <c r="BC116" s="255"/>
      <c r="BD116" s="24"/>
      <c r="BE116" s="255"/>
      <c r="BF116" s="255"/>
      <c r="BG116" s="255"/>
      <c r="BH116" s="255"/>
      <c r="BI116" s="24"/>
      <c r="BJ116" s="255"/>
      <c r="BK116" s="255"/>
      <c r="BL116" s="255"/>
      <c r="BM116" s="258"/>
      <c r="BN116" s="258"/>
      <c r="BO116" s="255"/>
      <c r="BP116" s="255"/>
      <c r="BQ116" s="351"/>
      <c r="BR116" s="255"/>
      <c r="BS116" s="255"/>
      <c r="BT116" s="255"/>
      <c r="BU116" s="259"/>
      <c r="BV116" s="259"/>
      <c r="BW116" s="255"/>
      <c r="BX116" s="259"/>
      <c r="BY116" s="255"/>
      <c r="BZ116" s="260"/>
      <c r="CA116" s="150"/>
      <c r="CB116" s="150"/>
      <c r="CC116" s="151"/>
      <c r="CD116" s="151"/>
      <c r="CE116" s="151"/>
      <c r="CF116" s="151"/>
      <c r="CG116" s="259"/>
      <c r="CH116" s="255"/>
      <c r="CI116" s="260"/>
      <c r="CJ116" s="150"/>
      <c r="CK116" s="150"/>
      <c r="CL116" s="151"/>
      <c r="CM116" s="151"/>
      <c r="CN116" s="151"/>
      <c r="CO116" s="151"/>
      <c r="CP116" s="259"/>
      <c r="CQ116" s="255"/>
      <c r="CR116" s="261"/>
      <c r="CS116" s="150"/>
      <c r="CT116" s="150"/>
      <c r="CU116" s="151"/>
      <c r="CV116" s="151"/>
      <c r="CW116" s="151"/>
      <c r="CX116" s="151"/>
    </row>
    <row r="117" spans="2:102" ht="16.5" hidden="1" customHeight="1">
      <c r="B117" s="255"/>
      <c r="C117" s="255"/>
      <c r="D117" s="263" t="s">
        <v>31</v>
      </c>
      <c r="E117" s="263" t="s">
        <v>31</v>
      </c>
      <c r="F117" s="263"/>
      <c r="G117" s="263"/>
      <c r="H117" s="264" t="s">
        <v>32</v>
      </c>
      <c r="I117" s="255"/>
      <c r="J117" s="255"/>
      <c r="K117" s="255"/>
      <c r="L117" s="255"/>
      <c r="M117" s="255"/>
      <c r="N117" s="255"/>
      <c r="O117" s="256"/>
      <c r="P117" s="257"/>
      <c r="Q117" s="257"/>
      <c r="R117" s="257"/>
      <c r="S117" s="257"/>
      <c r="T117" s="257"/>
      <c r="U117" s="257"/>
      <c r="V117" s="257"/>
      <c r="W117" s="139"/>
      <c r="X117" s="139"/>
      <c r="Y117" s="140"/>
      <c r="Z117" s="256"/>
      <c r="AA117" s="257"/>
      <c r="AB117" s="257"/>
      <c r="AC117" s="257"/>
      <c r="AD117" s="257"/>
      <c r="AE117" s="257"/>
      <c r="AF117" s="257"/>
      <c r="AG117" s="257"/>
      <c r="AH117" s="139"/>
      <c r="AI117" s="139"/>
      <c r="AJ117" s="140"/>
      <c r="AK117" s="256"/>
      <c r="AL117" s="257"/>
      <c r="AM117" s="257"/>
      <c r="AN117" s="257"/>
      <c r="AO117" s="257"/>
      <c r="AP117" s="257"/>
      <c r="AQ117" s="257"/>
      <c r="AR117" s="257"/>
      <c r="AS117" s="139"/>
      <c r="AT117" s="139"/>
      <c r="AU117" s="140"/>
      <c r="AV117" s="257"/>
      <c r="AW117" s="255"/>
      <c r="AX117" s="255"/>
      <c r="AY117" s="255"/>
      <c r="AZ117" s="255"/>
      <c r="BA117" s="255"/>
      <c r="BB117" s="255"/>
      <c r="BC117" s="255"/>
      <c r="BD117" s="24"/>
      <c r="BE117" s="255"/>
      <c r="BF117" s="255"/>
      <c r="BG117" s="255"/>
      <c r="BH117" s="255"/>
      <c r="BI117" s="24"/>
      <c r="BJ117" s="255"/>
      <c r="BK117" s="255"/>
      <c r="BL117" s="255"/>
      <c r="BM117" s="258"/>
      <c r="BN117" s="258"/>
      <c r="BO117" s="255"/>
      <c r="BP117" s="255"/>
      <c r="BQ117" s="351"/>
      <c r="BR117" s="255"/>
      <c r="BS117" s="255"/>
      <c r="BT117" s="255"/>
      <c r="BU117" s="259"/>
      <c r="BV117" s="259"/>
      <c r="BW117" s="255"/>
      <c r="BX117" s="259"/>
      <c r="BY117" s="255"/>
      <c r="BZ117" s="260"/>
      <c r="CA117" s="139"/>
      <c r="CB117" s="139"/>
      <c r="CC117" s="140"/>
      <c r="CD117" s="140"/>
      <c r="CE117" s="140"/>
      <c r="CF117" s="140"/>
      <c r="CG117" s="259"/>
      <c r="CH117" s="255"/>
      <c r="CI117" s="260"/>
      <c r="CJ117" s="139"/>
      <c r="CK117" s="139"/>
      <c r="CL117" s="140"/>
      <c r="CM117" s="140"/>
      <c r="CN117" s="140"/>
      <c r="CO117" s="140"/>
      <c r="CP117" s="259"/>
      <c r="CQ117" s="255"/>
      <c r="CR117" s="261"/>
      <c r="CS117" s="139"/>
      <c r="CT117" s="139"/>
      <c r="CU117" s="140"/>
      <c r="CV117" s="140"/>
      <c r="CW117" s="140"/>
      <c r="CX117" s="140"/>
    </row>
    <row r="118" spans="2:102" ht="16.5" hidden="1" customHeight="1">
      <c r="B118" s="255"/>
      <c r="C118" s="255"/>
      <c r="D118" s="263" t="s">
        <v>33</v>
      </c>
      <c r="E118" s="263" t="s">
        <v>33</v>
      </c>
      <c r="F118" s="263"/>
      <c r="G118" s="263"/>
      <c r="H118" s="264" t="s">
        <v>34</v>
      </c>
      <c r="I118" s="255"/>
      <c r="J118" s="255"/>
      <c r="K118" s="255"/>
      <c r="L118" s="255"/>
      <c r="M118" s="255"/>
      <c r="N118" s="255"/>
      <c r="O118" s="256"/>
      <c r="P118" s="257"/>
      <c r="Q118" s="257"/>
      <c r="R118" s="257"/>
      <c r="S118" s="257"/>
      <c r="T118" s="257"/>
      <c r="U118" s="257"/>
      <c r="V118" s="257"/>
      <c r="W118" s="150"/>
      <c r="X118" s="150"/>
      <c r="Y118" s="151"/>
      <c r="Z118" s="256"/>
      <c r="AA118" s="257"/>
      <c r="AB118" s="257"/>
      <c r="AC118" s="257"/>
      <c r="AD118" s="257"/>
      <c r="AE118" s="257"/>
      <c r="AF118" s="257"/>
      <c r="AG118" s="257"/>
      <c r="AH118" s="150"/>
      <c r="AI118" s="150"/>
      <c r="AJ118" s="151"/>
      <c r="AK118" s="256"/>
      <c r="AL118" s="257"/>
      <c r="AM118" s="257"/>
      <c r="AN118" s="257"/>
      <c r="AO118" s="257"/>
      <c r="AP118" s="257"/>
      <c r="AQ118" s="257"/>
      <c r="AR118" s="257"/>
      <c r="AS118" s="150"/>
      <c r="AT118" s="150"/>
      <c r="AU118" s="151"/>
      <c r="AV118" s="257"/>
      <c r="AW118" s="255"/>
      <c r="AX118" s="255"/>
      <c r="AY118" s="255"/>
      <c r="AZ118" s="255"/>
      <c r="BA118" s="255"/>
      <c r="BB118" s="255"/>
      <c r="BC118" s="255"/>
      <c r="BD118" s="24"/>
      <c r="BE118" s="255"/>
      <c r="BF118" s="255"/>
      <c r="BG118" s="255"/>
      <c r="BH118" s="255"/>
      <c r="BI118" s="24"/>
      <c r="BJ118" s="255"/>
      <c r="BK118" s="255"/>
      <c r="BL118" s="255"/>
      <c r="BM118" s="258"/>
      <c r="BN118" s="258"/>
      <c r="BO118" s="255"/>
      <c r="BP118" s="255"/>
      <c r="BQ118" s="351"/>
      <c r="BR118" s="255"/>
      <c r="BS118" s="255"/>
      <c r="BT118" s="255"/>
      <c r="BU118" s="259"/>
      <c r="BV118" s="259"/>
      <c r="BW118" s="255"/>
      <c r="BX118" s="259"/>
      <c r="BY118" s="255"/>
      <c r="BZ118" s="260"/>
      <c r="CA118" s="150"/>
      <c r="CB118" s="150"/>
      <c r="CC118" s="151"/>
      <c r="CD118" s="151"/>
      <c r="CE118" s="151"/>
      <c r="CF118" s="151"/>
      <c r="CG118" s="259"/>
      <c r="CH118" s="255"/>
      <c r="CI118" s="260"/>
      <c r="CJ118" s="150"/>
      <c r="CK118" s="150"/>
      <c r="CL118" s="151"/>
      <c r="CM118" s="151"/>
      <c r="CN118" s="151"/>
      <c r="CO118" s="151"/>
      <c r="CP118" s="259"/>
      <c r="CQ118" s="255"/>
      <c r="CR118" s="261"/>
      <c r="CS118" s="150"/>
      <c r="CT118" s="150"/>
      <c r="CU118" s="151"/>
      <c r="CV118" s="151"/>
      <c r="CW118" s="151"/>
      <c r="CX118" s="151"/>
    </row>
    <row r="119" spans="2:102" ht="16.5" hidden="1" customHeight="1">
      <c r="B119" s="255"/>
      <c r="C119" s="255"/>
      <c r="D119" s="263" t="s">
        <v>36</v>
      </c>
      <c r="E119" s="263" t="s">
        <v>36</v>
      </c>
      <c r="F119" s="263"/>
      <c r="G119" s="263"/>
      <c r="H119" s="264" t="s">
        <v>37</v>
      </c>
      <c r="I119" s="255"/>
      <c r="J119" s="255"/>
      <c r="K119" s="255"/>
      <c r="L119" s="255"/>
      <c r="M119" s="255"/>
      <c r="N119" s="255"/>
      <c r="O119" s="256"/>
      <c r="P119" s="257"/>
      <c r="Q119" s="257"/>
      <c r="R119" s="257"/>
      <c r="S119" s="257"/>
      <c r="T119" s="257"/>
      <c r="U119" s="257"/>
      <c r="V119" s="257"/>
      <c r="W119" s="150"/>
      <c r="X119" s="150"/>
      <c r="Y119" s="151"/>
      <c r="Z119" s="256"/>
      <c r="AA119" s="257"/>
      <c r="AB119" s="257"/>
      <c r="AC119" s="257"/>
      <c r="AD119" s="257"/>
      <c r="AE119" s="257"/>
      <c r="AF119" s="257"/>
      <c r="AG119" s="257"/>
      <c r="AH119" s="150"/>
      <c r="AI119" s="150"/>
      <c r="AJ119" s="151"/>
      <c r="AK119" s="256"/>
      <c r="AL119" s="257"/>
      <c r="AM119" s="257"/>
      <c r="AN119" s="257"/>
      <c r="AO119" s="257"/>
      <c r="AP119" s="257"/>
      <c r="AQ119" s="257"/>
      <c r="AR119" s="257"/>
      <c r="AS119" s="150"/>
      <c r="AT119" s="150"/>
      <c r="AU119" s="151"/>
      <c r="AV119" s="257"/>
      <c r="AW119" s="255"/>
      <c r="AX119" s="255"/>
      <c r="AY119" s="255"/>
      <c r="AZ119" s="255"/>
      <c r="BA119" s="255"/>
      <c r="BB119" s="255"/>
      <c r="BC119" s="255"/>
      <c r="BD119" s="24"/>
      <c r="BE119" s="255"/>
      <c r="BF119" s="255"/>
      <c r="BG119" s="255"/>
      <c r="BH119" s="255"/>
      <c r="BI119" s="24"/>
      <c r="BJ119" s="255"/>
      <c r="BK119" s="255"/>
      <c r="BL119" s="255"/>
      <c r="BM119" s="258"/>
      <c r="BN119" s="258"/>
      <c r="BO119" s="255"/>
      <c r="BP119" s="255"/>
      <c r="BQ119" s="351"/>
      <c r="BR119" s="255"/>
      <c r="BS119" s="255"/>
      <c r="BT119" s="255"/>
      <c r="BU119" s="259"/>
      <c r="BV119" s="259"/>
      <c r="BW119" s="255"/>
      <c r="BX119" s="259"/>
      <c r="BY119" s="255"/>
      <c r="BZ119" s="260"/>
      <c r="CA119" s="150"/>
      <c r="CB119" s="150"/>
      <c r="CC119" s="151"/>
      <c r="CD119" s="151"/>
      <c r="CE119" s="151"/>
      <c r="CF119" s="151"/>
      <c r="CG119" s="259"/>
      <c r="CH119" s="255"/>
      <c r="CI119" s="260"/>
      <c r="CJ119" s="150"/>
      <c r="CK119" s="150"/>
      <c r="CL119" s="151"/>
      <c r="CM119" s="151"/>
      <c r="CN119" s="151"/>
      <c r="CO119" s="151"/>
      <c r="CP119" s="259"/>
      <c r="CQ119" s="255"/>
      <c r="CR119" s="261"/>
      <c r="CS119" s="150"/>
      <c r="CT119" s="150"/>
      <c r="CU119" s="151"/>
      <c r="CV119" s="151"/>
      <c r="CW119" s="151"/>
      <c r="CX119" s="151"/>
    </row>
    <row r="120" spans="2:102" ht="16.5" hidden="1" customHeight="1">
      <c r="B120" s="255"/>
      <c r="C120" s="255"/>
      <c r="D120" s="263" t="s">
        <v>38</v>
      </c>
      <c r="E120" s="263" t="s">
        <v>38</v>
      </c>
      <c r="F120" s="263"/>
      <c r="G120" s="263"/>
      <c r="H120" s="264" t="s">
        <v>39</v>
      </c>
      <c r="I120" s="255"/>
      <c r="J120" s="255"/>
      <c r="K120" s="255"/>
      <c r="L120" s="255"/>
      <c r="M120" s="255"/>
      <c r="N120" s="255"/>
      <c r="O120" s="256"/>
      <c r="P120" s="257"/>
      <c r="Q120" s="257"/>
      <c r="R120" s="257"/>
      <c r="S120" s="257"/>
      <c r="T120" s="257"/>
      <c r="U120" s="257"/>
      <c r="V120" s="257"/>
      <c r="W120" s="150"/>
      <c r="X120" s="150"/>
      <c r="Y120" s="151"/>
      <c r="Z120" s="256"/>
      <c r="AA120" s="257"/>
      <c r="AB120" s="257"/>
      <c r="AC120" s="257"/>
      <c r="AD120" s="257"/>
      <c r="AE120" s="257"/>
      <c r="AF120" s="257"/>
      <c r="AG120" s="257"/>
      <c r="AH120" s="150"/>
      <c r="AI120" s="150"/>
      <c r="AJ120" s="151"/>
      <c r="AK120" s="256"/>
      <c r="AL120" s="257"/>
      <c r="AM120" s="257"/>
      <c r="AN120" s="257"/>
      <c r="AO120" s="257"/>
      <c r="AP120" s="257"/>
      <c r="AQ120" s="257"/>
      <c r="AR120" s="257"/>
      <c r="AS120" s="150"/>
      <c r="AT120" s="150"/>
      <c r="AU120" s="151"/>
      <c r="AV120" s="257"/>
      <c r="AW120" s="255"/>
      <c r="AX120" s="255"/>
      <c r="AY120" s="255"/>
      <c r="AZ120" s="255"/>
      <c r="BA120" s="255"/>
      <c r="BB120" s="255"/>
      <c r="BC120" s="255"/>
      <c r="BD120" s="24"/>
      <c r="BE120" s="255"/>
      <c r="BF120" s="255"/>
      <c r="BG120" s="255"/>
      <c r="BH120" s="255"/>
      <c r="BI120" s="24"/>
      <c r="BJ120" s="255"/>
      <c r="BK120" s="255"/>
      <c r="BL120" s="255"/>
      <c r="BM120" s="258"/>
      <c r="BN120" s="258"/>
      <c r="BO120" s="255"/>
      <c r="BP120" s="255"/>
      <c r="BQ120" s="351"/>
      <c r="BR120" s="255"/>
      <c r="BS120" s="255"/>
      <c r="BT120" s="255"/>
      <c r="BU120" s="259"/>
      <c r="BV120" s="259"/>
      <c r="BW120" s="255"/>
      <c r="BX120" s="259"/>
      <c r="BY120" s="255"/>
      <c r="BZ120" s="260"/>
      <c r="CA120" s="150"/>
      <c r="CB120" s="150"/>
      <c r="CC120" s="151"/>
      <c r="CD120" s="151"/>
      <c r="CE120" s="151"/>
      <c r="CF120" s="151"/>
      <c r="CG120" s="259"/>
      <c r="CH120" s="255"/>
      <c r="CI120" s="260"/>
      <c r="CJ120" s="150"/>
      <c r="CK120" s="150"/>
      <c r="CL120" s="151"/>
      <c r="CM120" s="151"/>
      <c r="CN120" s="151"/>
      <c r="CO120" s="151"/>
      <c r="CP120" s="259"/>
      <c r="CQ120" s="255"/>
      <c r="CR120" s="261"/>
      <c r="CS120" s="150"/>
      <c r="CT120" s="150"/>
      <c r="CU120" s="151"/>
      <c r="CV120" s="151"/>
      <c r="CW120" s="151"/>
      <c r="CX120" s="151"/>
    </row>
    <row r="121" spans="2:102" ht="15" customHeight="1">
      <c r="W121" s="150"/>
      <c r="X121" s="150"/>
      <c r="Y121" s="151"/>
      <c r="AH121" s="150"/>
      <c r="AI121" s="150"/>
      <c r="AJ121" s="151"/>
      <c r="AS121" s="150"/>
      <c r="AT121" s="150"/>
      <c r="AU121" s="151"/>
      <c r="CA121" s="150"/>
      <c r="CB121" s="150"/>
      <c r="CC121" s="151"/>
      <c r="CD121" s="151"/>
      <c r="CE121" s="151"/>
      <c r="CF121" s="151"/>
      <c r="CJ121" s="150"/>
      <c r="CK121" s="150"/>
      <c r="CL121" s="151"/>
      <c r="CM121" s="151"/>
      <c r="CN121" s="151"/>
      <c r="CO121" s="151"/>
      <c r="CS121" s="150"/>
      <c r="CT121" s="150"/>
      <c r="CU121" s="151"/>
      <c r="CV121" s="151"/>
      <c r="CW121" s="151"/>
      <c r="CX121" s="151"/>
    </row>
    <row r="122" spans="2:102" ht="15" customHeight="1" thickBot="1">
      <c r="W122" s="319"/>
      <c r="X122" s="319"/>
      <c r="Y122" s="320"/>
      <c r="AH122" s="319"/>
      <c r="AI122" s="319"/>
      <c r="AJ122" s="320"/>
      <c r="AS122" s="319"/>
      <c r="AT122" s="319"/>
      <c r="AU122" s="320"/>
      <c r="CA122" s="319"/>
      <c r="CB122" s="319"/>
      <c r="CC122" s="320"/>
      <c r="CD122" s="320"/>
      <c r="CE122" s="320"/>
      <c r="CF122" s="320"/>
      <c r="CJ122" s="319"/>
      <c r="CK122" s="319"/>
      <c r="CL122" s="320"/>
      <c r="CM122" s="320"/>
      <c r="CN122" s="320"/>
      <c r="CO122" s="320"/>
      <c r="CS122" s="319"/>
      <c r="CT122" s="319"/>
      <c r="CU122" s="320"/>
      <c r="CV122" s="320"/>
      <c r="CW122" s="320"/>
      <c r="CX122" s="320"/>
    </row>
    <row r="123" spans="2:102" ht="15" customHeight="1">
      <c r="W123" s="326"/>
      <c r="X123" s="326"/>
      <c r="Y123" s="327"/>
      <c r="AH123" s="326"/>
      <c r="AI123" s="326"/>
      <c r="AJ123" s="327"/>
      <c r="AS123" s="326"/>
      <c r="AT123" s="326"/>
      <c r="AU123" s="327"/>
      <c r="CA123" s="326"/>
      <c r="CB123" s="326"/>
      <c r="CC123" s="327"/>
      <c r="CD123" s="327"/>
      <c r="CE123" s="327"/>
      <c r="CF123" s="327"/>
      <c r="CJ123" s="326"/>
      <c r="CK123" s="326"/>
      <c r="CL123" s="327"/>
      <c r="CM123" s="327"/>
      <c r="CN123" s="327"/>
      <c r="CO123" s="327"/>
      <c r="CS123" s="326"/>
      <c r="CT123" s="326"/>
      <c r="CU123" s="327"/>
      <c r="CV123" s="327"/>
      <c r="CW123" s="327"/>
      <c r="CX123" s="327"/>
    </row>
    <row r="124" spans="2:102" ht="15" customHeight="1">
      <c r="W124" s="150"/>
      <c r="X124" s="150"/>
      <c r="Y124" s="151"/>
      <c r="AH124" s="150"/>
      <c r="AI124" s="150"/>
      <c r="AJ124" s="151"/>
      <c r="AS124" s="150"/>
      <c r="AT124" s="150"/>
      <c r="AU124" s="151"/>
      <c r="CA124" s="150"/>
      <c r="CB124" s="150"/>
      <c r="CC124" s="151"/>
      <c r="CD124" s="151"/>
      <c r="CE124" s="151"/>
      <c r="CF124" s="151"/>
      <c r="CJ124" s="150"/>
      <c r="CK124" s="150"/>
      <c r="CL124" s="151"/>
      <c r="CM124" s="151"/>
      <c r="CN124" s="151"/>
      <c r="CO124" s="151"/>
      <c r="CS124" s="150"/>
      <c r="CT124" s="150"/>
      <c r="CU124" s="151"/>
      <c r="CV124" s="151"/>
      <c r="CW124" s="151"/>
      <c r="CX124" s="151"/>
    </row>
    <row r="125" spans="2:102" ht="15" customHeight="1">
      <c r="W125" s="150"/>
      <c r="X125" s="150"/>
      <c r="Y125" s="151"/>
      <c r="AH125" s="150"/>
      <c r="AI125" s="150"/>
      <c r="AJ125" s="151"/>
      <c r="AS125" s="150"/>
      <c r="AT125" s="150"/>
      <c r="AU125" s="151"/>
      <c r="CA125" s="150"/>
      <c r="CB125" s="150"/>
      <c r="CC125" s="151"/>
      <c r="CD125" s="151"/>
      <c r="CE125" s="151"/>
      <c r="CF125" s="151"/>
      <c r="CJ125" s="150"/>
      <c r="CK125" s="150"/>
      <c r="CL125" s="151"/>
      <c r="CM125" s="151"/>
      <c r="CN125" s="151"/>
      <c r="CO125" s="151"/>
      <c r="CS125" s="150"/>
      <c r="CT125" s="150"/>
      <c r="CU125" s="151"/>
      <c r="CV125" s="151"/>
      <c r="CW125" s="151"/>
      <c r="CX125" s="151"/>
    </row>
    <row r="126" spans="2:102" ht="15" customHeight="1">
      <c r="W126" s="150"/>
      <c r="X126" s="150"/>
      <c r="Y126" s="151"/>
      <c r="AH126" s="150"/>
      <c r="AI126" s="150"/>
      <c r="AJ126" s="151"/>
      <c r="AS126" s="150"/>
      <c r="AT126" s="150"/>
      <c r="AU126" s="151"/>
      <c r="CA126" s="150"/>
      <c r="CB126" s="150"/>
      <c r="CC126" s="151"/>
      <c r="CD126" s="151"/>
      <c r="CE126" s="151"/>
      <c r="CF126" s="151"/>
      <c r="CJ126" s="150"/>
      <c r="CK126" s="150"/>
      <c r="CL126" s="151"/>
      <c r="CM126" s="151"/>
      <c r="CN126" s="151"/>
      <c r="CO126" s="151"/>
      <c r="CS126" s="150"/>
      <c r="CT126" s="150"/>
      <c r="CU126" s="151"/>
      <c r="CV126" s="151"/>
      <c r="CW126" s="151"/>
      <c r="CX126" s="151"/>
    </row>
    <row r="127" spans="2:102" ht="15" customHeight="1">
      <c r="W127" s="150"/>
      <c r="X127" s="150"/>
      <c r="Y127" s="151"/>
      <c r="AH127" s="150"/>
      <c r="AI127" s="150"/>
      <c r="AJ127" s="151"/>
      <c r="AS127" s="150"/>
      <c r="AT127" s="150"/>
      <c r="AU127" s="151"/>
      <c r="CA127" s="150"/>
      <c r="CB127" s="150"/>
      <c r="CC127" s="151"/>
      <c r="CD127" s="151"/>
      <c r="CE127" s="151"/>
      <c r="CF127" s="151"/>
      <c r="CJ127" s="150"/>
      <c r="CK127" s="150"/>
      <c r="CL127" s="151"/>
      <c r="CM127" s="151"/>
      <c r="CN127" s="151"/>
      <c r="CO127" s="151"/>
      <c r="CS127" s="150"/>
      <c r="CT127" s="150"/>
      <c r="CU127" s="151"/>
      <c r="CV127" s="151"/>
      <c r="CW127" s="151"/>
      <c r="CX127" s="151"/>
    </row>
    <row r="128" spans="2:102" ht="15" customHeight="1" thickBot="1">
      <c r="W128" s="328"/>
      <c r="X128" s="328"/>
      <c r="Y128" s="329"/>
      <c r="AH128" s="328"/>
      <c r="AI128" s="328"/>
      <c r="AJ128" s="329"/>
      <c r="AS128" s="328"/>
      <c r="AT128" s="328"/>
      <c r="AU128" s="329"/>
      <c r="CA128" s="328"/>
      <c r="CB128" s="328"/>
      <c r="CC128" s="329"/>
      <c r="CD128" s="329"/>
      <c r="CE128" s="329"/>
      <c r="CF128" s="329"/>
      <c r="CJ128" s="328"/>
      <c r="CK128" s="328"/>
      <c r="CL128" s="329"/>
      <c r="CM128" s="329"/>
      <c r="CN128" s="329"/>
      <c r="CO128" s="329"/>
      <c r="CS128" s="328"/>
      <c r="CT128" s="328"/>
      <c r="CU128" s="329"/>
      <c r="CV128" s="329"/>
      <c r="CW128" s="329"/>
      <c r="CX128" s="329"/>
    </row>
    <row r="129" spans="23:102" ht="15" customHeight="1">
      <c r="W129" s="326"/>
      <c r="X129" s="326"/>
      <c r="Y129" s="327"/>
      <c r="AH129" s="326"/>
      <c r="AI129" s="326"/>
      <c r="AJ129" s="327"/>
      <c r="AS129" s="326"/>
      <c r="AT129" s="326"/>
      <c r="AU129" s="327"/>
      <c r="CA129" s="326"/>
      <c r="CB129" s="326"/>
      <c r="CC129" s="327"/>
      <c r="CD129" s="327"/>
      <c r="CE129" s="327"/>
      <c r="CF129" s="327"/>
      <c r="CJ129" s="326"/>
      <c r="CK129" s="326"/>
      <c r="CL129" s="327"/>
      <c r="CM129" s="327"/>
      <c r="CN129" s="327"/>
      <c r="CO129" s="327"/>
      <c r="CS129" s="326"/>
      <c r="CT129" s="326"/>
      <c r="CU129" s="327"/>
      <c r="CV129" s="327"/>
      <c r="CW129" s="327"/>
      <c r="CX129" s="327"/>
    </row>
    <row r="130" spans="23:102" ht="15" customHeight="1">
      <c r="W130" s="150"/>
      <c r="X130" s="150"/>
      <c r="Y130" s="151"/>
      <c r="AH130" s="150"/>
      <c r="AI130" s="150"/>
      <c r="AJ130" s="151"/>
      <c r="AS130" s="150"/>
      <c r="AT130" s="150"/>
      <c r="AU130" s="151"/>
      <c r="CA130" s="150"/>
      <c r="CB130" s="150"/>
      <c r="CC130" s="151"/>
      <c r="CD130" s="151"/>
      <c r="CE130" s="151"/>
      <c r="CF130" s="151"/>
      <c r="CJ130" s="150"/>
      <c r="CK130" s="150"/>
      <c r="CL130" s="151"/>
      <c r="CM130" s="151"/>
      <c r="CN130" s="151"/>
      <c r="CO130" s="151"/>
      <c r="CS130" s="150"/>
      <c r="CT130" s="150"/>
      <c r="CU130" s="151"/>
      <c r="CV130" s="151"/>
      <c r="CW130" s="151"/>
      <c r="CX130" s="151"/>
    </row>
    <row r="131" spans="23:102" ht="15" customHeight="1">
      <c r="W131" s="150"/>
      <c r="X131" s="150"/>
      <c r="Y131" s="151"/>
      <c r="AH131" s="150"/>
      <c r="AI131" s="150"/>
      <c r="AJ131" s="151"/>
      <c r="AS131" s="150"/>
      <c r="AT131" s="150"/>
      <c r="AU131" s="151"/>
      <c r="CA131" s="150"/>
      <c r="CB131" s="150"/>
      <c r="CC131" s="151"/>
      <c r="CD131" s="151"/>
      <c r="CE131" s="151"/>
      <c r="CF131" s="151"/>
      <c r="CJ131" s="150"/>
      <c r="CK131" s="150"/>
      <c r="CL131" s="151"/>
      <c r="CM131" s="151"/>
      <c r="CN131" s="151"/>
      <c r="CO131" s="151"/>
      <c r="CS131" s="150"/>
      <c r="CT131" s="150"/>
      <c r="CU131" s="151"/>
      <c r="CV131" s="151"/>
      <c r="CW131" s="151"/>
      <c r="CX131" s="151"/>
    </row>
    <row r="132" spans="23:102" ht="15" customHeight="1">
      <c r="W132" s="150"/>
      <c r="X132" s="150"/>
      <c r="Y132" s="151"/>
      <c r="AH132" s="150"/>
      <c r="AI132" s="150"/>
      <c r="AJ132" s="151"/>
      <c r="AS132" s="150"/>
      <c r="AT132" s="150"/>
      <c r="AU132" s="151"/>
      <c r="CA132" s="150"/>
      <c r="CB132" s="150"/>
      <c r="CC132" s="151"/>
      <c r="CD132" s="151"/>
      <c r="CE132" s="151"/>
      <c r="CF132" s="151"/>
      <c r="CJ132" s="150"/>
      <c r="CK132" s="150"/>
      <c r="CL132" s="151"/>
      <c r="CM132" s="151"/>
      <c r="CN132" s="151"/>
      <c r="CO132" s="151"/>
      <c r="CS132" s="150"/>
      <c r="CT132" s="150"/>
      <c r="CU132" s="151"/>
      <c r="CV132" s="151"/>
      <c r="CW132" s="151"/>
      <c r="CX132" s="151"/>
    </row>
    <row r="133" spans="23:102" ht="15" customHeight="1">
      <c r="W133" s="150"/>
      <c r="X133" s="150"/>
      <c r="Y133" s="151"/>
      <c r="AH133" s="150"/>
      <c r="AI133" s="150"/>
      <c r="AJ133" s="151"/>
      <c r="AS133" s="150"/>
      <c r="AT133" s="150"/>
      <c r="AU133" s="151"/>
      <c r="CA133" s="150"/>
      <c r="CB133" s="150"/>
      <c r="CC133" s="151"/>
      <c r="CD133" s="151"/>
      <c r="CE133" s="151"/>
      <c r="CF133" s="151"/>
      <c r="CJ133" s="150"/>
      <c r="CK133" s="150"/>
      <c r="CL133" s="151"/>
      <c r="CM133" s="151"/>
      <c r="CN133" s="151"/>
      <c r="CO133" s="151"/>
      <c r="CS133" s="150"/>
      <c r="CT133" s="150"/>
      <c r="CU133" s="151"/>
      <c r="CV133" s="151"/>
      <c r="CW133" s="151"/>
      <c r="CX133" s="151"/>
    </row>
    <row r="134" spans="23:102" ht="15" customHeight="1" thickBot="1">
      <c r="W134" s="328"/>
      <c r="X134" s="328"/>
      <c r="Y134" s="329"/>
      <c r="AH134" s="328"/>
      <c r="AI134" s="328"/>
      <c r="AJ134" s="329"/>
      <c r="AS134" s="328"/>
      <c r="AT134" s="328"/>
      <c r="AU134" s="329"/>
      <c r="CA134" s="328"/>
      <c r="CB134" s="328"/>
      <c r="CC134" s="329"/>
      <c r="CD134" s="329"/>
      <c r="CE134" s="329"/>
      <c r="CF134" s="329"/>
      <c r="CJ134" s="328"/>
      <c r="CK134" s="328"/>
      <c r="CL134" s="329"/>
      <c r="CM134" s="329"/>
      <c r="CN134" s="329"/>
      <c r="CO134" s="329"/>
      <c r="CS134" s="328"/>
      <c r="CT134" s="328"/>
      <c r="CU134" s="329"/>
      <c r="CV134" s="329"/>
      <c r="CW134" s="329"/>
      <c r="CX134" s="329"/>
    </row>
    <row r="135" spans="23:102" ht="15" customHeight="1">
      <c r="W135" s="326"/>
      <c r="X135" s="326"/>
      <c r="Y135" s="327"/>
      <c r="AH135" s="326"/>
      <c r="AI135" s="326"/>
      <c r="AJ135" s="327"/>
      <c r="AS135" s="326"/>
      <c r="AT135" s="326"/>
      <c r="AU135" s="327"/>
      <c r="CA135" s="326"/>
      <c r="CB135" s="326"/>
      <c r="CC135" s="327"/>
      <c r="CD135" s="327"/>
      <c r="CE135" s="327"/>
      <c r="CF135" s="327"/>
      <c r="CJ135" s="326"/>
      <c r="CK135" s="326"/>
      <c r="CL135" s="327"/>
      <c r="CM135" s="327"/>
      <c r="CN135" s="327"/>
      <c r="CO135" s="327"/>
      <c r="CS135" s="326"/>
      <c r="CT135" s="326"/>
      <c r="CU135" s="327"/>
      <c r="CV135" s="327"/>
      <c r="CW135" s="327"/>
      <c r="CX135" s="327"/>
    </row>
    <row r="136" spans="23:102" ht="15" customHeight="1">
      <c r="W136" s="150"/>
      <c r="X136" s="150"/>
      <c r="Y136" s="151"/>
      <c r="AH136" s="150"/>
      <c r="AI136" s="150"/>
      <c r="AJ136" s="151"/>
      <c r="AS136" s="150"/>
      <c r="AT136" s="150"/>
      <c r="AU136" s="151"/>
      <c r="CA136" s="150"/>
      <c r="CB136" s="150"/>
      <c r="CC136" s="151"/>
      <c r="CD136" s="151"/>
      <c r="CE136" s="151"/>
      <c r="CF136" s="151"/>
      <c r="CJ136" s="150"/>
      <c r="CK136" s="150"/>
      <c r="CL136" s="151"/>
      <c r="CM136" s="151"/>
      <c r="CN136" s="151"/>
      <c r="CO136" s="151"/>
      <c r="CS136" s="150"/>
      <c r="CT136" s="150"/>
      <c r="CU136" s="151"/>
      <c r="CV136" s="151"/>
      <c r="CW136" s="151"/>
      <c r="CX136" s="151"/>
    </row>
    <row r="137" spans="23:102" ht="15" customHeight="1">
      <c r="W137" s="150"/>
      <c r="X137" s="150"/>
      <c r="Y137" s="151"/>
      <c r="AH137" s="150"/>
      <c r="AI137" s="150"/>
      <c r="AJ137" s="151"/>
      <c r="AS137" s="150"/>
      <c r="AT137" s="150"/>
      <c r="AU137" s="151"/>
      <c r="CA137" s="150"/>
      <c r="CB137" s="150"/>
      <c r="CC137" s="151"/>
      <c r="CD137" s="151"/>
      <c r="CE137" s="151"/>
      <c r="CF137" s="151"/>
      <c r="CJ137" s="150"/>
      <c r="CK137" s="150"/>
      <c r="CL137" s="151"/>
      <c r="CM137" s="151"/>
      <c r="CN137" s="151"/>
      <c r="CO137" s="151"/>
      <c r="CS137" s="150"/>
      <c r="CT137" s="150"/>
      <c r="CU137" s="151"/>
      <c r="CV137" s="151"/>
      <c r="CW137" s="151"/>
      <c r="CX137" s="151"/>
    </row>
    <row r="138" spans="23:102" ht="15" customHeight="1">
      <c r="W138" s="150"/>
      <c r="X138" s="150"/>
      <c r="Y138" s="151"/>
      <c r="AH138" s="150"/>
      <c r="AI138" s="150"/>
      <c r="AJ138" s="151"/>
      <c r="AS138" s="150"/>
      <c r="AT138" s="150"/>
      <c r="AU138" s="151"/>
      <c r="CA138" s="150"/>
      <c r="CB138" s="150"/>
      <c r="CC138" s="151"/>
      <c r="CD138" s="151"/>
      <c r="CE138" s="151"/>
      <c r="CF138" s="151"/>
      <c r="CJ138" s="150"/>
      <c r="CK138" s="150"/>
      <c r="CL138" s="151"/>
      <c r="CM138" s="151"/>
      <c r="CN138" s="151"/>
      <c r="CO138" s="151"/>
      <c r="CS138" s="150"/>
      <c r="CT138" s="150"/>
      <c r="CU138" s="151"/>
      <c r="CV138" s="151"/>
      <c r="CW138" s="151"/>
      <c r="CX138" s="151"/>
    </row>
    <row r="139" spans="23:102" ht="15" customHeight="1">
      <c r="W139" s="150"/>
      <c r="X139" s="150"/>
      <c r="Y139" s="151"/>
      <c r="AH139" s="150"/>
      <c r="AI139" s="150"/>
      <c r="AJ139" s="151"/>
      <c r="AS139" s="150"/>
      <c r="AT139" s="150"/>
      <c r="AU139" s="151"/>
      <c r="CA139" s="150"/>
      <c r="CB139" s="150"/>
      <c r="CC139" s="151"/>
      <c r="CD139" s="151"/>
      <c r="CE139" s="151"/>
      <c r="CF139" s="151"/>
      <c r="CJ139" s="150"/>
      <c r="CK139" s="150"/>
      <c r="CL139" s="151"/>
      <c r="CM139" s="151"/>
      <c r="CN139" s="151"/>
      <c r="CO139" s="151"/>
      <c r="CS139" s="150"/>
      <c r="CT139" s="150"/>
      <c r="CU139" s="151"/>
      <c r="CV139" s="151"/>
      <c r="CW139" s="151"/>
      <c r="CX139" s="151"/>
    </row>
    <row r="140" spans="23:102" ht="15" customHeight="1" thickBot="1">
      <c r="W140" s="328"/>
      <c r="X140" s="328"/>
      <c r="Y140" s="329"/>
      <c r="AH140" s="328"/>
      <c r="AI140" s="328"/>
      <c r="AJ140" s="329"/>
      <c r="AS140" s="328"/>
      <c r="AT140" s="328"/>
      <c r="AU140" s="329"/>
      <c r="CA140" s="328"/>
      <c r="CB140" s="328"/>
      <c r="CC140" s="329"/>
      <c r="CD140" s="329"/>
      <c r="CE140" s="329"/>
      <c r="CF140" s="329"/>
      <c r="CJ140" s="328"/>
      <c r="CK140" s="328"/>
      <c r="CL140" s="329"/>
      <c r="CM140" s="329"/>
      <c r="CN140" s="329"/>
      <c r="CO140" s="329"/>
      <c r="CS140" s="328"/>
      <c r="CT140" s="328"/>
      <c r="CU140" s="329"/>
      <c r="CV140" s="329"/>
      <c r="CW140" s="329"/>
      <c r="CX140" s="329"/>
    </row>
    <row r="141" spans="23:102" ht="15" customHeight="1">
      <c r="W141" s="326"/>
      <c r="X141" s="326"/>
      <c r="Y141" s="327"/>
      <c r="AH141" s="326"/>
      <c r="AI141" s="326"/>
      <c r="AJ141" s="327"/>
      <c r="AS141" s="326"/>
      <c r="AT141" s="326"/>
      <c r="AU141" s="327"/>
      <c r="CA141" s="326"/>
      <c r="CB141" s="326"/>
      <c r="CC141" s="327"/>
      <c r="CD141" s="327"/>
      <c r="CE141" s="327"/>
      <c r="CF141" s="327"/>
      <c r="CJ141" s="326"/>
      <c r="CK141" s="326"/>
      <c r="CL141" s="327"/>
      <c r="CM141" s="327"/>
      <c r="CN141" s="327"/>
      <c r="CO141" s="327"/>
      <c r="CS141" s="326"/>
      <c r="CT141" s="326"/>
      <c r="CU141" s="327"/>
      <c r="CV141" s="327"/>
      <c r="CW141" s="327"/>
      <c r="CX141" s="327"/>
    </row>
    <row r="142" spans="23:102" ht="15" customHeight="1">
      <c r="W142" s="150"/>
      <c r="X142" s="150"/>
      <c r="Y142" s="151"/>
      <c r="AH142" s="150"/>
      <c r="AI142" s="150"/>
      <c r="AJ142" s="151"/>
      <c r="AS142" s="150"/>
      <c r="AT142" s="150"/>
      <c r="AU142" s="151"/>
      <c r="CA142" s="150"/>
      <c r="CB142" s="150"/>
      <c r="CC142" s="151"/>
      <c r="CD142" s="151"/>
      <c r="CE142" s="151"/>
      <c r="CF142" s="151"/>
      <c r="CJ142" s="150"/>
      <c r="CK142" s="150"/>
      <c r="CL142" s="151"/>
      <c r="CM142" s="151"/>
      <c r="CN142" s="151"/>
      <c r="CO142" s="151"/>
      <c r="CS142" s="150"/>
      <c r="CT142" s="150"/>
      <c r="CU142" s="151"/>
      <c r="CV142" s="151"/>
      <c r="CW142" s="151"/>
      <c r="CX142" s="151"/>
    </row>
    <row r="143" spans="23:102" ht="15" customHeight="1">
      <c r="W143" s="150"/>
      <c r="X143" s="150"/>
      <c r="Y143" s="151"/>
      <c r="AH143" s="150"/>
      <c r="AI143" s="150"/>
      <c r="AJ143" s="151"/>
      <c r="AS143" s="150"/>
      <c r="AT143" s="150"/>
      <c r="AU143" s="151"/>
      <c r="CA143" s="150"/>
      <c r="CB143" s="150"/>
      <c r="CC143" s="151"/>
      <c r="CD143" s="151"/>
      <c r="CE143" s="151"/>
      <c r="CF143" s="151"/>
      <c r="CJ143" s="150"/>
      <c r="CK143" s="150"/>
      <c r="CL143" s="151"/>
      <c r="CM143" s="151"/>
      <c r="CN143" s="151"/>
      <c r="CO143" s="151"/>
      <c r="CS143" s="150"/>
      <c r="CT143" s="150"/>
      <c r="CU143" s="151"/>
      <c r="CV143" s="151"/>
      <c r="CW143" s="151"/>
      <c r="CX143" s="151"/>
    </row>
    <row r="144" spans="23:102" ht="15" customHeight="1">
      <c r="W144" s="150"/>
      <c r="X144" s="150"/>
      <c r="Y144" s="151"/>
      <c r="AH144" s="150"/>
      <c r="AI144" s="150"/>
      <c r="AJ144" s="151"/>
      <c r="AS144" s="150"/>
      <c r="AT144" s="150"/>
      <c r="AU144" s="151"/>
      <c r="CA144" s="150"/>
      <c r="CB144" s="150"/>
      <c r="CC144" s="151"/>
      <c r="CD144" s="151"/>
      <c r="CE144" s="151"/>
      <c r="CF144" s="151"/>
      <c r="CJ144" s="150"/>
      <c r="CK144" s="150"/>
      <c r="CL144" s="151"/>
      <c r="CM144" s="151"/>
      <c r="CN144" s="151"/>
      <c r="CO144" s="151"/>
      <c r="CS144" s="150"/>
      <c r="CT144" s="150"/>
      <c r="CU144" s="151"/>
      <c r="CV144" s="151"/>
      <c r="CW144" s="151"/>
      <c r="CX144" s="151"/>
    </row>
    <row r="145" spans="23:102" ht="15" customHeight="1">
      <c r="W145" s="150"/>
      <c r="X145" s="150"/>
      <c r="Y145" s="151"/>
      <c r="AH145" s="150"/>
      <c r="AI145" s="150"/>
      <c r="AJ145" s="151"/>
      <c r="AS145" s="150"/>
      <c r="AT145" s="150"/>
      <c r="AU145" s="151"/>
      <c r="CA145" s="150"/>
      <c r="CB145" s="150"/>
      <c r="CC145" s="151"/>
      <c r="CD145" s="151"/>
      <c r="CE145" s="151"/>
      <c r="CF145" s="151"/>
      <c r="CJ145" s="150"/>
      <c r="CK145" s="150"/>
      <c r="CL145" s="151"/>
      <c r="CM145" s="151"/>
      <c r="CN145" s="151"/>
      <c r="CO145" s="151"/>
      <c r="CS145" s="150"/>
      <c r="CT145" s="150"/>
      <c r="CU145" s="151"/>
      <c r="CV145" s="151"/>
      <c r="CW145" s="151"/>
      <c r="CX145" s="151"/>
    </row>
    <row r="146" spans="23:102" ht="15" customHeight="1" thickBot="1">
      <c r="W146" s="328"/>
      <c r="X146" s="328"/>
      <c r="Y146" s="329"/>
      <c r="AH146" s="328"/>
      <c r="AI146" s="328"/>
      <c r="AJ146" s="329"/>
      <c r="AS146" s="328"/>
      <c r="AT146" s="328"/>
      <c r="AU146" s="329"/>
      <c r="CA146" s="328"/>
      <c r="CB146" s="328"/>
      <c r="CC146" s="329"/>
      <c r="CD146" s="329"/>
      <c r="CE146" s="329"/>
      <c r="CF146" s="329"/>
      <c r="CJ146" s="328"/>
      <c r="CK146" s="328"/>
      <c r="CL146" s="329"/>
      <c r="CM146" s="329"/>
      <c r="CN146" s="329"/>
      <c r="CO146" s="329"/>
      <c r="CS146" s="328"/>
      <c r="CT146" s="328"/>
      <c r="CU146" s="329"/>
      <c r="CV146" s="329"/>
      <c r="CW146" s="329"/>
      <c r="CX146" s="329"/>
    </row>
    <row r="147" spans="23:102" ht="15" customHeight="1">
      <c r="W147" s="326"/>
      <c r="X147" s="326"/>
      <c r="Y147" s="327"/>
      <c r="AH147" s="326"/>
      <c r="AI147" s="326"/>
      <c r="AJ147" s="327"/>
      <c r="AS147" s="326"/>
      <c r="AT147" s="326"/>
      <c r="AU147" s="327"/>
      <c r="CA147" s="326"/>
      <c r="CB147" s="326"/>
      <c r="CC147" s="327"/>
      <c r="CD147" s="327"/>
      <c r="CE147" s="327"/>
      <c r="CF147" s="327"/>
      <c r="CJ147" s="326"/>
      <c r="CK147" s="326"/>
      <c r="CL147" s="327"/>
      <c r="CM147" s="327"/>
      <c r="CN147" s="327"/>
      <c r="CO147" s="327"/>
      <c r="CS147" s="326"/>
      <c r="CT147" s="326"/>
      <c r="CU147" s="327"/>
      <c r="CV147" s="327"/>
      <c r="CW147" s="327"/>
      <c r="CX147" s="327"/>
    </row>
    <row r="148" spans="23:102" ht="15" customHeight="1">
      <c r="W148" s="150"/>
      <c r="X148" s="150"/>
      <c r="Y148" s="151"/>
      <c r="AH148" s="150"/>
      <c r="AI148" s="150"/>
      <c r="AJ148" s="151"/>
      <c r="AS148" s="150"/>
      <c r="AT148" s="150"/>
      <c r="AU148" s="151"/>
      <c r="CA148" s="150"/>
      <c r="CB148" s="150"/>
      <c r="CC148" s="151"/>
      <c r="CD148" s="151"/>
      <c r="CE148" s="151"/>
      <c r="CF148" s="151"/>
      <c r="CJ148" s="150"/>
      <c r="CK148" s="150"/>
      <c r="CL148" s="151"/>
      <c r="CM148" s="151"/>
      <c r="CN148" s="151"/>
      <c r="CO148" s="151"/>
      <c r="CS148" s="150"/>
      <c r="CT148" s="150"/>
      <c r="CU148" s="151"/>
      <c r="CV148" s="151"/>
      <c r="CW148" s="151"/>
      <c r="CX148" s="151"/>
    </row>
    <row r="149" spans="23:102" ht="15" customHeight="1">
      <c r="W149" s="150"/>
      <c r="X149" s="150"/>
      <c r="Y149" s="151"/>
      <c r="AH149" s="150"/>
      <c r="AI149" s="150"/>
      <c r="AJ149" s="151"/>
      <c r="AS149" s="150"/>
      <c r="AT149" s="150"/>
      <c r="AU149" s="151"/>
      <c r="CA149" s="150"/>
      <c r="CB149" s="150"/>
      <c r="CC149" s="151"/>
      <c r="CD149" s="151"/>
      <c r="CE149" s="151"/>
      <c r="CF149" s="151"/>
      <c r="CJ149" s="150"/>
      <c r="CK149" s="150"/>
      <c r="CL149" s="151"/>
      <c r="CM149" s="151"/>
      <c r="CN149" s="151"/>
      <c r="CO149" s="151"/>
      <c r="CS149" s="150"/>
      <c r="CT149" s="150"/>
      <c r="CU149" s="151"/>
      <c r="CV149" s="151"/>
      <c r="CW149" s="151"/>
      <c r="CX149" s="151"/>
    </row>
    <row r="150" spans="23:102" ht="15" customHeight="1">
      <c r="W150" s="150"/>
      <c r="X150" s="150"/>
      <c r="Y150" s="151"/>
      <c r="AH150" s="150"/>
      <c r="AI150" s="150"/>
      <c r="AJ150" s="151"/>
      <c r="AS150" s="150"/>
      <c r="AT150" s="150"/>
      <c r="AU150" s="151"/>
      <c r="CA150" s="150"/>
      <c r="CB150" s="150"/>
      <c r="CC150" s="151"/>
      <c r="CD150" s="151"/>
      <c r="CE150" s="151"/>
      <c r="CF150" s="151"/>
      <c r="CJ150" s="150"/>
      <c r="CK150" s="150"/>
      <c r="CL150" s="151"/>
      <c r="CM150" s="151"/>
      <c r="CN150" s="151"/>
      <c r="CO150" s="151"/>
      <c r="CS150" s="150"/>
      <c r="CT150" s="150"/>
      <c r="CU150" s="151"/>
      <c r="CV150" s="151"/>
      <c r="CW150" s="151"/>
      <c r="CX150" s="151"/>
    </row>
    <row r="151" spans="23:102" ht="15" customHeight="1">
      <c r="W151" s="150"/>
      <c r="X151" s="150"/>
      <c r="Y151" s="151"/>
      <c r="AH151" s="150"/>
      <c r="AI151" s="150"/>
      <c r="AJ151" s="151"/>
      <c r="AS151" s="150"/>
      <c r="AT151" s="150"/>
      <c r="AU151" s="151"/>
      <c r="CA151" s="150"/>
      <c r="CB151" s="150"/>
      <c r="CC151" s="151"/>
      <c r="CD151" s="151"/>
      <c r="CE151" s="151"/>
      <c r="CF151" s="151"/>
      <c r="CJ151" s="150"/>
      <c r="CK151" s="150"/>
      <c r="CL151" s="151"/>
      <c r="CM151" s="151"/>
      <c r="CN151" s="151"/>
      <c r="CO151" s="151"/>
      <c r="CS151" s="150"/>
      <c r="CT151" s="150"/>
      <c r="CU151" s="151"/>
      <c r="CV151" s="151"/>
      <c r="CW151" s="151"/>
      <c r="CX151" s="151"/>
    </row>
    <row r="152" spans="23:102" ht="15" customHeight="1" thickBot="1">
      <c r="W152" s="328"/>
      <c r="X152" s="328"/>
      <c r="Y152" s="329"/>
      <c r="AH152" s="328"/>
      <c r="AI152" s="328"/>
      <c r="AJ152" s="329"/>
      <c r="AS152" s="328"/>
      <c r="AT152" s="328"/>
      <c r="AU152" s="329"/>
      <c r="CA152" s="328"/>
      <c r="CB152" s="328"/>
      <c r="CC152" s="329"/>
      <c r="CD152" s="329"/>
      <c r="CE152" s="329"/>
      <c r="CF152" s="329"/>
      <c r="CJ152" s="328"/>
      <c r="CK152" s="328"/>
      <c r="CL152" s="329"/>
      <c r="CM152" s="329"/>
      <c r="CN152" s="329"/>
      <c r="CO152" s="329"/>
      <c r="CS152" s="328"/>
      <c r="CT152" s="328"/>
      <c r="CU152" s="329"/>
      <c r="CV152" s="329"/>
      <c r="CW152" s="329"/>
      <c r="CX152" s="329"/>
    </row>
    <row r="153" spans="23:102" ht="15" customHeight="1">
      <c r="W153" s="326"/>
      <c r="X153" s="326"/>
      <c r="Y153" s="327"/>
      <c r="AH153" s="326"/>
      <c r="AI153" s="326"/>
      <c r="AJ153" s="327"/>
      <c r="AS153" s="326"/>
      <c r="AT153" s="326"/>
      <c r="AU153" s="327"/>
      <c r="CA153" s="326"/>
      <c r="CB153" s="326"/>
      <c r="CC153" s="327"/>
      <c r="CD153" s="327"/>
      <c r="CE153" s="327"/>
      <c r="CF153" s="327"/>
      <c r="CJ153" s="326"/>
      <c r="CK153" s="326"/>
      <c r="CL153" s="327"/>
      <c r="CM153" s="327"/>
      <c r="CN153" s="327"/>
      <c r="CO153" s="327"/>
      <c r="CS153" s="326"/>
      <c r="CT153" s="326"/>
      <c r="CU153" s="327"/>
      <c r="CV153" s="327"/>
      <c r="CW153" s="327"/>
      <c r="CX153" s="327"/>
    </row>
    <row r="154" spans="23:102" ht="15" customHeight="1">
      <c r="W154" s="150"/>
      <c r="X154" s="150"/>
      <c r="Y154" s="151"/>
      <c r="AH154" s="150"/>
      <c r="AI154" s="150"/>
      <c r="AJ154" s="151"/>
      <c r="AS154" s="150"/>
      <c r="AT154" s="150"/>
      <c r="AU154" s="151"/>
      <c r="CA154" s="150"/>
      <c r="CB154" s="150"/>
      <c r="CC154" s="151"/>
      <c r="CD154" s="151"/>
      <c r="CE154" s="151"/>
      <c r="CF154" s="151"/>
      <c r="CJ154" s="150"/>
      <c r="CK154" s="150"/>
      <c r="CL154" s="151"/>
      <c r="CM154" s="151"/>
      <c r="CN154" s="151"/>
      <c r="CO154" s="151"/>
      <c r="CS154" s="150"/>
      <c r="CT154" s="150"/>
      <c r="CU154" s="151"/>
      <c r="CV154" s="151"/>
      <c r="CW154" s="151"/>
      <c r="CX154" s="151"/>
    </row>
    <row r="155" spans="23:102" ht="15" customHeight="1">
      <c r="W155" s="150"/>
      <c r="X155" s="150"/>
      <c r="Y155" s="151"/>
      <c r="AH155" s="150"/>
      <c r="AI155" s="150"/>
      <c r="AJ155" s="151"/>
      <c r="AS155" s="150"/>
      <c r="AT155" s="150"/>
      <c r="AU155" s="151"/>
      <c r="CA155" s="150"/>
      <c r="CB155" s="150"/>
      <c r="CC155" s="151"/>
      <c r="CD155" s="151"/>
      <c r="CE155" s="151"/>
      <c r="CF155" s="151"/>
      <c r="CJ155" s="150"/>
      <c r="CK155" s="150"/>
      <c r="CL155" s="151"/>
      <c r="CM155" s="151"/>
      <c r="CN155" s="151"/>
      <c r="CO155" s="151"/>
      <c r="CS155" s="150"/>
      <c r="CT155" s="150"/>
      <c r="CU155" s="151"/>
      <c r="CV155" s="151"/>
      <c r="CW155" s="151"/>
      <c r="CX155" s="151"/>
    </row>
    <row r="156" spans="23:102" ht="15" customHeight="1">
      <c r="W156" s="150"/>
      <c r="X156" s="150"/>
      <c r="Y156" s="151"/>
      <c r="AH156" s="150"/>
      <c r="AI156" s="150"/>
      <c r="AJ156" s="151"/>
      <c r="AS156" s="150"/>
      <c r="AT156" s="150"/>
      <c r="AU156" s="151"/>
      <c r="CA156" s="150"/>
      <c r="CB156" s="150"/>
      <c r="CC156" s="151"/>
      <c r="CD156" s="151"/>
      <c r="CE156" s="151"/>
      <c r="CF156" s="151"/>
      <c r="CJ156" s="150"/>
      <c r="CK156" s="150"/>
      <c r="CL156" s="151"/>
      <c r="CM156" s="151"/>
      <c r="CN156" s="151"/>
      <c r="CO156" s="151"/>
      <c r="CS156" s="150"/>
      <c r="CT156" s="150"/>
      <c r="CU156" s="151"/>
      <c r="CV156" s="151"/>
      <c r="CW156" s="151"/>
      <c r="CX156" s="151"/>
    </row>
    <row r="157" spans="23:102" ht="15" customHeight="1">
      <c r="W157" s="150"/>
      <c r="X157" s="150"/>
      <c r="Y157" s="151"/>
      <c r="AH157" s="150"/>
      <c r="AI157" s="150"/>
      <c r="AJ157" s="151"/>
      <c r="AS157" s="150"/>
      <c r="AT157" s="150"/>
      <c r="AU157" s="151"/>
      <c r="CA157" s="150"/>
      <c r="CB157" s="150"/>
      <c r="CC157" s="151"/>
      <c r="CD157" s="151"/>
      <c r="CE157" s="151"/>
      <c r="CF157" s="151"/>
      <c r="CJ157" s="150"/>
      <c r="CK157" s="150"/>
      <c r="CL157" s="151"/>
      <c r="CM157" s="151"/>
      <c r="CN157" s="151"/>
      <c r="CO157" s="151"/>
      <c r="CS157" s="150"/>
      <c r="CT157" s="150"/>
      <c r="CU157" s="151"/>
      <c r="CV157" s="151"/>
      <c r="CW157" s="151"/>
      <c r="CX157" s="151"/>
    </row>
    <row r="158" spans="23:102" ht="15" customHeight="1" thickBot="1">
      <c r="W158" s="328"/>
      <c r="X158" s="328"/>
      <c r="Y158" s="329"/>
      <c r="AH158" s="328"/>
      <c r="AI158" s="328"/>
      <c r="AJ158" s="329"/>
      <c r="AS158" s="328"/>
      <c r="AT158" s="328"/>
      <c r="AU158" s="329"/>
      <c r="CA158" s="328"/>
      <c r="CB158" s="328"/>
      <c r="CC158" s="329"/>
      <c r="CD158" s="329"/>
      <c r="CE158" s="329"/>
      <c r="CF158" s="329"/>
      <c r="CJ158" s="328"/>
      <c r="CK158" s="328"/>
      <c r="CL158" s="329"/>
      <c r="CM158" s="329"/>
      <c r="CN158" s="329"/>
      <c r="CO158" s="329"/>
      <c r="CS158" s="328"/>
      <c r="CT158" s="328"/>
      <c r="CU158" s="329"/>
      <c r="CV158" s="329"/>
      <c r="CW158" s="329"/>
      <c r="CX158" s="329"/>
    </row>
    <row r="159" spans="23:102" ht="15" customHeight="1">
      <c r="W159" s="139"/>
      <c r="X159" s="139"/>
      <c r="Y159" s="140"/>
      <c r="AH159" s="139"/>
      <c r="AI159" s="139"/>
      <c r="AJ159" s="140"/>
      <c r="AS159" s="139"/>
      <c r="AT159" s="139"/>
      <c r="AU159" s="140"/>
      <c r="CA159" s="139"/>
      <c r="CB159" s="139"/>
      <c r="CC159" s="140"/>
      <c r="CD159" s="140"/>
      <c r="CE159" s="140"/>
      <c r="CF159" s="140"/>
      <c r="CJ159" s="139"/>
      <c r="CK159" s="139"/>
      <c r="CL159" s="140"/>
      <c r="CM159" s="140"/>
      <c r="CN159" s="140"/>
      <c r="CO159" s="140"/>
      <c r="CS159" s="139"/>
      <c r="CT159" s="139"/>
      <c r="CU159" s="140"/>
      <c r="CV159" s="140"/>
      <c r="CW159" s="140"/>
      <c r="CX159" s="140"/>
    </row>
    <row r="160" spans="23:102" ht="15" customHeight="1">
      <c r="W160" s="150"/>
      <c r="X160" s="150"/>
      <c r="Y160" s="151"/>
      <c r="AH160" s="150"/>
      <c r="AI160" s="150"/>
      <c r="AJ160" s="151"/>
      <c r="AS160" s="150"/>
      <c r="AT160" s="150"/>
      <c r="AU160" s="151"/>
      <c r="CA160" s="150"/>
      <c r="CB160" s="150"/>
      <c r="CC160" s="151"/>
      <c r="CD160" s="151"/>
      <c r="CE160" s="151"/>
      <c r="CF160" s="151"/>
      <c r="CJ160" s="150"/>
      <c r="CK160" s="150"/>
      <c r="CL160" s="151"/>
      <c r="CM160" s="151"/>
      <c r="CN160" s="151"/>
      <c r="CO160" s="151"/>
      <c r="CS160" s="150"/>
      <c r="CT160" s="150"/>
      <c r="CU160" s="151"/>
      <c r="CV160" s="151"/>
      <c r="CW160" s="151"/>
      <c r="CX160" s="151"/>
    </row>
    <row r="161" spans="23:102" ht="15" customHeight="1">
      <c r="W161" s="150"/>
      <c r="X161" s="150"/>
      <c r="Y161" s="151"/>
      <c r="AH161" s="150"/>
      <c r="AI161" s="150"/>
      <c r="AJ161" s="151"/>
      <c r="AS161" s="150"/>
      <c r="AT161" s="150"/>
      <c r="AU161" s="151"/>
      <c r="CA161" s="150"/>
      <c r="CB161" s="150"/>
      <c r="CC161" s="151"/>
      <c r="CD161" s="151"/>
      <c r="CE161" s="151"/>
      <c r="CF161" s="151"/>
      <c r="CJ161" s="150"/>
      <c r="CK161" s="150"/>
      <c r="CL161" s="151"/>
      <c r="CM161" s="151"/>
      <c r="CN161" s="151"/>
      <c r="CO161" s="151"/>
      <c r="CS161" s="150"/>
      <c r="CT161" s="150"/>
      <c r="CU161" s="151"/>
      <c r="CV161" s="151"/>
      <c r="CW161" s="151"/>
      <c r="CX161" s="151"/>
    </row>
    <row r="162" spans="23:102" ht="15" customHeight="1">
      <c r="W162" s="150"/>
      <c r="X162" s="150"/>
      <c r="Y162" s="151"/>
      <c r="AH162" s="150"/>
      <c r="AI162" s="150"/>
      <c r="AJ162" s="151"/>
      <c r="AS162" s="150"/>
      <c r="AT162" s="150"/>
      <c r="AU162" s="151"/>
      <c r="CA162" s="150"/>
      <c r="CB162" s="150"/>
      <c r="CC162" s="151"/>
      <c r="CD162" s="151"/>
      <c r="CE162" s="151"/>
      <c r="CF162" s="151"/>
      <c r="CJ162" s="150"/>
      <c r="CK162" s="150"/>
      <c r="CL162" s="151"/>
      <c r="CM162" s="151"/>
      <c r="CN162" s="151"/>
      <c r="CO162" s="151"/>
      <c r="CS162" s="150"/>
      <c r="CT162" s="150"/>
      <c r="CU162" s="151"/>
      <c r="CV162" s="151"/>
      <c r="CW162" s="151"/>
      <c r="CX162" s="151"/>
    </row>
    <row r="163" spans="23:102" ht="15" customHeight="1">
      <c r="W163" s="150"/>
      <c r="X163" s="150"/>
      <c r="Y163" s="151"/>
      <c r="AH163" s="150"/>
      <c r="AI163" s="150"/>
      <c r="AJ163" s="151"/>
      <c r="AS163" s="150"/>
      <c r="AT163" s="150"/>
      <c r="AU163" s="151"/>
      <c r="CA163" s="150"/>
      <c r="CB163" s="150"/>
      <c r="CC163" s="151"/>
      <c r="CD163" s="151"/>
      <c r="CE163" s="151"/>
      <c r="CF163" s="151"/>
      <c r="CJ163" s="150"/>
      <c r="CK163" s="150"/>
      <c r="CL163" s="151"/>
      <c r="CM163" s="151"/>
      <c r="CN163" s="151"/>
      <c r="CO163" s="151"/>
      <c r="CS163" s="150"/>
      <c r="CT163" s="150"/>
      <c r="CU163" s="151"/>
      <c r="CV163" s="151"/>
      <c r="CW163" s="151"/>
      <c r="CX163" s="151"/>
    </row>
    <row r="164" spans="23:102" ht="15" customHeight="1">
      <c r="W164" s="150"/>
      <c r="X164" s="150"/>
      <c r="Y164" s="151"/>
      <c r="AH164" s="150"/>
      <c r="AI164" s="150"/>
      <c r="AJ164" s="151"/>
      <c r="AS164" s="150"/>
      <c r="AT164" s="150"/>
      <c r="AU164" s="151"/>
      <c r="CA164" s="150"/>
      <c r="CB164" s="150"/>
      <c r="CC164" s="151"/>
      <c r="CD164" s="151"/>
      <c r="CE164" s="151"/>
      <c r="CF164" s="151"/>
      <c r="CJ164" s="150"/>
      <c r="CK164" s="150"/>
      <c r="CL164" s="151"/>
      <c r="CM164" s="151"/>
      <c r="CN164" s="151"/>
      <c r="CO164" s="151"/>
      <c r="CS164" s="150"/>
      <c r="CT164" s="150"/>
      <c r="CU164" s="151"/>
      <c r="CV164" s="151"/>
      <c r="CW164" s="151"/>
      <c r="CX164" s="151"/>
    </row>
    <row r="165" spans="23:102" ht="15" customHeight="1">
      <c r="W165" s="139"/>
      <c r="X165" s="139"/>
      <c r="Y165" s="140"/>
      <c r="AH165" s="139"/>
      <c r="AI165" s="139"/>
      <c r="AJ165" s="140"/>
      <c r="AS165" s="139"/>
      <c r="AT165" s="139"/>
      <c r="AU165" s="140"/>
      <c r="CA165" s="139"/>
      <c r="CB165" s="139"/>
      <c r="CC165" s="140"/>
      <c r="CD165" s="140"/>
      <c r="CE165" s="140"/>
      <c r="CF165" s="140"/>
      <c r="CJ165" s="139"/>
      <c r="CK165" s="139"/>
      <c r="CL165" s="140"/>
      <c r="CM165" s="140"/>
      <c r="CN165" s="140"/>
      <c r="CO165" s="140"/>
      <c r="CS165" s="139"/>
      <c r="CT165" s="139"/>
      <c r="CU165" s="140"/>
      <c r="CV165" s="140"/>
      <c r="CW165" s="140"/>
      <c r="CX165" s="140"/>
    </row>
    <row r="166" spans="23:102" ht="15" customHeight="1">
      <c r="W166" s="150"/>
      <c r="X166" s="150"/>
      <c r="Y166" s="151"/>
      <c r="AH166" s="150"/>
      <c r="AI166" s="150"/>
      <c r="AJ166" s="151"/>
      <c r="AS166" s="150"/>
      <c r="AT166" s="150"/>
      <c r="AU166" s="151"/>
      <c r="CA166" s="150"/>
      <c r="CB166" s="150"/>
      <c r="CC166" s="151"/>
      <c r="CD166" s="151"/>
      <c r="CE166" s="151"/>
      <c r="CF166" s="151"/>
      <c r="CJ166" s="150"/>
      <c r="CK166" s="150"/>
      <c r="CL166" s="151"/>
      <c r="CM166" s="151"/>
      <c r="CN166" s="151"/>
      <c r="CO166" s="151"/>
      <c r="CS166" s="150"/>
      <c r="CT166" s="150"/>
      <c r="CU166" s="151"/>
      <c r="CV166" s="151"/>
      <c r="CW166" s="151"/>
      <c r="CX166" s="151"/>
    </row>
    <row r="167" spans="23:102" ht="15" customHeight="1">
      <c r="W167" s="150"/>
      <c r="X167" s="150"/>
      <c r="Y167" s="151"/>
      <c r="AH167" s="150"/>
      <c r="AI167" s="150"/>
      <c r="AJ167" s="151"/>
      <c r="AS167" s="150"/>
      <c r="AT167" s="150"/>
      <c r="AU167" s="151"/>
      <c r="CA167" s="150"/>
      <c r="CB167" s="150"/>
      <c r="CC167" s="151"/>
      <c r="CD167" s="151"/>
      <c r="CE167" s="151"/>
      <c r="CF167" s="151"/>
      <c r="CJ167" s="150"/>
      <c r="CK167" s="150"/>
      <c r="CL167" s="151"/>
      <c r="CM167" s="151"/>
      <c r="CN167" s="151"/>
      <c r="CO167" s="151"/>
      <c r="CS167" s="150"/>
      <c r="CT167" s="150"/>
      <c r="CU167" s="151"/>
      <c r="CV167" s="151"/>
      <c r="CW167" s="151"/>
      <c r="CX167" s="151"/>
    </row>
    <row r="168" spans="23:102" ht="15" customHeight="1">
      <c r="W168" s="150"/>
      <c r="X168" s="150"/>
      <c r="Y168" s="151"/>
      <c r="AH168" s="150"/>
      <c r="AI168" s="150"/>
      <c r="AJ168" s="151"/>
      <c r="AS168" s="150"/>
      <c r="AT168" s="150"/>
      <c r="AU168" s="151"/>
      <c r="CA168" s="150"/>
      <c r="CB168" s="150"/>
      <c r="CC168" s="151"/>
      <c r="CD168" s="151"/>
      <c r="CE168" s="151"/>
      <c r="CF168" s="151"/>
      <c r="CJ168" s="150"/>
      <c r="CK168" s="150"/>
      <c r="CL168" s="151"/>
      <c r="CM168" s="151"/>
      <c r="CN168" s="151"/>
      <c r="CO168" s="151"/>
      <c r="CS168" s="150"/>
      <c r="CT168" s="150"/>
      <c r="CU168" s="151"/>
      <c r="CV168" s="151"/>
      <c r="CW168" s="151"/>
      <c r="CX168" s="151"/>
    </row>
    <row r="169" spans="23:102" ht="15" customHeight="1">
      <c r="W169" s="150"/>
      <c r="X169" s="150"/>
      <c r="Y169" s="151"/>
      <c r="AH169" s="150"/>
      <c r="AI169" s="150"/>
      <c r="AJ169" s="151"/>
      <c r="AS169" s="150"/>
      <c r="AT169" s="150"/>
      <c r="AU169" s="151"/>
      <c r="CA169" s="150"/>
      <c r="CB169" s="150"/>
      <c r="CC169" s="151"/>
      <c r="CD169" s="151"/>
      <c r="CE169" s="151"/>
      <c r="CF169" s="151"/>
      <c r="CJ169" s="150"/>
      <c r="CK169" s="150"/>
      <c r="CL169" s="151"/>
      <c r="CM169" s="151"/>
      <c r="CN169" s="151"/>
      <c r="CO169" s="151"/>
      <c r="CS169" s="150"/>
      <c r="CT169" s="150"/>
      <c r="CU169" s="151"/>
      <c r="CV169" s="151"/>
      <c r="CW169" s="151"/>
      <c r="CX169" s="151"/>
    </row>
    <row r="170" spans="23:102" ht="15" customHeight="1">
      <c r="W170" s="150"/>
      <c r="X170" s="150"/>
      <c r="Y170" s="151"/>
      <c r="AH170" s="150"/>
      <c r="AI170" s="150"/>
      <c r="AJ170" s="151"/>
      <c r="AS170" s="150"/>
      <c r="AT170" s="150"/>
      <c r="AU170" s="151"/>
      <c r="CA170" s="150"/>
      <c r="CB170" s="150"/>
      <c r="CC170" s="151"/>
      <c r="CD170" s="151"/>
      <c r="CE170" s="151"/>
      <c r="CF170" s="151"/>
      <c r="CJ170" s="150"/>
      <c r="CK170" s="150"/>
      <c r="CL170" s="151"/>
      <c r="CM170" s="151"/>
      <c r="CN170" s="151"/>
      <c r="CO170" s="151"/>
      <c r="CS170" s="150"/>
      <c r="CT170" s="150"/>
      <c r="CU170" s="151"/>
      <c r="CV170" s="151"/>
      <c r="CW170" s="151"/>
      <c r="CX170" s="151"/>
    </row>
    <row r="171" spans="23:102" ht="15" customHeight="1">
      <c r="W171" s="139"/>
      <c r="X171" s="139"/>
      <c r="Y171" s="140"/>
      <c r="AH171" s="139"/>
      <c r="AI171" s="139"/>
      <c r="AJ171" s="140"/>
      <c r="AS171" s="139"/>
      <c r="AT171" s="139"/>
      <c r="AU171" s="140"/>
      <c r="CA171" s="139"/>
      <c r="CB171" s="139"/>
      <c r="CC171" s="140"/>
      <c r="CD171" s="140"/>
      <c r="CE171" s="140"/>
      <c r="CF171" s="140"/>
      <c r="CJ171" s="139"/>
      <c r="CK171" s="139"/>
      <c r="CL171" s="140"/>
      <c r="CM171" s="140"/>
      <c r="CN171" s="140"/>
      <c r="CO171" s="140"/>
      <c r="CS171" s="139"/>
      <c r="CT171" s="139"/>
      <c r="CU171" s="140"/>
      <c r="CV171" s="140"/>
      <c r="CW171" s="140"/>
      <c r="CX171" s="140"/>
    </row>
    <row r="172" spans="23:102" ht="15" customHeight="1">
      <c r="W172" s="150"/>
      <c r="X172" s="150"/>
      <c r="Y172" s="151"/>
      <c r="AH172" s="150"/>
      <c r="AI172" s="150"/>
      <c r="AJ172" s="151"/>
      <c r="AS172" s="150"/>
      <c r="AT172" s="150"/>
      <c r="AU172" s="151"/>
      <c r="CA172" s="150"/>
      <c r="CB172" s="150"/>
      <c r="CC172" s="151"/>
      <c r="CD172" s="151"/>
      <c r="CE172" s="151"/>
      <c r="CF172" s="151"/>
      <c r="CJ172" s="150"/>
      <c r="CK172" s="150"/>
      <c r="CL172" s="151"/>
      <c r="CM172" s="151"/>
      <c r="CN172" s="151"/>
      <c r="CO172" s="151"/>
      <c r="CS172" s="150"/>
      <c r="CT172" s="150"/>
      <c r="CU172" s="151"/>
      <c r="CV172" s="151"/>
      <c r="CW172" s="151"/>
      <c r="CX172" s="151"/>
    </row>
    <row r="173" spans="23:102" ht="15" customHeight="1">
      <c r="W173" s="150"/>
      <c r="X173" s="150"/>
      <c r="Y173" s="151"/>
      <c r="AH173" s="150"/>
      <c r="AI173" s="150"/>
      <c r="AJ173" s="151"/>
      <c r="AS173" s="150"/>
      <c r="AT173" s="150"/>
      <c r="AU173" s="151"/>
      <c r="CA173" s="150"/>
      <c r="CB173" s="150"/>
      <c r="CC173" s="151"/>
      <c r="CD173" s="151"/>
      <c r="CE173" s="151"/>
      <c r="CF173" s="151"/>
      <c r="CJ173" s="150"/>
      <c r="CK173" s="150"/>
      <c r="CL173" s="151"/>
      <c r="CM173" s="151"/>
      <c r="CN173" s="151"/>
      <c r="CO173" s="151"/>
      <c r="CS173" s="150"/>
      <c r="CT173" s="150"/>
      <c r="CU173" s="151"/>
      <c r="CV173" s="151"/>
      <c r="CW173" s="151"/>
      <c r="CX173" s="151"/>
    </row>
    <row r="174" spans="23:102" ht="15" customHeight="1">
      <c r="W174" s="150"/>
      <c r="X174" s="150"/>
      <c r="Y174" s="151"/>
      <c r="AH174" s="150"/>
      <c r="AI174" s="150"/>
      <c r="AJ174" s="151"/>
      <c r="AS174" s="150"/>
      <c r="AT174" s="150"/>
      <c r="AU174" s="151"/>
      <c r="CA174" s="150"/>
      <c r="CB174" s="150"/>
      <c r="CC174" s="151"/>
      <c r="CD174" s="151"/>
      <c r="CE174" s="151"/>
      <c r="CF174" s="151"/>
      <c r="CJ174" s="150"/>
      <c r="CK174" s="150"/>
      <c r="CL174" s="151"/>
      <c r="CM174" s="151"/>
      <c r="CN174" s="151"/>
      <c r="CO174" s="151"/>
      <c r="CS174" s="150"/>
      <c r="CT174" s="150"/>
      <c r="CU174" s="151"/>
      <c r="CV174" s="151"/>
      <c r="CW174" s="151"/>
      <c r="CX174" s="151"/>
    </row>
    <row r="175" spans="23:102" ht="15" customHeight="1">
      <c r="W175" s="150"/>
      <c r="X175" s="150"/>
      <c r="Y175" s="151"/>
      <c r="AH175" s="150"/>
      <c r="AI175" s="150"/>
      <c r="AJ175" s="151"/>
      <c r="AS175" s="150"/>
      <c r="AT175" s="150"/>
      <c r="AU175" s="151"/>
      <c r="CA175" s="150"/>
      <c r="CB175" s="150"/>
      <c r="CC175" s="151"/>
      <c r="CD175" s="151"/>
      <c r="CE175" s="151"/>
      <c r="CF175" s="151"/>
      <c r="CJ175" s="150"/>
      <c r="CK175" s="150"/>
      <c r="CL175" s="151"/>
      <c r="CM175" s="151"/>
      <c r="CN175" s="151"/>
      <c r="CO175" s="151"/>
      <c r="CS175" s="150"/>
      <c r="CT175" s="150"/>
      <c r="CU175" s="151"/>
      <c r="CV175" s="151"/>
      <c r="CW175" s="151"/>
      <c r="CX175" s="151"/>
    </row>
    <row r="176" spans="23:102" ht="15" customHeight="1">
      <c r="W176" s="150"/>
      <c r="X176" s="150"/>
      <c r="Y176" s="151"/>
      <c r="AH176" s="150"/>
      <c r="AI176" s="150"/>
      <c r="AJ176" s="151"/>
      <c r="AS176" s="150"/>
      <c r="AT176" s="150"/>
      <c r="AU176" s="151"/>
      <c r="CA176" s="150"/>
      <c r="CB176" s="150"/>
      <c r="CC176" s="151"/>
      <c r="CD176" s="151"/>
      <c r="CE176" s="151"/>
      <c r="CF176" s="151"/>
      <c r="CJ176" s="150"/>
      <c r="CK176" s="150"/>
      <c r="CL176" s="151"/>
      <c r="CM176" s="151"/>
      <c r="CN176" s="151"/>
      <c r="CO176" s="151"/>
      <c r="CS176" s="150"/>
      <c r="CT176" s="150"/>
      <c r="CU176" s="151"/>
      <c r="CV176" s="151"/>
      <c r="CW176" s="151"/>
      <c r="CX176" s="151"/>
    </row>
    <row r="177" spans="23:102" ht="15" customHeight="1">
      <c r="W177" s="139"/>
      <c r="X177" s="139"/>
      <c r="Y177" s="140"/>
      <c r="AH177" s="139"/>
      <c r="AI177" s="139"/>
      <c r="AJ177" s="140"/>
      <c r="AS177" s="139"/>
      <c r="AT177" s="139"/>
      <c r="AU177" s="140"/>
      <c r="CA177" s="139"/>
      <c r="CB177" s="139"/>
      <c r="CC177" s="140"/>
      <c r="CD177" s="140"/>
      <c r="CE177" s="140"/>
      <c r="CF177" s="140"/>
      <c r="CJ177" s="139"/>
      <c r="CK177" s="139"/>
      <c r="CL177" s="140"/>
      <c r="CM177" s="140"/>
      <c r="CN177" s="140"/>
      <c r="CO177" s="140"/>
      <c r="CS177" s="139"/>
      <c r="CT177" s="139"/>
      <c r="CU177" s="140"/>
      <c r="CV177" s="140"/>
      <c r="CW177" s="140"/>
      <c r="CX177" s="140"/>
    </row>
    <row r="178" spans="23:102" ht="15" customHeight="1">
      <c r="W178" s="150"/>
      <c r="X178" s="150"/>
      <c r="Y178" s="151"/>
      <c r="AH178" s="150"/>
      <c r="AI178" s="150"/>
      <c r="AJ178" s="151"/>
      <c r="AS178" s="150"/>
      <c r="AT178" s="150"/>
      <c r="AU178" s="151"/>
      <c r="CA178" s="150"/>
      <c r="CB178" s="150"/>
      <c r="CC178" s="151"/>
      <c r="CD178" s="151"/>
      <c r="CE178" s="151"/>
      <c r="CF178" s="151"/>
      <c r="CJ178" s="150"/>
      <c r="CK178" s="150"/>
      <c r="CL178" s="151"/>
      <c r="CM178" s="151"/>
      <c r="CN178" s="151"/>
      <c r="CO178" s="151"/>
      <c r="CS178" s="150"/>
      <c r="CT178" s="150"/>
      <c r="CU178" s="151"/>
      <c r="CV178" s="151"/>
      <c r="CW178" s="151"/>
      <c r="CX178" s="151"/>
    </row>
    <row r="179" spans="23:102" ht="15" customHeight="1">
      <c r="W179" s="150"/>
      <c r="X179" s="150"/>
      <c r="Y179" s="151"/>
      <c r="AH179" s="150"/>
      <c r="AI179" s="150"/>
      <c r="AJ179" s="151"/>
      <c r="AS179" s="150"/>
      <c r="AT179" s="150"/>
      <c r="AU179" s="151"/>
      <c r="CA179" s="150"/>
      <c r="CB179" s="150"/>
      <c r="CC179" s="151"/>
      <c r="CD179" s="151"/>
      <c r="CE179" s="151"/>
      <c r="CF179" s="151"/>
      <c r="CJ179" s="150"/>
      <c r="CK179" s="150"/>
      <c r="CL179" s="151"/>
      <c r="CM179" s="151"/>
      <c r="CN179" s="151"/>
      <c r="CO179" s="151"/>
      <c r="CS179" s="150"/>
      <c r="CT179" s="150"/>
      <c r="CU179" s="151"/>
      <c r="CV179" s="151"/>
      <c r="CW179" s="151"/>
      <c r="CX179" s="151"/>
    </row>
    <row r="180" spans="23:102" ht="15" customHeight="1">
      <c r="W180" s="150"/>
      <c r="X180" s="150"/>
      <c r="Y180" s="151"/>
      <c r="AH180" s="150"/>
      <c r="AI180" s="150"/>
      <c r="AJ180" s="151"/>
      <c r="AS180" s="150"/>
      <c r="AT180" s="150"/>
      <c r="AU180" s="151"/>
      <c r="CA180" s="150"/>
      <c r="CB180" s="150"/>
      <c r="CC180" s="151"/>
      <c r="CD180" s="151"/>
      <c r="CE180" s="151"/>
      <c r="CF180" s="151"/>
      <c r="CJ180" s="150"/>
      <c r="CK180" s="150"/>
      <c r="CL180" s="151"/>
      <c r="CM180" s="151"/>
      <c r="CN180" s="151"/>
      <c r="CO180" s="151"/>
      <c r="CS180" s="150"/>
      <c r="CT180" s="150"/>
      <c r="CU180" s="151"/>
      <c r="CV180" s="151"/>
      <c r="CW180" s="151"/>
      <c r="CX180" s="151"/>
    </row>
    <row r="181" spans="23:102" ht="15" customHeight="1">
      <c r="W181" s="150"/>
      <c r="X181" s="150"/>
      <c r="Y181" s="151"/>
      <c r="AH181" s="150"/>
      <c r="AI181" s="150"/>
      <c r="AJ181" s="151"/>
      <c r="AS181" s="150"/>
      <c r="AT181" s="150"/>
      <c r="AU181" s="151"/>
      <c r="CA181" s="150"/>
      <c r="CB181" s="150"/>
      <c r="CC181" s="151"/>
      <c r="CD181" s="151"/>
      <c r="CE181" s="151"/>
      <c r="CF181" s="151"/>
      <c r="CJ181" s="150"/>
      <c r="CK181" s="150"/>
      <c r="CL181" s="151"/>
      <c r="CM181" s="151"/>
      <c r="CN181" s="151"/>
      <c r="CO181" s="151"/>
      <c r="CS181" s="150"/>
      <c r="CT181" s="150"/>
      <c r="CU181" s="151"/>
      <c r="CV181" s="151"/>
      <c r="CW181" s="151"/>
      <c r="CX181" s="151"/>
    </row>
    <row r="182" spans="23:102" ht="15" customHeight="1">
      <c r="W182" s="150"/>
      <c r="X182" s="150"/>
      <c r="Y182" s="151"/>
      <c r="AH182" s="150"/>
      <c r="AI182" s="150"/>
      <c r="AJ182" s="151"/>
      <c r="AS182" s="150"/>
      <c r="AT182" s="150"/>
      <c r="AU182" s="151"/>
      <c r="CA182" s="150"/>
      <c r="CB182" s="150"/>
      <c r="CC182" s="151"/>
      <c r="CD182" s="151"/>
      <c r="CE182" s="151"/>
      <c r="CF182" s="151"/>
      <c r="CJ182" s="150"/>
      <c r="CK182" s="150"/>
      <c r="CL182" s="151"/>
      <c r="CM182" s="151"/>
      <c r="CN182" s="151"/>
      <c r="CO182" s="151"/>
      <c r="CS182" s="150"/>
      <c r="CT182" s="150"/>
      <c r="CU182" s="151"/>
      <c r="CV182" s="151"/>
      <c r="CW182" s="151"/>
      <c r="CX182" s="151"/>
    </row>
    <row r="183" spans="23:102" ht="15" customHeight="1">
      <c r="W183" s="139"/>
      <c r="X183" s="139"/>
      <c r="Y183" s="140"/>
      <c r="AH183" s="139"/>
      <c r="AI183" s="139"/>
      <c r="AJ183" s="140"/>
      <c r="AS183" s="139"/>
      <c r="AT183" s="139"/>
      <c r="AU183" s="140"/>
      <c r="CA183" s="139"/>
      <c r="CB183" s="139"/>
      <c r="CC183" s="140"/>
      <c r="CD183" s="140"/>
      <c r="CE183" s="140"/>
      <c r="CF183" s="140"/>
      <c r="CJ183" s="139"/>
      <c r="CK183" s="139"/>
      <c r="CL183" s="140"/>
      <c r="CM183" s="140"/>
      <c r="CN183" s="140"/>
      <c r="CO183" s="140"/>
      <c r="CS183" s="139"/>
      <c r="CT183" s="139"/>
      <c r="CU183" s="140"/>
      <c r="CV183" s="140"/>
      <c r="CW183" s="140"/>
      <c r="CX183" s="140"/>
    </row>
    <row r="184" spans="23:102" ht="15" customHeight="1">
      <c r="W184" s="150"/>
      <c r="X184" s="150"/>
      <c r="Y184" s="151"/>
      <c r="AH184" s="150"/>
      <c r="AI184" s="150"/>
      <c r="AJ184" s="151"/>
      <c r="AS184" s="150"/>
      <c r="AT184" s="150"/>
      <c r="AU184" s="151"/>
      <c r="CA184" s="150"/>
      <c r="CB184" s="150"/>
      <c r="CC184" s="151"/>
      <c r="CD184" s="151"/>
      <c r="CE184" s="151"/>
      <c r="CF184" s="151"/>
      <c r="CJ184" s="150"/>
      <c r="CK184" s="150"/>
      <c r="CL184" s="151"/>
      <c r="CM184" s="151"/>
      <c r="CN184" s="151"/>
      <c r="CO184" s="151"/>
      <c r="CS184" s="150"/>
      <c r="CT184" s="150"/>
      <c r="CU184" s="151"/>
      <c r="CV184" s="151"/>
      <c r="CW184" s="151"/>
      <c r="CX184" s="151"/>
    </row>
    <row r="185" spans="23:102" ht="15" customHeight="1">
      <c r="W185" s="150"/>
      <c r="X185" s="150"/>
      <c r="Y185" s="151"/>
      <c r="AH185" s="150"/>
      <c r="AI185" s="150"/>
      <c r="AJ185" s="151"/>
      <c r="AS185" s="150"/>
      <c r="AT185" s="150"/>
      <c r="AU185" s="151"/>
      <c r="CA185" s="150"/>
      <c r="CB185" s="150"/>
      <c r="CC185" s="151"/>
      <c r="CD185" s="151"/>
      <c r="CE185" s="151"/>
      <c r="CF185" s="151"/>
      <c r="CJ185" s="150"/>
      <c r="CK185" s="150"/>
      <c r="CL185" s="151"/>
      <c r="CM185" s="151"/>
      <c r="CN185" s="151"/>
      <c r="CO185" s="151"/>
      <c r="CS185" s="150"/>
      <c r="CT185" s="150"/>
      <c r="CU185" s="151"/>
      <c r="CV185" s="151"/>
      <c r="CW185" s="151"/>
      <c r="CX185" s="151"/>
    </row>
    <row r="186" spans="23:102" ht="15" customHeight="1">
      <c r="W186" s="150"/>
      <c r="X186" s="150"/>
      <c r="Y186" s="151"/>
      <c r="AH186" s="150"/>
      <c r="AI186" s="150"/>
      <c r="AJ186" s="151"/>
      <c r="AS186" s="150"/>
      <c r="AT186" s="150"/>
      <c r="AU186" s="151"/>
      <c r="CA186" s="150"/>
      <c r="CB186" s="150"/>
      <c r="CC186" s="151"/>
      <c r="CD186" s="151"/>
      <c r="CE186" s="151"/>
      <c r="CF186" s="151"/>
      <c r="CJ186" s="150"/>
      <c r="CK186" s="150"/>
      <c r="CL186" s="151"/>
      <c r="CM186" s="151"/>
      <c r="CN186" s="151"/>
      <c r="CO186" s="151"/>
      <c r="CS186" s="150"/>
      <c r="CT186" s="150"/>
      <c r="CU186" s="151"/>
      <c r="CV186" s="151"/>
      <c r="CW186" s="151"/>
      <c r="CX186" s="151"/>
    </row>
    <row r="187" spans="23:102" ht="15" customHeight="1">
      <c r="W187" s="150"/>
      <c r="X187" s="150"/>
      <c r="Y187" s="151"/>
      <c r="AH187" s="150"/>
      <c r="AI187" s="150"/>
      <c r="AJ187" s="151"/>
      <c r="AS187" s="150"/>
      <c r="AT187" s="150"/>
      <c r="AU187" s="151"/>
      <c r="CA187" s="150"/>
      <c r="CB187" s="150"/>
      <c r="CC187" s="151"/>
      <c r="CD187" s="151"/>
      <c r="CE187" s="151"/>
      <c r="CF187" s="151"/>
      <c r="CJ187" s="150"/>
      <c r="CK187" s="150"/>
      <c r="CL187" s="151"/>
      <c r="CM187" s="151"/>
      <c r="CN187" s="151"/>
      <c r="CO187" s="151"/>
      <c r="CS187" s="150"/>
      <c r="CT187" s="150"/>
      <c r="CU187" s="151"/>
      <c r="CV187" s="151"/>
      <c r="CW187" s="151"/>
      <c r="CX187" s="151"/>
    </row>
    <row r="188" spans="23:102" ht="15" customHeight="1">
      <c r="W188" s="150"/>
      <c r="X188" s="150"/>
      <c r="Y188" s="151"/>
      <c r="AH188" s="150"/>
      <c r="AI188" s="150"/>
      <c r="AJ188" s="151"/>
      <c r="AS188" s="150"/>
      <c r="AT188" s="150"/>
      <c r="AU188" s="151"/>
      <c r="CA188" s="150"/>
      <c r="CB188" s="150"/>
      <c r="CC188" s="151"/>
      <c r="CD188" s="151"/>
      <c r="CE188" s="151"/>
      <c r="CF188" s="151"/>
      <c r="CJ188" s="150"/>
      <c r="CK188" s="150"/>
      <c r="CL188" s="151"/>
      <c r="CM188" s="151"/>
      <c r="CN188" s="151"/>
      <c r="CO188" s="151"/>
      <c r="CS188" s="150"/>
      <c r="CT188" s="150"/>
      <c r="CU188" s="151"/>
      <c r="CV188" s="151"/>
      <c r="CW188" s="151"/>
      <c r="CX188" s="151"/>
    </row>
    <row r="189" spans="23:102" ht="15" customHeight="1">
      <c r="W189" s="139"/>
      <c r="X189" s="139"/>
      <c r="Y189" s="140"/>
      <c r="AH189" s="139"/>
      <c r="AI189" s="139"/>
      <c r="AJ189" s="140"/>
      <c r="AS189" s="139"/>
      <c r="AT189" s="139"/>
      <c r="AU189" s="140"/>
      <c r="CA189" s="139"/>
      <c r="CB189" s="139"/>
      <c r="CC189" s="140"/>
      <c r="CD189" s="140"/>
      <c r="CE189" s="140"/>
      <c r="CF189" s="140"/>
      <c r="CJ189" s="139"/>
      <c r="CK189" s="139"/>
      <c r="CL189" s="140"/>
      <c r="CM189" s="140"/>
      <c r="CN189" s="140"/>
      <c r="CO189" s="140"/>
      <c r="CS189" s="139"/>
      <c r="CT189" s="139"/>
      <c r="CU189" s="140"/>
      <c r="CV189" s="140"/>
      <c r="CW189" s="140"/>
      <c r="CX189" s="140"/>
    </row>
    <row r="190" spans="23:102" ht="15" customHeight="1">
      <c r="W190" s="150"/>
      <c r="X190" s="150"/>
      <c r="Y190" s="151"/>
      <c r="AH190" s="150"/>
      <c r="AI190" s="150"/>
      <c r="AJ190" s="151"/>
      <c r="AS190" s="150"/>
      <c r="AT190" s="150"/>
      <c r="AU190" s="151"/>
      <c r="CA190" s="150"/>
      <c r="CB190" s="150"/>
      <c r="CC190" s="151"/>
      <c r="CD190" s="151"/>
      <c r="CE190" s="151"/>
      <c r="CF190" s="151"/>
      <c r="CJ190" s="150"/>
      <c r="CK190" s="150"/>
      <c r="CL190" s="151"/>
      <c r="CM190" s="151"/>
      <c r="CN190" s="151"/>
      <c r="CO190" s="151"/>
      <c r="CS190" s="150"/>
      <c r="CT190" s="150"/>
      <c r="CU190" s="151"/>
      <c r="CV190" s="151"/>
      <c r="CW190" s="151"/>
      <c r="CX190" s="151"/>
    </row>
    <row r="191" spans="23:102" ht="15" customHeight="1">
      <c r="W191" s="150"/>
      <c r="X191" s="150"/>
      <c r="Y191" s="151"/>
      <c r="AH191" s="150"/>
      <c r="AI191" s="150"/>
      <c r="AJ191" s="151"/>
      <c r="AS191" s="150"/>
      <c r="AT191" s="150"/>
      <c r="AU191" s="151"/>
      <c r="CA191" s="150"/>
      <c r="CB191" s="150"/>
      <c r="CC191" s="151"/>
      <c r="CD191" s="151"/>
      <c r="CE191" s="151"/>
      <c r="CF191" s="151"/>
      <c r="CJ191" s="150"/>
      <c r="CK191" s="150"/>
      <c r="CL191" s="151"/>
      <c r="CM191" s="151"/>
      <c r="CN191" s="151"/>
      <c r="CO191" s="151"/>
      <c r="CS191" s="150"/>
      <c r="CT191" s="150"/>
      <c r="CU191" s="151"/>
      <c r="CV191" s="151"/>
      <c r="CW191" s="151"/>
      <c r="CX191" s="151"/>
    </row>
    <row r="192" spans="23:102" ht="15" customHeight="1">
      <c r="W192" s="150"/>
      <c r="X192" s="150"/>
      <c r="Y192" s="151"/>
      <c r="AH192" s="150"/>
      <c r="AI192" s="150"/>
      <c r="AJ192" s="151"/>
      <c r="AS192" s="150"/>
      <c r="AT192" s="150"/>
      <c r="AU192" s="151"/>
      <c r="CA192" s="150"/>
      <c r="CB192" s="150"/>
      <c r="CC192" s="151"/>
      <c r="CD192" s="151"/>
      <c r="CE192" s="151"/>
      <c r="CF192" s="151"/>
      <c r="CJ192" s="150"/>
      <c r="CK192" s="150"/>
      <c r="CL192" s="151"/>
      <c r="CM192" s="151"/>
      <c r="CN192" s="151"/>
      <c r="CO192" s="151"/>
      <c r="CS192" s="150"/>
      <c r="CT192" s="150"/>
      <c r="CU192" s="151"/>
      <c r="CV192" s="151"/>
      <c r="CW192" s="151"/>
      <c r="CX192" s="151"/>
    </row>
    <row r="193" spans="23:102" ht="15" customHeight="1">
      <c r="W193" s="150"/>
      <c r="X193" s="150"/>
      <c r="Y193" s="151"/>
      <c r="AH193" s="150"/>
      <c r="AI193" s="150"/>
      <c r="AJ193" s="151"/>
      <c r="AS193" s="150"/>
      <c r="AT193" s="150"/>
      <c r="AU193" s="151"/>
      <c r="CA193" s="150"/>
      <c r="CB193" s="150"/>
      <c r="CC193" s="151"/>
      <c r="CD193" s="151"/>
      <c r="CE193" s="151"/>
      <c r="CF193" s="151"/>
      <c r="CJ193" s="150"/>
      <c r="CK193" s="150"/>
      <c r="CL193" s="151"/>
      <c r="CM193" s="151"/>
      <c r="CN193" s="151"/>
      <c r="CO193" s="151"/>
      <c r="CS193" s="150"/>
      <c r="CT193" s="150"/>
      <c r="CU193" s="151"/>
      <c r="CV193" s="151"/>
      <c r="CW193" s="151"/>
      <c r="CX193" s="151"/>
    </row>
    <row r="194" spans="23:102" ht="15" customHeight="1">
      <c r="W194" s="150"/>
      <c r="X194" s="150"/>
      <c r="Y194" s="151"/>
      <c r="AH194" s="150"/>
      <c r="AI194" s="150"/>
      <c r="AJ194" s="151"/>
      <c r="AS194" s="150"/>
      <c r="AT194" s="150"/>
      <c r="AU194" s="151"/>
      <c r="CA194" s="150"/>
      <c r="CB194" s="150"/>
      <c r="CC194" s="151"/>
      <c r="CD194" s="151"/>
      <c r="CE194" s="151"/>
      <c r="CF194" s="151"/>
      <c r="CJ194" s="150"/>
      <c r="CK194" s="150"/>
      <c r="CL194" s="151"/>
      <c r="CM194" s="151"/>
      <c r="CN194" s="151"/>
      <c r="CO194" s="151"/>
      <c r="CS194" s="150"/>
      <c r="CT194" s="150"/>
      <c r="CU194" s="151"/>
      <c r="CV194" s="151"/>
      <c r="CW194" s="151"/>
      <c r="CX194" s="151"/>
    </row>
    <row r="195" spans="23:102" ht="15" customHeight="1">
      <c r="W195" s="139"/>
      <c r="X195" s="139"/>
      <c r="Y195" s="140"/>
      <c r="AH195" s="139"/>
      <c r="AI195" s="139"/>
      <c r="AJ195" s="140"/>
      <c r="AS195" s="139"/>
      <c r="AT195" s="139"/>
      <c r="AU195" s="140"/>
      <c r="CA195" s="139"/>
      <c r="CB195" s="139"/>
      <c r="CC195" s="140"/>
      <c r="CD195" s="140"/>
      <c r="CE195" s="140"/>
      <c r="CF195" s="140"/>
      <c r="CJ195" s="139"/>
      <c r="CK195" s="139"/>
      <c r="CL195" s="140"/>
      <c r="CM195" s="140"/>
      <c r="CN195" s="140"/>
      <c r="CO195" s="140"/>
      <c r="CS195" s="139"/>
      <c r="CT195" s="139"/>
      <c r="CU195" s="140"/>
      <c r="CV195" s="140"/>
      <c r="CW195" s="140"/>
      <c r="CX195" s="140"/>
    </row>
    <row r="196" spans="23:102" ht="15" customHeight="1">
      <c r="W196" s="150"/>
      <c r="X196" s="150"/>
      <c r="Y196" s="151"/>
      <c r="AH196" s="150"/>
      <c r="AI196" s="150"/>
      <c r="AJ196" s="151"/>
      <c r="AS196" s="150"/>
      <c r="AT196" s="150"/>
      <c r="AU196" s="151"/>
      <c r="CA196" s="150"/>
      <c r="CB196" s="150"/>
      <c r="CC196" s="151"/>
      <c r="CD196" s="151"/>
      <c r="CE196" s="151"/>
      <c r="CF196" s="151"/>
      <c r="CJ196" s="150"/>
      <c r="CK196" s="150"/>
      <c r="CL196" s="151"/>
      <c r="CM196" s="151"/>
      <c r="CN196" s="151"/>
      <c r="CO196" s="151"/>
      <c r="CS196" s="150"/>
      <c r="CT196" s="150"/>
      <c r="CU196" s="151"/>
      <c r="CV196" s="151"/>
      <c r="CW196" s="151"/>
      <c r="CX196" s="151"/>
    </row>
    <row r="197" spans="23:102" ht="15" customHeight="1">
      <c r="W197" s="150"/>
      <c r="X197" s="150"/>
      <c r="Y197" s="151"/>
      <c r="AH197" s="150"/>
      <c r="AI197" s="150"/>
      <c r="AJ197" s="151"/>
      <c r="AS197" s="150"/>
      <c r="AT197" s="150"/>
      <c r="AU197" s="151"/>
      <c r="CA197" s="150"/>
      <c r="CB197" s="150"/>
      <c r="CC197" s="151"/>
      <c r="CD197" s="151"/>
      <c r="CE197" s="151"/>
      <c r="CF197" s="151"/>
      <c r="CJ197" s="150"/>
      <c r="CK197" s="150"/>
      <c r="CL197" s="151"/>
      <c r="CM197" s="151"/>
      <c r="CN197" s="151"/>
      <c r="CO197" s="151"/>
      <c r="CS197" s="150"/>
      <c r="CT197" s="150"/>
      <c r="CU197" s="151"/>
      <c r="CV197" s="151"/>
      <c r="CW197" s="151"/>
      <c r="CX197" s="151"/>
    </row>
    <row r="198" spans="23:102" ht="15" customHeight="1">
      <c r="W198" s="150"/>
      <c r="X198" s="150"/>
      <c r="Y198" s="151"/>
      <c r="AH198" s="150"/>
      <c r="AI198" s="150"/>
      <c r="AJ198" s="151"/>
      <c r="AS198" s="150"/>
      <c r="AT198" s="150"/>
      <c r="AU198" s="151"/>
      <c r="CA198" s="150"/>
      <c r="CB198" s="150"/>
      <c r="CC198" s="151"/>
      <c r="CD198" s="151"/>
      <c r="CE198" s="151"/>
      <c r="CF198" s="151"/>
      <c r="CJ198" s="150"/>
      <c r="CK198" s="150"/>
      <c r="CL198" s="151"/>
      <c r="CM198" s="151"/>
      <c r="CN198" s="151"/>
      <c r="CO198" s="151"/>
      <c r="CS198" s="150"/>
      <c r="CT198" s="150"/>
      <c r="CU198" s="151"/>
      <c r="CV198" s="151"/>
      <c r="CW198" s="151"/>
      <c r="CX198" s="151"/>
    </row>
    <row r="199" spans="23:102" ht="15" customHeight="1">
      <c r="W199" s="150"/>
      <c r="X199" s="150"/>
      <c r="Y199" s="151"/>
      <c r="AH199" s="150"/>
      <c r="AI199" s="150"/>
      <c r="AJ199" s="151"/>
      <c r="AS199" s="150"/>
      <c r="AT199" s="150"/>
      <c r="AU199" s="151"/>
      <c r="CA199" s="150"/>
      <c r="CB199" s="150"/>
      <c r="CC199" s="151"/>
      <c r="CD199" s="151"/>
      <c r="CE199" s="151"/>
      <c r="CF199" s="151"/>
      <c r="CJ199" s="150"/>
      <c r="CK199" s="150"/>
      <c r="CL199" s="151"/>
      <c r="CM199" s="151"/>
      <c r="CN199" s="151"/>
      <c r="CO199" s="151"/>
      <c r="CS199" s="150"/>
      <c r="CT199" s="150"/>
      <c r="CU199" s="151"/>
      <c r="CV199" s="151"/>
      <c r="CW199" s="151"/>
      <c r="CX199" s="151"/>
    </row>
    <row r="200" spans="23:102" ht="15" customHeight="1">
      <c r="W200" s="150"/>
      <c r="X200" s="150"/>
      <c r="Y200" s="151"/>
      <c r="AH200" s="150"/>
      <c r="AI200" s="150"/>
      <c r="AJ200" s="151"/>
      <c r="AS200" s="150"/>
      <c r="AT200" s="150"/>
      <c r="AU200" s="151"/>
      <c r="CA200" s="150"/>
      <c r="CB200" s="150"/>
      <c r="CC200" s="151"/>
      <c r="CD200" s="151"/>
      <c r="CE200" s="151"/>
      <c r="CF200" s="151"/>
      <c r="CJ200" s="150"/>
      <c r="CK200" s="150"/>
      <c r="CL200" s="151"/>
      <c r="CM200" s="151"/>
      <c r="CN200" s="151"/>
      <c r="CO200" s="151"/>
      <c r="CS200" s="150"/>
      <c r="CT200" s="150"/>
      <c r="CU200" s="151"/>
      <c r="CV200" s="151"/>
      <c r="CW200" s="151"/>
      <c r="CX200" s="151"/>
    </row>
    <row r="201" spans="23:102" ht="15" customHeight="1">
      <c r="W201" s="139"/>
      <c r="X201" s="139"/>
      <c r="Y201" s="140"/>
      <c r="AH201" s="139"/>
      <c r="AI201" s="139"/>
      <c r="AJ201" s="140"/>
      <c r="AS201" s="139"/>
      <c r="AT201" s="139"/>
      <c r="AU201" s="140"/>
      <c r="CA201" s="139"/>
      <c r="CB201" s="139"/>
      <c r="CC201" s="140"/>
      <c r="CD201" s="140"/>
      <c r="CE201" s="140"/>
      <c r="CF201" s="140"/>
      <c r="CJ201" s="139"/>
      <c r="CK201" s="139"/>
      <c r="CL201" s="140"/>
      <c r="CM201" s="140"/>
      <c r="CN201" s="140"/>
      <c r="CO201" s="140"/>
      <c r="CS201" s="139"/>
      <c r="CT201" s="139"/>
      <c r="CU201" s="140"/>
      <c r="CV201" s="140"/>
      <c r="CW201" s="140"/>
      <c r="CX201" s="140"/>
    </row>
    <row r="202" spans="23:102" ht="15" customHeight="1">
      <c r="W202" s="150"/>
      <c r="X202" s="150"/>
      <c r="Y202" s="151"/>
      <c r="AH202" s="150"/>
      <c r="AI202" s="150"/>
      <c r="AJ202" s="151"/>
      <c r="AS202" s="150"/>
      <c r="AT202" s="150"/>
      <c r="AU202" s="151"/>
      <c r="CA202" s="150"/>
      <c r="CB202" s="150"/>
      <c r="CC202" s="151"/>
      <c r="CD202" s="151"/>
      <c r="CE202" s="151"/>
      <c r="CF202" s="151"/>
      <c r="CJ202" s="150"/>
      <c r="CK202" s="150"/>
      <c r="CL202" s="151"/>
      <c r="CM202" s="151"/>
      <c r="CN202" s="151"/>
      <c r="CO202" s="151"/>
      <c r="CS202" s="150"/>
      <c r="CT202" s="150"/>
      <c r="CU202" s="151"/>
      <c r="CV202" s="151"/>
      <c r="CW202" s="151"/>
      <c r="CX202" s="151"/>
    </row>
    <row r="203" spans="23:102" ht="15" customHeight="1">
      <c r="W203" s="150"/>
      <c r="X203" s="150"/>
      <c r="Y203" s="151"/>
      <c r="AH203" s="150"/>
      <c r="AI203" s="150"/>
      <c r="AJ203" s="151"/>
      <c r="AS203" s="150"/>
      <c r="AT203" s="150"/>
      <c r="AU203" s="151"/>
      <c r="CA203" s="150"/>
      <c r="CB203" s="150"/>
      <c r="CC203" s="151"/>
      <c r="CD203" s="151"/>
      <c r="CE203" s="151"/>
      <c r="CF203" s="151"/>
      <c r="CJ203" s="150"/>
      <c r="CK203" s="150"/>
      <c r="CL203" s="151"/>
      <c r="CM203" s="151"/>
      <c r="CN203" s="151"/>
      <c r="CO203" s="151"/>
      <c r="CS203" s="150"/>
      <c r="CT203" s="150"/>
      <c r="CU203" s="151"/>
      <c r="CV203" s="151"/>
      <c r="CW203" s="151"/>
      <c r="CX203" s="151"/>
    </row>
    <row r="204" spans="23:102" ht="15" customHeight="1">
      <c r="W204" s="150"/>
      <c r="X204" s="150"/>
      <c r="Y204" s="151"/>
      <c r="AH204" s="150"/>
      <c r="AI204" s="150"/>
      <c r="AJ204" s="151"/>
      <c r="AS204" s="150"/>
      <c r="AT204" s="150"/>
      <c r="AU204" s="151"/>
      <c r="CA204" s="150"/>
      <c r="CB204" s="150"/>
      <c r="CC204" s="151"/>
      <c r="CD204" s="151"/>
      <c r="CE204" s="151"/>
      <c r="CF204" s="151"/>
      <c r="CJ204" s="150"/>
      <c r="CK204" s="150"/>
      <c r="CL204" s="151"/>
      <c r="CM204" s="151"/>
      <c r="CN204" s="151"/>
      <c r="CO204" s="151"/>
      <c r="CS204" s="150"/>
      <c r="CT204" s="150"/>
      <c r="CU204" s="151"/>
      <c r="CV204" s="151"/>
      <c r="CW204" s="151"/>
      <c r="CX204" s="151"/>
    </row>
    <row r="205" spans="23:102" ht="15" customHeight="1">
      <c r="W205" s="150"/>
      <c r="X205" s="150"/>
      <c r="Y205" s="151"/>
      <c r="AH205" s="150"/>
      <c r="AI205" s="150"/>
      <c r="AJ205" s="151"/>
      <c r="AS205" s="150"/>
      <c r="AT205" s="150"/>
      <c r="AU205" s="151"/>
      <c r="CA205" s="150"/>
      <c r="CB205" s="150"/>
      <c r="CC205" s="151"/>
      <c r="CD205" s="151"/>
      <c r="CE205" s="151"/>
      <c r="CF205" s="151"/>
      <c r="CJ205" s="150"/>
      <c r="CK205" s="150"/>
      <c r="CL205" s="151"/>
      <c r="CM205" s="151"/>
      <c r="CN205" s="151"/>
      <c r="CO205" s="151"/>
      <c r="CS205" s="150"/>
      <c r="CT205" s="150"/>
      <c r="CU205" s="151"/>
      <c r="CV205" s="151"/>
      <c r="CW205" s="151"/>
      <c r="CX205" s="151"/>
    </row>
    <row r="206" spans="23:102" ht="15" customHeight="1">
      <c r="W206" s="150"/>
      <c r="X206" s="150"/>
      <c r="Y206" s="151"/>
      <c r="AH206" s="150"/>
      <c r="AI206" s="150"/>
      <c r="AJ206" s="151"/>
      <c r="AS206" s="150"/>
      <c r="AT206" s="150"/>
      <c r="AU206" s="151"/>
      <c r="CA206" s="150"/>
      <c r="CB206" s="150"/>
      <c r="CC206" s="151"/>
      <c r="CD206" s="151"/>
      <c r="CE206" s="151"/>
      <c r="CF206" s="151"/>
      <c r="CJ206" s="150"/>
      <c r="CK206" s="150"/>
      <c r="CL206" s="151"/>
      <c r="CM206" s="151"/>
      <c r="CN206" s="151"/>
      <c r="CO206" s="151"/>
      <c r="CS206" s="150"/>
      <c r="CT206" s="150"/>
      <c r="CU206" s="151"/>
      <c r="CV206" s="151"/>
      <c r="CW206" s="151"/>
      <c r="CX206" s="151"/>
    </row>
    <row r="207" spans="23:102" ht="15" customHeight="1">
      <c r="W207" s="139"/>
      <c r="X207" s="139"/>
      <c r="Y207" s="140"/>
      <c r="AH207" s="139"/>
      <c r="AI207" s="139"/>
      <c r="AJ207" s="140"/>
      <c r="AS207" s="139"/>
      <c r="AT207" s="139"/>
      <c r="AU207" s="140"/>
      <c r="CA207" s="139"/>
      <c r="CB207" s="139"/>
      <c r="CC207" s="140"/>
      <c r="CD207" s="140"/>
      <c r="CE207" s="140"/>
      <c r="CF207" s="140"/>
      <c r="CJ207" s="139"/>
      <c r="CK207" s="139"/>
      <c r="CL207" s="140"/>
      <c r="CM207" s="140"/>
      <c r="CN207" s="140"/>
      <c r="CO207" s="140"/>
      <c r="CS207" s="139"/>
      <c r="CT207" s="139"/>
      <c r="CU207" s="140"/>
      <c r="CV207" s="140"/>
      <c r="CW207" s="140"/>
      <c r="CX207" s="140"/>
    </row>
    <row r="208" spans="23:102" ht="15" customHeight="1">
      <c r="W208" s="150"/>
      <c r="X208" s="150"/>
      <c r="Y208" s="151"/>
      <c r="AH208" s="150"/>
      <c r="AI208" s="150"/>
      <c r="AJ208" s="151"/>
      <c r="AS208" s="150"/>
      <c r="AT208" s="150"/>
      <c r="AU208" s="151"/>
      <c r="CA208" s="150"/>
      <c r="CB208" s="150"/>
      <c r="CC208" s="151"/>
      <c r="CD208" s="151"/>
      <c r="CE208" s="151"/>
      <c r="CF208" s="151"/>
      <c r="CJ208" s="150"/>
      <c r="CK208" s="150"/>
      <c r="CL208" s="151"/>
      <c r="CM208" s="151"/>
      <c r="CN208" s="151"/>
      <c r="CO208" s="151"/>
      <c r="CS208" s="150"/>
      <c r="CT208" s="150"/>
      <c r="CU208" s="151"/>
      <c r="CV208" s="151"/>
      <c r="CW208" s="151"/>
      <c r="CX208" s="151"/>
    </row>
    <row r="209" spans="23:102" ht="15" customHeight="1">
      <c r="W209" s="150"/>
      <c r="X209" s="150"/>
      <c r="Y209" s="151"/>
      <c r="AH209" s="150"/>
      <c r="AI209" s="150"/>
      <c r="AJ209" s="151"/>
      <c r="AS209" s="150"/>
      <c r="AT209" s="150"/>
      <c r="AU209" s="151"/>
      <c r="CA209" s="150"/>
      <c r="CB209" s="150"/>
      <c r="CC209" s="151"/>
      <c r="CD209" s="151"/>
      <c r="CE209" s="151"/>
      <c r="CF209" s="151"/>
      <c r="CJ209" s="150"/>
      <c r="CK209" s="150"/>
      <c r="CL209" s="151"/>
      <c r="CM209" s="151"/>
      <c r="CN209" s="151"/>
      <c r="CO209" s="151"/>
      <c r="CS209" s="150"/>
      <c r="CT209" s="150"/>
      <c r="CU209" s="151"/>
      <c r="CV209" s="151"/>
      <c r="CW209" s="151"/>
      <c r="CX209" s="151"/>
    </row>
    <row r="210" spans="23:102" ht="15" customHeight="1">
      <c r="W210" s="150"/>
      <c r="X210" s="150"/>
      <c r="Y210" s="151"/>
      <c r="AH210" s="150"/>
      <c r="AI210" s="150"/>
      <c r="AJ210" s="151"/>
      <c r="AS210" s="150"/>
      <c r="AT210" s="150"/>
      <c r="AU210" s="151"/>
      <c r="CA210" s="150"/>
      <c r="CB210" s="150"/>
      <c r="CC210" s="151"/>
      <c r="CD210" s="151"/>
      <c r="CE210" s="151"/>
      <c r="CF210" s="151"/>
      <c r="CJ210" s="150"/>
      <c r="CK210" s="150"/>
      <c r="CL210" s="151"/>
      <c r="CM210" s="151"/>
      <c r="CN210" s="151"/>
      <c r="CO210" s="151"/>
      <c r="CS210" s="150"/>
      <c r="CT210" s="150"/>
      <c r="CU210" s="151"/>
      <c r="CV210" s="151"/>
      <c r="CW210" s="151"/>
      <c r="CX210" s="151"/>
    </row>
    <row r="211" spans="23:102" ht="15" customHeight="1">
      <c r="W211" s="150"/>
      <c r="X211" s="150"/>
      <c r="Y211" s="151"/>
      <c r="AH211" s="150"/>
      <c r="AI211" s="150"/>
      <c r="AJ211" s="151"/>
      <c r="AS211" s="150"/>
      <c r="AT211" s="150"/>
      <c r="AU211" s="151"/>
      <c r="CA211" s="150"/>
      <c r="CB211" s="150"/>
      <c r="CC211" s="151"/>
      <c r="CD211" s="151"/>
      <c r="CE211" s="151"/>
      <c r="CF211" s="151"/>
      <c r="CJ211" s="150"/>
      <c r="CK211" s="150"/>
      <c r="CL211" s="151"/>
      <c r="CM211" s="151"/>
      <c r="CN211" s="151"/>
      <c r="CO211" s="151"/>
      <c r="CS211" s="150"/>
      <c r="CT211" s="150"/>
      <c r="CU211" s="151"/>
      <c r="CV211" s="151"/>
      <c r="CW211" s="151"/>
      <c r="CX211" s="151"/>
    </row>
    <row r="212" spans="23:102" ht="15" customHeight="1">
      <c r="W212" s="150"/>
      <c r="X212" s="150"/>
      <c r="Y212" s="151"/>
      <c r="AH212" s="150"/>
      <c r="AI212" s="150"/>
      <c r="AJ212" s="151"/>
      <c r="AS212" s="150"/>
      <c r="AT212" s="150"/>
      <c r="AU212" s="151"/>
      <c r="CA212" s="150"/>
      <c r="CB212" s="150"/>
      <c r="CC212" s="151"/>
      <c r="CD212" s="151"/>
      <c r="CE212" s="151"/>
      <c r="CF212" s="151"/>
      <c r="CJ212" s="150"/>
      <c r="CK212" s="150"/>
      <c r="CL212" s="151"/>
      <c r="CM212" s="151"/>
      <c r="CN212" s="151"/>
      <c r="CO212" s="151"/>
      <c r="CS212" s="150"/>
      <c r="CT212" s="150"/>
      <c r="CU212" s="151"/>
      <c r="CV212" s="151"/>
      <c r="CW212" s="151"/>
      <c r="CX212" s="151"/>
    </row>
    <row r="213" spans="23:102" ht="15" customHeight="1">
      <c r="W213" s="139"/>
      <c r="X213" s="139"/>
      <c r="Y213" s="140"/>
      <c r="AH213" s="139"/>
      <c r="AI213" s="139"/>
      <c r="AJ213" s="140"/>
      <c r="AS213" s="139"/>
      <c r="AT213" s="139"/>
      <c r="AU213" s="140"/>
      <c r="CA213" s="139"/>
      <c r="CB213" s="139"/>
      <c r="CC213" s="140"/>
      <c r="CD213" s="140"/>
      <c r="CE213" s="140"/>
      <c r="CF213" s="140"/>
      <c r="CJ213" s="139"/>
      <c r="CK213" s="139"/>
      <c r="CL213" s="140"/>
      <c r="CM213" s="140"/>
      <c r="CN213" s="140"/>
      <c r="CO213" s="140"/>
      <c r="CS213" s="139"/>
      <c r="CT213" s="139"/>
      <c r="CU213" s="140"/>
      <c r="CV213" s="140"/>
      <c r="CW213" s="140"/>
      <c r="CX213" s="140"/>
    </row>
    <row r="214" spans="23:102" ht="15" customHeight="1">
      <c r="W214" s="150"/>
      <c r="X214" s="150"/>
      <c r="Y214" s="151"/>
      <c r="AH214" s="150"/>
      <c r="AI214" s="150"/>
      <c r="AJ214" s="151"/>
      <c r="AS214" s="150"/>
      <c r="AT214" s="150"/>
      <c r="AU214" s="151"/>
      <c r="CA214" s="150"/>
      <c r="CB214" s="150"/>
      <c r="CC214" s="151"/>
      <c r="CD214" s="151"/>
      <c r="CE214" s="151"/>
      <c r="CF214" s="151"/>
      <c r="CJ214" s="150"/>
      <c r="CK214" s="150"/>
      <c r="CL214" s="151"/>
      <c r="CM214" s="151"/>
      <c r="CN214" s="151"/>
      <c r="CO214" s="151"/>
      <c r="CS214" s="150"/>
      <c r="CT214" s="150"/>
      <c r="CU214" s="151"/>
      <c r="CV214" s="151"/>
      <c r="CW214" s="151"/>
      <c r="CX214" s="151"/>
    </row>
    <row r="215" spans="23:102" ht="15" customHeight="1">
      <c r="W215" s="150"/>
      <c r="X215" s="150"/>
      <c r="Y215" s="151"/>
      <c r="AH215" s="150"/>
      <c r="AI215" s="150"/>
      <c r="AJ215" s="151"/>
      <c r="AS215" s="150"/>
      <c r="AT215" s="150"/>
      <c r="AU215" s="151"/>
      <c r="CA215" s="150"/>
      <c r="CB215" s="150"/>
      <c r="CC215" s="151"/>
      <c r="CD215" s="151"/>
      <c r="CE215" s="151"/>
      <c r="CF215" s="151"/>
      <c r="CJ215" s="150"/>
      <c r="CK215" s="150"/>
      <c r="CL215" s="151"/>
      <c r="CM215" s="151"/>
      <c r="CN215" s="151"/>
      <c r="CO215" s="151"/>
      <c r="CS215" s="150"/>
      <c r="CT215" s="150"/>
      <c r="CU215" s="151"/>
      <c r="CV215" s="151"/>
      <c r="CW215" s="151"/>
      <c r="CX215" s="151"/>
    </row>
    <row r="216" spans="23:102" ht="15" customHeight="1">
      <c r="W216" s="150"/>
      <c r="X216" s="150"/>
      <c r="Y216" s="151"/>
      <c r="AH216" s="150"/>
      <c r="AI216" s="150"/>
      <c r="AJ216" s="151"/>
      <c r="AS216" s="150"/>
      <c r="AT216" s="150"/>
      <c r="AU216" s="151"/>
      <c r="CA216" s="150"/>
      <c r="CB216" s="150"/>
      <c r="CC216" s="151"/>
      <c r="CD216" s="151"/>
      <c r="CE216" s="151"/>
      <c r="CF216" s="151"/>
      <c r="CJ216" s="150"/>
      <c r="CK216" s="150"/>
      <c r="CL216" s="151"/>
      <c r="CM216" s="151"/>
      <c r="CN216" s="151"/>
      <c r="CO216" s="151"/>
      <c r="CS216" s="150"/>
      <c r="CT216" s="150"/>
      <c r="CU216" s="151"/>
      <c r="CV216" s="151"/>
      <c r="CW216" s="151"/>
      <c r="CX216" s="151"/>
    </row>
    <row r="217" spans="23:102" ht="15" customHeight="1">
      <c r="W217" s="150"/>
      <c r="X217" s="150"/>
      <c r="Y217" s="151"/>
      <c r="AH217" s="150"/>
      <c r="AI217" s="150"/>
      <c r="AJ217" s="151"/>
      <c r="AS217" s="150"/>
      <c r="AT217" s="150"/>
      <c r="AU217" s="151"/>
      <c r="CA217" s="150"/>
      <c r="CB217" s="150"/>
      <c r="CC217" s="151"/>
      <c r="CD217" s="151"/>
      <c r="CE217" s="151"/>
      <c r="CF217" s="151"/>
      <c r="CJ217" s="150"/>
      <c r="CK217" s="150"/>
      <c r="CL217" s="151"/>
      <c r="CM217" s="151"/>
      <c r="CN217" s="151"/>
      <c r="CO217" s="151"/>
      <c r="CS217" s="150"/>
      <c r="CT217" s="150"/>
      <c r="CU217" s="151"/>
      <c r="CV217" s="151"/>
      <c r="CW217" s="151"/>
      <c r="CX217" s="151"/>
    </row>
    <row r="218" spans="23:102" ht="15" customHeight="1">
      <c r="W218" s="150"/>
      <c r="X218" s="150"/>
      <c r="Y218" s="151"/>
      <c r="AH218" s="150"/>
      <c r="AI218" s="150"/>
      <c r="AJ218" s="151"/>
      <c r="AS218" s="150"/>
      <c r="AT218" s="150"/>
      <c r="AU218" s="151"/>
      <c r="CA218" s="150"/>
      <c r="CB218" s="150"/>
      <c r="CC218" s="151"/>
      <c r="CD218" s="151"/>
      <c r="CE218" s="151"/>
      <c r="CF218" s="151"/>
      <c r="CJ218" s="150"/>
      <c r="CK218" s="150"/>
      <c r="CL218" s="151"/>
      <c r="CM218" s="151"/>
      <c r="CN218" s="151"/>
      <c r="CO218" s="151"/>
      <c r="CS218" s="150"/>
      <c r="CT218" s="150"/>
      <c r="CU218" s="151"/>
      <c r="CV218" s="151"/>
      <c r="CW218" s="151"/>
      <c r="CX218" s="151"/>
    </row>
    <row r="219" spans="23:102" ht="15" customHeight="1">
      <c r="W219" s="139"/>
      <c r="X219" s="139"/>
      <c r="Y219" s="140"/>
      <c r="AH219" s="139"/>
      <c r="AI219" s="139"/>
      <c r="AJ219" s="140"/>
      <c r="AS219" s="139"/>
      <c r="AT219" s="139"/>
      <c r="AU219" s="140"/>
      <c r="CA219" s="139"/>
      <c r="CB219" s="139"/>
      <c r="CC219" s="140"/>
      <c r="CD219" s="140"/>
      <c r="CE219" s="140"/>
      <c r="CF219" s="140"/>
      <c r="CJ219" s="139"/>
      <c r="CK219" s="139"/>
      <c r="CL219" s="140"/>
      <c r="CM219" s="140"/>
      <c r="CN219" s="140"/>
      <c r="CO219" s="140"/>
      <c r="CS219" s="139"/>
      <c r="CT219" s="139"/>
      <c r="CU219" s="140"/>
      <c r="CV219" s="140"/>
      <c r="CW219" s="140"/>
      <c r="CX219" s="140"/>
    </row>
    <row r="220" spans="23:102" ht="15" customHeight="1">
      <c r="W220" s="150"/>
      <c r="X220" s="150"/>
      <c r="Y220" s="151"/>
      <c r="AH220" s="150"/>
      <c r="AI220" s="150"/>
      <c r="AJ220" s="151"/>
      <c r="AS220" s="150"/>
      <c r="AT220" s="150"/>
      <c r="AU220" s="151"/>
      <c r="CA220" s="150"/>
      <c r="CB220" s="150"/>
      <c r="CC220" s="151"/>
      <c r="CD220" s="151"/>
      <c r="CE220" s="151"/>
      <c r="CF220" s="151"/>
      <c r="CJ220" s="150"/>
      <c r="CK220" s="150"/>
      <c r="CL220" s="151"/>
      <c r="CM220" s="151"/>
      <c r="CN220" s="151"/>
      <c r="CO220" s="151"/>
      <c r="CS220" s="150"/>
      <c r="CT220" s="150"/>
      <c r="CU220" s="151"/>
      <c r="CV220" s="151"/>
      <c r="CW220" s="151"/>
      <c r="CX220" s="151"/>
    </row>
    <row r="221" spans="23:102" ht="15" customHeight="1">
      <c r="W221" s="150"/>
      <c r="X221" s="150"/>
      <c r="Y221" s="151"/>
      <c r="AH221" s="150"/>
      <c r="AI221" s="150"/>
      <c r="AJ221" s="151"/>
      <c r="AS221" s="150"/>
      <c r="AT221" s="150"/>
      <c r="AU221" s="151"/>
      <c r="CA221" s="150"/>
      <c r="CB221" s="150"/>
      <c r="CC221" s="151"/>
      <c r="CD221" s="151"/>
      <c r="CE221" s="151"/>
      <c r="CF221" s="151"/>
      <c r="CJ221" s="150"/>
      <c r="CK221" s="150"/>
      <c r="CL221" s="151"/>
      <c r="CM221" s="151"/>
      <c r="CN221" s="151"/>
      <c r="CO221" s="151"/>
      <c r="CS221" s="150"/>
      <c r="CT221" s="150"/>
      <c r="CU221" s="151"/>
      <c r="CV221" s="151"/>
      <c r="CW221" s="151"/>
      <c r="CX221" s="151"/>
    </row>
    <row r="222" spans="23:102" ht="15" customHeight="1">
      <c r="W222" s="150"/>
      <c r="X222" s="150"/>
      <c r="Y222" s="151"/>
      <c r="AH222" s="150"/>
      <c r="AI222" s="150"/>
      <c r="AJ222" s="151"/>
      <c r="AS222" s="150"/>
      <c r="AT222" s="150"/>
      <c r="AU222" s="151"/>
      <c r="CA222" s="150"/>
      <c r="CB222" s="150"/>
      <c r="CC222" s="151"/>
      <c r="CD222" s="151"/>
      <c r="CE222" s="151"/>
      <c r="CF222" s="151"/>
      <c r="CJ222" s="150"/>
      <c r="CK222" s="150"/>
      <c r="CL222" s="151"/>
      <c r="CM222" s="151"/>
      <c r="CN222" s="151"/>
      <c r="CO222" s="151"/>
      <c r="CS222" s="150"/>
      <c r="CT222" s="150"/>
      <c r="CU222" s="151"/>
      <c r="CV222" s="151"/>
      <c r="CW222" s="151"/>
      <c r="CX222" s="151"/>
    </row>
    <row r="223" spans="23:102" ht="15" customHeight="1">
      <c r="W223" s="150"/>
      <c r="X223" s="150"/>
      <c r="Y223" s="151"/>
      <c r="AH223" s="150"/>
      <c r="AI223" s="150"/>
      <c r="AJ223" s="151"/>
      <c r="AS223" s="150"/>
      <c r="AT223" s="150"/>
      <c r="AU223" s="151"/>
      <c r="CA223" s="150"/>
      <c r="CB223" s="150"/>
      <c r="CC223" s="151"/>
      <c r="CD223" s="151"/>
      <c r="CE223" s="151"/>
      <c r="CF223" s="151"/>
      <c r="CJ223" s="150"/>
      <c r="CK223" s="150"/>
      <c r="CL223" s="151"/>
      <c r="CM223" s="151"/>
      <c r="CN223" s="151"/>
      <c r="CO223" s="151"/>
      <c r="CS223" s="150"/>
      <c r="CT223" s="150"/>
      <c r="CU223" s="151"/>
      <c r="CV223" s="151"/>
      <c r="CW223" s="151"/>
      <c r="CX223" s="151"/>
    </row>
    <row r="224" spans="23:102" ht="15" customHeight="1">
      <c r="W224" s="150"/>
      <c r="X224" s="150"/>
      <c r="Y224" s="151"/>
      <c r="AH224" s="150"/>
      <c r="AI224" s="150"/>
      <c r="AJ224" s="151"/>
      <c r="AS224" s="150"/>
      <c r="AT224" s="150"/>
      <c r="AU224" s="151"/>
      <c r="CA224" s="150"/>
      <c r="CB224" s="150"/>
      <c r="CC224" s="151"/>
      <c r="CD224" s="151"/>
      <c r="CE224" s="151"/>
      <c r="CF224" s="151"/>
      <c r="CJ224" s="150"/>
      <c r="CK224" s="150"/>
      <c r="CL224" s="151"/>
      <c r="CM224" s="151"/>
      <c r="CN224" s="151"/>
      <c r="CO224" s="151"/>
      <c r="CS224" s="150"/>
      <c r="CT224" s="150"/>
      <c r="CU224" s="151"/>
      <c r="CV224" s="151"/>
      <c r="CW224" s="151"/>
      <c r="CX224" s="151"/>
    </row>
    <row r="225" spans="23:102" ht="15" customHeight="1">
      <c r="W225" s="139"/>
      <c r="X225" s="139"/>
      <c r="Y225" s="140"/>
      <c r="AH225" s="139"/>
      <c r="AI225" s="139"/>
      <c r="AJ225" s="140"/>
      <c r="AS225" s="139"/>
      <c r="AT225" s="139"/>
      <c r="AU225" s="140"/>
      <c r="CA225" s="139"/>
      <c r="CB225" s="139"/>
      <c r="CC225" s="140"/>
      <c r="CD225" s="140"/>
      <c r="CE225" s="140"/>
      <c r="CF225" s="140"/>
      <c r="CJ225" s="139"/>
      <c r="CK225" s="139"/>
      <c r="CL225" s="140"/>
      <c r="CM225" s="140"/>
      <c r="CN225" s="140"/>
      <c r="CO225" s="140"/>
      <c r="CS225" s="139"/>
      <c r="CT225" s="139"/>
      <c r="CU225" s="140"/>
      <c r="CV225" s="140"/>
      <c r="CW225" s="140"/>
      <c r="CX225" s="140"/>
    </row>
    <row r="226" spans="23:102" ht="15" customHeight="1">
      <c r="W226" s="150"/>
      <c r="X226" s="150"/>
      <c r="Y226" s="151"/>
      <c r="AH226" s="150"/>
      <c r="AI226" s="150"/>
      <c r="AJ226" s="151"/>
      <c r="AS226" s="150"/>
      <c r="AT226" s="150"/>
      <c r="AU226" s="151"/>
      <c r="CA226" s="150"/>
      <c r="CB226" s="150"/>
      <c r="CC226" s="151"/>
      <c r="CD226" s="151"/>
      <c r="CE226" s="151"/>
      <c r="CF226" s="151"/>
      <c r="CJ226" s="150"/>
      <c r="CK226" s="150"/>
      <c r="CL226" s="151"/>
      <c r="CM226" s="151"/>
      <c r="CN226" s="151"/>
      <c r="CO226" s="151"/>
      <c r="CS226" s="150"/>
      <c r="CT226" s="150"/>
      <c r="CU226" s="151"/>
      <c r="CV226" s="151"/>
      <c r="CW226" s="151"/>
      <c r="CX226" s="151"/>
    </row>
    <row r="227" spans="23:102" ht="15" customHeight="1">
      <c r="W227" s="150"/>
      <c r="X227" s="150"/>
      <c r="Y227" s="151"/>
      <c r="AH227" s="150"/>
      <c r="AI227" s="150"/>
      <c r="AJ227" s="151"/>
      <c r="AS227" s="150"/>
      <c r="AT227" s="150"/>
      <c r="AU227" s="151"/>
      <c r="CA227" s="150"/>
      <c r="CB227" s="150"/>
      <c r="CC227" s="151"/>
      <c r="CD227" s="151"/>
      <c r="CE227" s="151"/>
      <c r="CF227" s="151"/>
      <c r="CJ227" s="150"/>
      <c r="CK227" s="150"/>
      <c r="CL227" s="151"/>
      <c r="CM227" s="151"/>
      <c r="CN227" s="151"/>
      <c r="CO227" s="151"/>
      <c r="CS227" s="150"/>
      <c r="CT227" s="150"/>
      <c r="CU227" s="151"/>
      <c r="CV227" s="151"/>
      <c r="CW227" s="151"/>
      <c r="CX227" s="151"/>
    </row>
    <row r="228" spans="23:102" ht="15" customHeight="1">
      <c r="W228" s="150"/>
      <c r="X228" s="150"/>
      <c r="Y228" s="151"/>
      <c r="AH228" s="150"/>
      <c r="AI228" s="150"/>
      <c r="AJ228" s="151"/>
      <c r="AS228" s="150"/>
      <c r="AT228" s="150"/>
      <c r="AU228" s="151"/>
      <c r="CA228" s="150"/>
      <c r="CB228" s="150"/>
      <c r="CC228" s="151"/>
      <c r="CD228" s="151"/>
      <c r="CE228" s="151"/>
      <c r="CF228" s="151"/>
      <c r="CJ228" s="150"/>
      <c r="CK228" s="150"/>
      <c r="CL228" s="151"/>
      <c r="CM228" s="151"/>
      <c r="CN228" s="151"/>
      <c r="CO228" s="151"/>
      <c r="CS228" s="150"/>
      <c r="CT228" s="150"/>
      <c r="CU228" s="151"/>
      <c r="CV228" s="151"/>
      <c r="CW228" s="151"/>
      <c r="CX228" s="151"/>
    </row>
    <row r="229" spans="23:102" ht="15" customHeight="1">
      <c r="W229" s="150"/>
      <c r="X229" s="150"/>
      <c r="Y229" s="151"/>
      <c r="AH229" s="150"/>
      <c r="AI229" s="150"/>
      <c r="AJ229" s="151"/>
      <c r="AS229" s="150"/>
      <c r="AT229" s="150"/>
      <c r="AU229" s="151"/>
      <c r="CA229" s="150"/>
      <c r="CB229" s="150"/>
      <c r="CC229" s="151"/>
      <c r="CD229" s="151"/>
      <c r="CE229" s="151"/>
      <c r="CF229" s="151"/>
      <c r="CJ229" s="150"/>
      <c r="CK229" s="150"/>
      <c r="CL229" s="151"/>
      <c r="CM229" s="151"/>
      <c r="CN229" s="151"/>
      <c r="CO229" s="151"/>
      <c r="CS229" s="150"/>
      <c r="CT229" s="150"/>
      <c r="CU229" s="151"/>
      <c r="CV229" s="151"/>
      <c r="CW229" s="151"/>
      <c r="CX229" s="151"/>
    </row>
    <row r="230" spans="23:102" ht="15" customHeight="1" thickBot="1">
      <c r="W230" s="319"/>
      <c r="X230" s="319"/>
      <c r="Y230" s="320"/>
      <c r="AH230" s="319"/>
      <c r="AI230" s="319"/>
      <c r="AJ230" s="320"/>
      <c r="AS230" s="319"/>
      <c r="AT230" s="319"/>
      <c r="AU230" s="320"/>
      <c r="CA230" s="319"/>
      <c r="CB230" s="319"/>
      <c r="CC230" s="320"/>
      <c r="CD230" s="320"/>
      <c r="CE230" s="320"/>
      <c r="CF230" s="320"/>
      <c r="CJ230" s="319"/>
      <c r="CK230" s="319"/>
      <c r="CL230" s="320"/>
      <c r="CM230" s="320"/>
      <c r="CN230" s="320"/>
      <c r="CO230" s="320"/>
      <c r="CS230" s="319"/>
      <c r="CT230" s="319"/>
      <c r="CU230" s="320"/>
      <c r="CV230" s="320"/>
      <c r="CW230" s="320"/>
      <c r="CX230" s="320"/>
    </row>
    <row r="231" spans="23:102" ht="15" customHeight="1">
      <c r="W231" s="338"/>
      <c r="X231" s="338"/>
      <c r="Y231" s="339"/>
      <c r="AH231" s="338"/>
      <c r="AI231" s="338"/>
      <c r="AJ231" s="339"/>
      <c r="AS231" s="338"/>
      <c r="AT231" s="338"/>
      <c r="AU231" s="339"/>
      <c r="CA231" s="338"/>
      <c r="CB231" s="338"/>
      <c r="CC231" s="339"/>
      <c r="CD231" s="339"/>
      <c r="CE231" s="339"/>
      <c r="CF231" s="339"/>
      <c r="CJ231" s="338"/>
      <c r="CK231" s="338"/>
      <c r="CL231" s="339"/>
      <c r="CM231" s="339"/>
      <c r="CN231" s="339"/>
      <c r="CO231" s="339"/>
      <c r="CS231" s="338"/>
      <c r="CT231" s="338"/>
      <c r="CU231" s="339"/>
      <c r="CV231" s="339"/>
      <c r="CW231" s="339"/>
      <c r="CX231" s="339"/>
    </row>
    <row r="232" spans="23:102" ht="15" customHeight="1">
      <c r="W232" s="150"/>
      <c r="X232" s="150"/>
      <c r="Y232" s="151"/>
      <c r="AH232" s="150"/>
      <c r="AI232" s="150"/>
      <c r="AJ232" s="151"/>
      <c r="AS232" s="150"/>
      <c r="AT232" s="150"/>
      <c r="AU232" s="151"/>
      <c r="CA232" s="150"/>
      <c r="CB232" s="150"/>
      <c r="CC232" s="151"/>
      <c r="CD232" s="151"/>
      <c r="CE232" s="151"/>
      <c r="CF232" s="151"/>
      <c r="CJ232" s="150"/>
      <c r="CK232" s="150"/>
      <c r="CL232" s="151"/>
      <c r="CM232" s="151"/>
      <c r="CN232" s="151"/>
      <c r="CO232" s="151"/>
      <c r="CS232" s="150"/>
      <c r="CT232" s="150"/>
      <c r="CU232" s="151"/>
      <c r="CV232" s="151"/>
      <c r="CW232" s="151"/>
      <c r="CX232" s="151"/>
    </row>
    <row r="233" spans="23:102" ht="15" customHeight="1">
      <c r="W233" s="150"/>
      <c r="X233" s="150"/>
      <c r="Y233" s="151"/>
      <c r="AH233" s="150"/>
      <c r="AI233" s="150"/>
      <c r="AJ233" s="151"/>
      <c r="AS233" s="150"/>
      <c r="AT233" s="150"/>
      <c r="AU233" s="151"/>
      <c r="CA233" s="150"/>
      <c r="CB233" s="150"/>
      <c r="CC233" s="151"/>
      <c r="CD233" s="151"/>
      <c r="CE233" s="151"/>
      <c r="CF233" s="151"/>
      <c r="CJ233" s="150"/>
      <c r="CK233" s="150"/>
      <c r="CL233" s="151"/>
      <c r="CM233" s="151"/>
      <c r="CN233" s="151"/>
      <c r="CO233" s="151"/>
      <c r="CS233" s="150"/>
      <c r="CT233" s="150"/>
      <c r="CU233" s="151"/>
      <c r="CV233" s="151"/>
      <c r="CW233" s="151"/>
      <c r="CX233" s="151"/>
    </row>
    <row r="234" spans="23:102" ht="15" customHeight="1">
      <c r="W234" s="150"/>
      <c r="X234" s="150"/>
      <c r="Y234" s="151"/>
      <c r="AH234" s="150"/>
      <c r="AI234" s="150"/>
      <c r="AJ234" s="151"/>
      <c r="AS234" s="150"/>
      <c r="AT234" s="150"/>
      <c r="AU234" s="151"/>
      <c r="CA234" s="150"/>
      <c r="CB234" s="150"/>
      <c r="CC234" s="151"/>
      <c r="CD234" s="151"/>
      <c r="CE234" s="151"/>
      <c r="CF234" s="151"/>
      <c r="CJ234" s="150"/>
      <c r="CK234" s="150"/>
      <c r="CL234" s="151"/>
      <c r="CM234" s="151"/>
      <c r="CN234" s="151"/>
      <c r="CO234" s="151"/>
      <c r="CS234" s="150"/>
      <c r="CT234" s="150"/>
      <c r="CU234" s="151"/>
      <c r="CV234" s="151"/>
      <c r="CW234" s="151"/>
      <c r="CX234" s="151"/>
    </row>
    <row r="235" spans="23:102" ht="15" customHeight="1">
      <c r="W235" s="150"/>
      <c r="X235" s="150"/>
      <c r="Y235" s="151"/>
      <c r="AH235" s="150"/>
      <c r="AI235" s="150"/>
      <c r="AJ235" s="151"/>
      <c r="AS235" s="150"/>
      <c r="AT235" s="150"/>
      <c r="AU235" s="151"/>
      <c r="CA235" s="150"/>
      <c r="CB235" s="150"/>
      <c r="CC235" s="151"/>
      <c r="CD235" s="151"/>
      <c r="CE235" s="151"/>
      <c r="CF235" s="151"/>
      <c r="CJ235" s="150"/>
      <c r="CK235" s="150"/>
      <c r="CL235" s="151"/>
      <c r="CM235" s="151"/>
      <c r="CN235" s="151"/>
      <c r="CO235" s="151"/>
      <c r="CS235" s="150"/>
      <c r="CT235" s="150"/>
      <c r="CU235" s="151"/>
      <c r="CV235" s="151"/>
      <c r="CW235" s="151"/>
      <c r="CX235" s="151"/>
    </row>
    <row r="236" spans="23:102" ht="15" customHeight="1" thickBot="1">
      <c r="W236" s="328"/>
      <c r="X236" s="328"/>
      <c r="Y236" s="329"/>
      <c r="AH236" s="328"/>
      <c r="AI236" s="328"/>
      <c r="AJ236" s="329"/>
      <c r="AS236" s="328"/>
      <c r="AT236" s="328"/>
      <c r="AU236" s="329"/>
      <c r="CA236" s="328"/>
      <c r="CB236" s="328"/>
      <c r="CC236" s="329"/>
      <c r="CD236" s="329"/>
      <c r="CE236" s="329"/>
      <c r="CF236" s="329"/>
      <c r="CJ236" s="328"/>
      <c r="CK236" s="328"/>
      <c r="CL236" s="329"/>
      <c r="CM236" s="329"/>
      <c r="CN236" s="329"/>
      <c r="CO236" s="329"/>
      <c r="CS236" s="328"/>
      <c r="CT236" s="328"/>
      <c r="CU236" s="329"/>
      <c r="CV236" s="329"/>
      <c r="CW236" s="329"/>
      <c r="CX236" s="329"/>
    </row>
    <row r="237" spans="23:102" ht="15" customHeight="1">
      <c r="W237" s="336"/>
      <c r="X237" s="336"/>
      <c r="Y237" s="337"/>
      <c r="AH237" s="336"/>
      <c r="AI237" s="336"/>
      <c r="AJ237" s="337"/>
      <c r="AS237" s="336"/>
      <c r="AT237" s="336"/>
      <c r="AU237" s="337"/>
      <c r="CA237" s="336"/>
      <c r="CB237" s="336"/>
      <c r="CC237" s="337"/>
      <c r="CD237" s="337"/>
      <c r="CE237" s="337"/>
      <c r="CF237" s="337"/>
      <c r="CJ237" s="336"/>
      <c r="CK237" s="336"/>
      <c r="CL237" s="337"/>
      <c r="CM237" s="337"/>
      <c r="CN237" s="337"/>
      <c r="CO237" s="337"/>
      <c r="CS237" s="336"/>
      <c r="CT237" s="336"/>
      <c r="CU237" s="337"/>
      <c r="CV237" s="337"/>
      <c r="CW237" s="337"/>
      <c r="CX237" s="337"/>
    </row>
    <row r="238" spans="23:102" ht="15" customHeight="1">
      <c r="W238" s="150"/>
      <c r="X238" s="150"/>
      <c r="Y238" s="151"/>
      <c r="AH238" s="150"/>
      <c r="AI238" s="150"/>
      <c r="AJ238" s="151"/>
      <c r="AS238" s="150"/>
      <c r="AT238" s="150"/>
      <c r="AU238" s="151"/>
      <c r="CA238" s="150"/>
      <c r="CB238" s="150"/>
      <c r="CC238" s="151"/>
      <c r="CD238" s="151"/>
      <c r="CE238" s="151"/>
      <c r="CF238" s="151"/>
      <c r="CJ238" s="150"/>
      <c r="CK238" s="150"/>
      <c r="CL238" s="151"/>
      <c r="CM238" s="151"/>
      <c r="CN238" s="151"/>
      <c r="CO238" s="151"/>
      <c r="CS238" s="150"/>
      <c r="CT238" s="150"/>
      <c r="CU238" s="151"/>
      <c r="CV238" s="151"/>
      <c r="CW238" s="151"/>
      <c r="CX238" s="151"/>
    </row>
    <row r="239" spans="23:102" ht="15" customHeight="1">
      <c r="W239" s="150"/>
      <c r="X239" s="150"/>
      <c r="Y239" s="151"/>
      <c r="AH239" s="150"/>
      <c r="AI239" s="150"/>
      <c r="AJ239" s="151"/>
      <c r="AS239" s="150"/>
      <c r="AT239" s="150"/>
      <c r="AU239" s="151"/>
      <c r="CA239" s="150"/>
      <c r="CB239" s="150"/>
      <c r="CC239" s="151"/>
      <c r="CD239" s="151"/>
      <c r="CE239" s="151"/>
      <c r="CF239" s="151"/>
      <c r="CJ239" s="150"/>
      <c r="CK239" s="150"/>
      <c r="CL239" s="151"/>
      <c r="CM239" s="151"/>
      <c r="CN239" s="151"/>
      <c r="CO239" s="151"/>
      <c r="CS239" s="150"/>
      <c r="CT239" s="150"/>
      <c r="CU239" s="151"/>
      <c r="CV239" s="151"/>
      <c r="CW239" s="151"/>
      <c r="CX239" s="151"/>
    </row>
    <row r="240" spans="23:102" ht="15" customHeight="1">
      <c r="W240" s="150"/>
      <c r="X240" s="150"/>
      <c r="Y240" s="151"/>
      <c r="AH240" s="150"/>
      <c r="AI240" s="150"/>
      <c r="AJ240" s="151"/>
      <c r="AS240" s="150"/>
      <c r="AT240" s="150"/>
      <c r="AU240" s="151"/>
      <c r="CA240" s="150"/>
      <c r="CB240" s="150"/>
      <c r="CC240" s="151"/>
      <c r="CD240" s="151"/>
      <c r="CE240" s="151"/>
      <c r="CF240" s="151"/>
      <c r="CJ240" s="150"/>
      <c r="CK240" s="150"/>
      <c r="CL240" s="151"/>
      <c r="CM240" s="151"/>
      <c r="CN240" s="151"/>
      <c r="CO240" s="151"/>
      <c r="CS240" s="150"/>
      <c r="CT240" s="150"/>
      <c r="CU240" s="151"/>
      <c r="CV240" s="151"/>
      <c r="CW240" s="151"/>
      <c r="CX240" s="151"/>
    </row>
    <row r="241" spans="23:102" ht="15" customHeight="1">
      <c r="W241" s="150"/>
      <c r="X241" s="150"/>
      <c r="Y241" s="151"/>
      <c r="AH241" s="150"/>
      <c r="AI241" s="150"/>
      <c r="AJ241" s="151"/>
      <c r="AS241" s="150"/>
      <c r="AT241" s="150"/>
      <c r="AU241" s="151"/>
      <c r="CA241" s="150"/>
      <c r="CB241" s="150"/>
      <c r="CC241" s="151"/>
      <c r="CD241" s="151"/>
      <c r="CE241" s="151"/>
      <c r="CF241" s="151"/>
      <c r="CJ241" s="150"/>
      <c r="CK241" s="150"/>
      <c r="CL241" s="151"/>
      <c r="CM241" s="151"/>
      <c r="CN241" s="151"/>
      <c r="CO241" s="151"/>
      <c r="CS241" s="150"/>
      <c r="CT241" s="150"/>
      <c r="CU241" s="151"/>
      <c r="CV241" s="151"/>
      <c r="CW241" s="151"/>
      <c r="CX241" s="151"/>
    </row>
    <row r="242" spans="23:102" ht="15" customHeight="1" thickBot="1">
      <c r="W242" s="319"/>
      <c r="X242" s="319"/>
      <c r="Y242" s="320"/>
      <c r="AH242" s="319"/>
      <c r="AI242" s="319"/>
      <c r="AJ242" s="320"/>
      <c r="AS242" s="319"/>
      <c r="AT242" s="319"/>
      <c r="AU242" s="320"/>
      <c r="CA242" s="319"/>
      <c r="CB242" s="319"/>
      <c r="CC242" s="320"/>
      <c r="CD242" s="320"/>
      <c r="CE242" s="320"/>
      <c r="CF242" s="320"/>
      <c r="CJ242" s="319"/>
      <c r="CK242" s="319"/>
      <c r="CL242" s="320"/>
      <c r="CM242" s="320"/>
      <c r="CN242" s="320"/>
      <c r="CO242" s="320"/>
      <c r="CS242" s="319"/>
      <c r="CT242" s="319"/>
      <c r="CU242" s="320"/>
      <c r="CV242" s="320"/>
      <c r="CW242" s="320"/>
      <c r="CX242" s="320"/>
    </row>
    <row r="243" spans="23:102" ht="15" customHeight="1">
      <c r="W243" s="338"/>
      <c r="X243" s="338"/>
      <c r="Y243" s="339"/>
      <c r="AH243" s="338"/>
      <c r="AI243" s="338"/>
      <c r="AJ243" s="339"/>
      <c r="AS243" s="338"/>
      <c r="AT243" s="338"/>
      <c r="AU243" s="339"/>
      <c r="CA243" s="338"/>
      <c r="CB243" s="338"/>
      <c r="CC243" s="339"/>
      <c r="CD243" s="339"/>
      <c r="CE243" s="339"/>
      <c r="CF243" s="339"/>
      <c r="CJ243" s="338"/>
      <c r="CK243" s="338"/>
      <c r="CL243" s="339"/>
      <c r="CM243" s="339"/>
      <c r="CN243" s="339"/>
      <c r="CO243" s="339"/>
      <c r="CS243" s="338"/>
      <c r="CT243" s="338"/>
      <c r="CU243" s="339"/>
      <c r="CV243" s="339"/>
      <c r="CW243" s="339"/>
      <c r="CX243" s="339"/>
    </row>
    <row r="244" spans="23:102" ht="15" customHeight="1">
      <c r="W244" s="150"/>
      <c r="X244" s="150"/>
      <c r="Y244" s="151"/>
      <c r="AH244" s="150"/>
      <c r="AI244" s="150"/>
      <c r="AJ244" s="151"/>
      <c r="AS244" s="150"/>
      <c r="AT244" s="150"/>
      <c r="AU244" s="151"/>
      <c r="CA244" s="150"/>
      <c r="CB244" s="150"/>
      <c r="CC244" s="151"/>
      <c r="CD244" s="151"/>
      <c r="CE244" s="151"/>
      <c r="CF244" s="151"/>
      <c r="CJ244" s="150"/>
      <c r="CK244" s="150"/>
      <c r="CL244" s="151"/>
      <c r="CM244" s="151"/>
      <c r="CN244" s="151"/>
      <c r="CO244" s="151"/>
      <c r="CS244" s="150"/>
      <c r="CT244" s="150"/>
      <c r="CU244" s="151"/>
      <c r="CV244" s="151"/>
      <c r="CW244" s="151"/>
      <c r="CX244" s="151"/>
    </row>
    <row r="245" spans="23:102" ht="15" customHeight="1">
      <c r="W245" s="150"/>
      <c r="X245" s="150"/>
      <c r="Y245" s="151"/>
      <c r="AH245" s="150"/>
      <c r="AI245" s="150"/>
      <c r="AJ245" s="151"/>
      <c r="AS245" s="150"/>
      <c r="AT245" s="150"/>
      <c r="AU245" s="151"/>
      <c r="CA245" s="150"/>
      <c r="CB245" s="150"/>
      <c r="CC245" s="151"/>
      <c r="CD245" s="151"/>
      <c r="CE245" s="151"/>
      <c r="CF245" s="151"/>
      <c r="CJ245" s="150"/>
      <c r="CK245" s="150"/>
      <c r="CL245" s="151"/>
      <c r="CM245" s="151"/>
      <c r="CN245" s="151"/>
      <c r="CO245" s="151"/>
      <c r="CS245" s="150"/>
      <c r="CT245" s="150"/>
      <c r="CU245" s="151"/>
      <c r="CV245" s="151"/>
      <c r="CW245" s="151"/>
      <c r="CX245" s="151"/>
    </row>
    <row r="246" spans="23:102" ht="15" customHeight="1">
      <c r="W246" s="150"/>
      <c r="X246" s="150"/>
      <c r="Y246" s="151"/>
      <c r="AH246" s="150"/>
      <c r="AI246" s="150"/>
      <c r="AJ246" s="151"/>
      <c r="AS246" s="150"/>
      <c r="AT246" s="150"/>
      <c r="AU246" s="151"/>
      <c r="CA246" s="150"/>
      <c r="CB246" s="150"/>
      <c r="CC246" s="151"/>
      <c r="CD246" s="151"/>
      <c r="CE246" s="151"/>
      <c r="CF246" s="151"/>
      <c r="CJ246" s="150"/>
      <c r="CK246" s="150"/>
      <c r="CL246" s="151"/>
      <c r="CM246" s="151"/>
      <c r="CN246" s="151"/>
      <c r="CO246" s="151"/>
      <c r="CS246" s="150"/>
      <c r="CT246" s="150"/>
      <c r="CU246" s="151"/>
      <c r="CV246" s="151"/>
      <c r="CW246" s="151"/>
      <c r="CX246" s="151"/>
    </row>
    <row r="247" spans="23:102" ht="15" customHeight="1">
      <c r="W247" s="150"/>
      <c r="X247" s="150"/>
      <c r="Y247" s="151"/>
      <c r="AH247" s="150"/>
      <c r="AI247" s="150"/>
      <c r="AJ247" s="151"/>
      <c r="AS247" s="150"/>
      <c r="AT247" s="150"/>
      <c r="AU247" s="151"/>
      <c r="CA247" s="150"/>
      <c r="CB247" s="150"/>
      <c r="CC247" s="151"/>
      <c r="CD247" s="151"/>
      <c r="CE247" s="151"/>
      <c r="CF247" s="151"/>
      <c r="CJ247" s="150"/>
      <c r="CK247" s="150"/>
      <c r="CL247" s="151"/>
      <c r="CM247" s="151"/>
      <c r="CN247" s="151"/>
      <c r="CO247" s="151"/>
      <c r="CS247" s="150"/>
      <c r="CT247" s="150"/>
      <c r="CU247" s="151"/>
      <c r="CV247" s="151"/>
      <c r="CW247" s="151"/>
      <c r="CX247" s="151"/>
    </row>
    <row r="248" spans="23:102" ht="15" customHeight="1" thickBot="1">
      <c r="W248" s="328"/>
      <c r="X248" s="328"/>
      <c r="Y248" s="329"/>
      <c r="AH248" s="328"/>
      <c r="AI248" s="328"/>
      <c r="AJ248" s="329"/>
      <c r="AS248" s="328"/>
      <c r="AT248" s="328"/>
      <c r="AU248" s="329"/>
      <c r="CA248" s="328"/>
      <c r="CB248" s="328"/>
      <c r="CC248" s="329"/>
      <c r="CD248" s="329"/>
      <c r="CE248" s="329"/>
      <c r="CF248" s="329"/>
      <c r="CJ248" s="328"/>
      <c r="CK248" s="328"/>
      <c r="CL248" s="329"/>
      <c r="CM248" s="329"/>
      <c r="CN248" s="329"/>
      <c r="CO248" s="329"/>
      <c r="CS248" s="328"/>
      <c r="CT248" s="328"/>
      <c r="CU248" s="329"/>
      <c r="CV248" s="329"/>
      <c r="CW248" s="329"/>
      <c r="CX248" s="329"/>
    </row>
    <row r="249" spans="23:102" ht="15" customHeight="1">
      <c r="W249" s="338"/>
      <c r="X249" s="338"/>
      <c r="Y249" s="339"/>
      <c r="AH249" s="338"/>
      <c r="AI249" s="338"/>
      <c r="AJ249" s="339"/>
      <c r="AS249" s="338"/>
      <c r="AT249" s="338"/>
      <c r="AU249" s="339"/>
      <c r="CA249" s="338"/>
      <c r="CB249" s="338"/>
      <c r="CC249" s="339"/>
      <c r="CD249" s="339"/>
      <c r="CE249" s="339"/>
      <c r="CF249" s="339"/>
      <c r="CJ249" s="338"/>
      <c r="CK249" s="338"/>
      <c r="CL249" s="339"/>
      <c r="CM249" s="339"/>
      <c r="CN249" s="339"/>
      <c r="CO249" s="339"/>
      <c r="CS249" s="338"/>
      <c r="CT249" s="338"/>
      <c r="CU249" s="339"/>
      <c r="CV249" s="339"/>
      <c r="CW249" s="339"/>
      <c r="CX249" s="339"/>
    </row>
    <row r="250" spans="23:102" ht="15" customHeight="1">
      <c r="W250" s="150"/>
      <c r="X250" s="150"/>
      <c r="Y250" s="151"/>
      <c r="AH250" s="150"/>
      <c r="AI250" s="150"/>
      <c r="AJ250" s="151"/>
      <c r="AS250" s="150"/>
      <c r="AT250" s="150"/>
      <c r="AU250" s="151"/>
      <c r="CA250" s="150"/>
      <c r="CB250" s="150"/>
      <c r="CC250" s="151"/>
      <c r="CD250" s="151"/>
      <c r="CE250" s="151"/>
      <c r="CF250" s="151"/>
      <c r="CJ250" s="150"/>
      <c r="CK250" s="150"/>
      <c r="CL250" s="151"/>
      <c r="CM250" s="151"/>
      <c r="CN250" s="151"/>
      <c r="CO250" s="151"/>
      <c r="CS250" s="150"/>
      <c r="CT250" s="150"/>
      <c r="CU250" s="151"/>
      <c r="CV250" s="151"/>
      <c r="CW250" s="151"/>
      <c r="CX250" s="151"/>
    </row>
    <row r="251" spans="23:102" ht="15" customHeight="1">
      <c r="W251" s="150"/>
      <c r="X251" s="150"/>
      <c r="Y251" s="151"/>
      <c r="AH251" s="150"/>
      <c r="AI251" s="150"/>
      <c r="AJ251" s="151"/>
      <c r="AS251" s="150"/>
      <c r="AT251" s="150"/>
      <c r="AU251" s="151"/>
      <c r="CA251" s="150"/>
      <c r="CB251" s="150"/>
      <c r="CC251" s="151"/>
      <c r="CD251" s="151"/>
      <c r="CE251" s="151"/>
      <c r="CF251" s="151"/>
      <c r="CJ251" s="150"/>
      <c r="CK251" s="150"/>
      <c r="CL251" s="151"/>
      <c r="CM251" s="151"/>
      <c r="CN251" s="151"/>
      <c r="CO251" s="151"/>
      <c r="CS251" s="150"/>
      <c r="CT251" s="150"/>
      <c r="CU251" s="151"/>
      <c r="CV251" s="151"/>
      <c r="CW251" s="151"/>
      <c r="CX251" s="151"/>
    </row>
    <row r="252" spans="23:102" ht="15" customHeight="1">
      <c r="W252" s="150"/>
      <c r="X252" s="150"/>
      <c r="Y252" s="151"/>
      <c r="AH252" s="150"/>
      <c r="AI252" s="150"/>
      <c r="AJ252" s="151"/>
      <c r="AS252" s="150"/>
      <c r="AT252" s="150"/>
      <c r="AU252" s="151"/>
      <c r="CA252" s="150"/>
      <c r="CB252" s="150"/>
      <c r="CC252" s="151"/>
      <c r="CD252" s="151"/>
      <c r="CE252" s="151"/>
      <c r="CF252" s="151"/>
      <c r="CJ252" s="150"/>
      <c r="CK252" s="150"/>
      <c r="CL252" s="151"/>
      <c r="CM252" s="151"/>
      <c r="CN252" s="151"/>
      <c r="CO252" s="151"/>
      <c r="CS252" s="150"/>
      <c r="CT252" s="150"/>
      <c r="CU252" s="151"/>
      <c r="CV252" s="151"/>
      <c r="CW252" s="151"/>
      <c r="CX252" s="151"/>
    </row>
    <row r="253" spans="23:102" ht="15" customHeight="1">
      <c r="W253" s="150"/>
      <c r="X253" s="150"/>
      <c r="Y253" s="151"/>
      <c r="AH253" s="150"/>
      <c r="AI253" s="150"/>
      <c r="AJ253" s="151"/>
      <c r="AS253" s="150"/>
      <c r="AT253" s="150"/>
      <c r="AU253" s="151"/>
      <c r="CA253" s="150"/>
      <c r="CB253" s="150"/>
      <c r="CC253" s="151"/>
      <c r="CD253" s="151"/>
      <c r="CE253" s="151"/>
      <c r="CF253" s="151"/>
      <c r="CJ253" s="150"/>
      <c r="CK253" s="150"/>
      <c r="CL253" s="151"/>
      <c r="CM253" s="151"/>
      <c r="CN253" s="151"/>
      <c r="CO253" s="151"/>
      <c r="CS253" s="150"/>
      <c r="CT253" s="150"/>
      <c r="CU253" s="151"/>
      <c r="CV253" s="151"/>
      <c r="CW253" s="151"/>
      <c r="CX253" s="151"/>
    </row>
    <row r="254" spans="23:102" ht="15" customHeight="1" thickBot="1">
      <c r="W254" s="328"/>
      <c r="X254" s="328"/>
      <c r="Y254" s="329"/>
      <c r="AH254" s="328"/>
      <c r="AI254" s="328"/>
      <c r="AJ254" s="329"/>
      <c r="AS254" s="328"/>
      <c r="AT254" s="328"/>
      <c r="AU254" s="329"/>
      <c r="CA254" s="328"/>
      <c r="CB254" s="328"/>
      <c r="CC254" s="329"/>
      <c r="CD254" s="329"/>
      <c r="CE254" s="329"/>
      <c r="CF254" s="329"/>
      <c r="CJ254" s="328"/>
      <c r="CK254" s="328"/>
      <c r="CL254" s="329"/>
      <c r="CM254" s="329"/>
      <c r="CN254" s="329"/>
      <c r="CO254" s="329"/>
      <c r="CS254" s="328"/>
      <c r="CT254" s="328"/>
      <c r="CU254" s="329"/>
      <c r="CV254" s="329"/>
      <c r="CW254" s="329"/>
      <c r="CX254" s="329"/>
    </row>
    <row r="255" spans="23:102" ht="15" customHeight="1">
      <c r="W255" s="336"/>
      <c r="X255" s="336"/>
      <c r="Y255" s="337"/>
      <c r="AH255" s="336"/>
      <c r="AI255" s="336"/>
      <c r="AJ255" s="337"/>
      <c r="AS255" s="336"/>
      <c r="AT255" s="336"/>
      <c r="AU255" s="337"/>
      <c r="CA255" s="336"/>
      <c r="CB255" s="336"/>
      <c r="CC255" s="337"/>
      <c r="CD255" s="337"/>
      <c r="CE255" s="337"/>
      <c r="CF255" s="337"/>
      <c r="CJ255" s="336"/>
      <c r="CK255" s="336"/>
      <c r="CL255" s="337"/>
      <c r="CM255" s="337"/>
      <c r="CN255" s="337"/>
      <c r="CO255" s="337"/>
      <c r="CS255" s="336"/>
      <c r="CT255" s="336"/>
      <c r="CU255" s="337"/>
      <c r="CV255" s="337"/>
      <c r="CW255" s="337"/>
      <c r="CX255" s="337"/>
    </row>
    <row r="256" spans="23:102" ht="15" customHeight="1">
      <c r="W256" s="150"/>
      <c r="X256" s="150"/>
      <c r="Y256" s="151"/>
      <c r="AH256" s="150"/>
      <c r="AI256" s="150"/>
      <c r="AJ256" s="151"/>
      <c r="AS256" s="150"/>
      <c r="AT256" s="150"/>
      <c r="AU256" s="151"/>
      <c r="CA256" s="150"/>
      <c r="CB256" s="150"/>
      <c r="CC256" s="151"/>
      <c r="CD256" s="151"/>
      <c r="CE256" s="151"/>
      <c r="CF256" s="151"/>
      <c r="CJ256" s="150"/>
      <c r="CK256" s="150"/>
      <c r="CL256" s="151"/>
      <c r="CM256" s="151"/>
      <c r="CN256" s="151"/>
      <c r="CO256" s="151"/>
      <c r="CS256" s="150"/>
      <c r="CT256" s="150"/>
      <c r="CU256" s="151"/>
      <c r="CV256" s="151"/>
      <c r="CW256" s="151"/>
      <c r="CX256" s="151"/>
    </row>
    <row r="257" spans="23:102" ht="15" customHeight="1">
      <c r="W257" s="150"/>
      <c r="X257" s="150"/>
      <c r="Y257" s="151"/>
      <c r="AH257" s="150"/>
      <c r="AI257" s="150"/>
      <c r="AJ257" s="151"/>
      <c r="AS257" s="150"/>
      <c r="AT257" s="150"/>
      <c r="AU257" s="151"/>
      <c r="CA257" s="150"/>
      <c r="CB257" s="150"/>
      <c r="CC257" s="151"/>
      <c r="CD257" s="151"/>
      <c r="CE257" s="151"/>
      <c r="CF257" s="151"/>
      <c r="CJ257" s="150"/>
      <c r="CK257" s="150"/>
      <c r="CL257" s="151"/>
      <c r="CM257" s="151"/>
      <c r="CN257" s="151"/>
      <c r="CO257" s="151"/>
      <c r="CS257" s="150"/>
      <c r="CT257" s="150"/>
      <c r="CU257" s="151"/>
      <c r="CV257" s="151"/>
      <c r="CW257" s="151"/>
      <c r="CX257" s="151"/>
    </row>
    <row r="258" spans="23:102" ht="15" customHeight="1">
      <c r="W258" s="150"/>
      <c r="X258" s="150"/>
      <c r="Y258" s="151"/>
      <c r="AH258" s="150"/>
      <c r="AI258" s="150"/>
      <c r="AJ258" s="151"/>
      <c r="AS258" s="150"/>
      <c r="AT258" s="150"/>
      <c r="AU258" s="151"/>
      <c r="CA258" s="150"/>
      <c r="CB258" s="150"/>
      <c r="CC258" s="151"/>
      <c r="CD258" s="151"/>
      <c r="CE258" s="151"/>
      <c r="CF258" s="151"/>
      <c r="CJ258" s="150"/>
      <c r="CK258" s="150"/>
      <c r="CL258" s="151"/>
      <c r="CM258" s="151"/>
      <c r="CN258" s="151"/>
      <c r="CO258" s="151"/>
      <c r="CS258" s="150"/>
      <c r="CT258" s="150"/>
      <c r="CU258" s="151"/>
      <c r="CV258" s="151"/>
      <c r="CW258" s="151"/>
      <c r="CX258" s="151"/>
    </row>
    <row r="259" spans="23:102" ht="15" customHeight="1">
      <c r="W259" s="150"/>
      <c r="X259" s="150"/>
      <c r="Y259" s="151"/>
      <c r="AH259" s="150"/>
      <c r="AI259" s="150"/>
      <c r="AJ259" s="151"/>
      <c r="AS259" s="150"/>
      <c r="AT259" s="150"/>
      <c r="AU259" s="151"/>
      <c r="CA259" s="150"/>
      <c r="CB259" s="150"/>
      <c r="CC259" s="151"/>
      <c r="CD259" s="151"/>
      <c r="CE259" s="151"/>
      <c r="CF259" s="151"/>
      <c r="CJ259" s="150"/>
      <c r="CK259" s="150"/>
      <c r="CL259" s="151"/>
      <c r="CM259" s="151"/>
      <c r="CN259" s="151"/>
      <c r="CO259" s="151"/>
      <c r="CS259" s="150"/>
      <c r="CT259" s="150"/>
      <c r="CU259" s="151"/>
      <c r="CV259" s="151"/>
      <c r="CW259" s="151"/>
      <c r="CX259" s="151"/>
    </row>
    <row r="260" spans="23:102" ht="15" customHeight="1">
      <c r="W260" s="150"/>
      <c r="X260" s="150"/>
      <c r="Y260" s="151"/>
      <c r="AH260" s="150"/>
      <c r="AI260" s="150"/>
      <c r="AJ260" s="151"/>
      <c r="AS260" s="150"/>
      <c r="AT260" s="150"/>
      <c r="AU260" s="151"/>
      <c r="CA260" s="150"/>
      <c r="CB260" s="150"/>
      <c r="CC260" s="151"/>
      <c r="CD260" s="151"/>
      <c r="CE260" s="151"/>
      <c r="CF260" s="151"/>
      <c r="CJ260" s="150"/>
      <c r="CK260" s="150"/>
      <c r="CL260" s="151"/>
      <c r="CM260" s="151"/>
      <c r="CN260" s="151"/>
      <c r="CO260" s="151"/>
      <c r="CS260" s="150"/>
      <c r="CT260" s="150"/>
      <c r="CU260" s="151"/>
      <c r="CV260" s="151"/>
      <c r="CW260" s="151"/>
      <c r="CX260" s="151"/>
    </row>
    <row r="261" spans="23:102" ht="15" customHeight="1">
      <c r="W261" s="336"/>
      <c r="X261" s="336"/>
      <c r="Y261" s="337"/>
      <c r="AH261" s="336"/>
      <c r="AI261" s="336"/>
      <c r="AJ261" s="337"/>
      <c r="AS261" s="336"/>
      <c r="AT261" s="336"/>
      <c r="AU261" s="337"/>
      <c r="CA261" s="336"/>
      <c r="CB261" s="336"/>
      <c r="CC261" s="337"/>
      <c r="CD261" s="337"/>
      <c r="CE261" s="337"/>
      <c r="CF261" s="337"/>
      <c r="CJ261" s="336"/>
      <c r="CK261" s="336"/>
      <c r="CL261" s="337"/>
      <c r="CM261" s="337"/>
      <c r="CN261" s="337"/>
      <c r="CO261" s="337"/>
      <c r="CS261" s="336"/>
      <c r="CT261" s="336"/>
      <c r="CU261" s="337"/>
      <c r="CV261" s="337"/>
      <c r="CW261" s="337"/>
      <c r="CX261" s="337"/>
    </row>
    <row r="262" spans="23:102" ht="15" customHeight="1">
      <c r="W262" s="150"/>
      <c r="X262" s="150"/>
      <c r="Y262" s="151"/>
      <c r="AH262" s="150"/>
      <c r="AI262" s="150"/>
      <c r="AJ262" s="151"/>
      <c r="AS262" s="150"/>
      <c r="AT262" s="150"/>
      <c r="AU262" s="151"/>
      <c r="CA262" s="150"/>
      <c r="CB262" s="150"/>
      <c r="CC262" s="151"/>
      <c r="CD262" s="151"/>
      <c r="CE262" s="151"/>
      <c r="CF262" s="151"/>
      <c r="CJ262" s="150"/>
      <c r="CK262" s="150"/>
      <c r="CL262" s="151"/>
      <c r="CM262" s="151"/>
      <c r="CN262" s="151"/>
      <c r="CO262" s="151"/>
      <c r="CS262" s="150"/>
      <c r="CT262" s="150"/>
      <c r="CU262" s="151"/>
      <c r="CV262" s="151"/>
      <c r="CW262" s="151"/>
      <c r="CX262" s="151"/>
    </row>
    <row r="263" spans="23:102" ht="15" customHeight="1">
      <c r="W263" s="150"/>
      <c r="X263" s="150"/>
      <c r="Y263" s="151"/>
      <c r="AH263" s="150"/>
      <c r="AI263" s="150"/>
      <c r="AJ263" s="151"/>
      <c r="AS263" s="150"/>
      <c r="AT263" s="150"/>
      <c r="AU263" s="151"/>
      <c r="CA263" s="150"/>
      <c r="CB263" s="150"/>
      <c r="CC263" s="151"/>
      <c r="CD263" s="151"/>
      <c r="CE263" s="151"/>
      <c r="CF263" s="151"/>
      <c r="CJ263" s="150"/>
      <c r="CK263" s="150"/>
      <c r="CL263" s="151"/>
      <c r="CM263" s="151"/>
      <c r="CN263" s="151"/>
      <c r="CO263" s="151"/>
      <c r="CS263" s="150"/>
      <c r="CT263" s="150"/>
      <c r="CU263" s="151"/>
      <c r="CV263" s="151"/>
      <c r="CW263" s="151"/>
      <c r="CX263" s="151"/>
    </row>
    <row r="264" spans="23:102" ht="15" customHeight="1">
      <c r="W264" s="150"/>
      <c r="X264" s="150"/>
      <c r="Y264" s="151"/>
      <c r="AH264" s="150"/>
      <c r="AI264" s="150"/>
      <c r="AJ264" s="151"/>
      <c r="AS264" s="150"/>
      <c r="AT264" s="150"/>
      <c r="AU264" s="151"/>
      <c r="CA264" s="150"/>
      <c r="CB264" s="150"/>
      <c r="CC264" s="151"/>
      <c r="CD264" s="151"/>
      <c r="CE264" s="151"/>
      <c r="CF264" s="151"/>
      <c r="CJ264" s="150"/>
      <c r="CK264" s="150"/>
      <c r="CL264" s="151"/>
      <c r="CM264" s="151"/>
      <c r="CN264" s="151"/>
      <c r="CO264" s="151"/>
      <c r="CS264" s="150"/>
      <c r="CT264" s="150"/>
      <c r="CU264" s="151"/>
      <c r="CV264" s="151"/>
      <c r="CW264" s="151"/>
      <c r="CX264" s="151"/>
    </row>
    <row r="265" spans="23:102" ht="15" customHeight="1">
      <c r="W265" s="150"/>
      <c r="X265" s="150"/>
      <c r="Y265" s="151"/>
      <c r="AH265" s="150"/>
      <c r="AI265" s="150"/>
      <c r="AJ265" s="151"/>
      <c r="AS265" s="150"/>
      <c r="AT265" s="150"/>
      <c r="AU265" s="151"/>
      <c r="CA265" s="150"/>
      <c r="CB265" s="150"/>
      <c r="CC265" s="151"/>
      <c r="CD265" s="151"/>
      <c r="CE265" s="151"/>
      <c r="CF265" s="151"/>
      <c r="CJ265" s="150"/>
      <c r="CK265" s="150"/>
      <c r="CL265" s="151"/>
      <c r="CM265" s="151"/>
      <c r="CN265" s="151"/>
      <c r="CO265" s="151"/>
      <c r="CS265" s="150"/>
      <c r="CT265" s="150"/>
      <c r="CU265" s="151"/>
      <c r="CV265" s="151"/>
      <c r="CW265" s="151"/>
      <c r="CX265" s="151"/>
    </row>
    <row r="266" spans="23:102" ht="15" customHeight="1">
      <c r="W266" s="150"/>
      <c r="X266" s="150"/>
      <c r="Y266" s="151"/>
      <c r="AH266" s="150"/>
      <c r="AI266" s="150"/>
      <c r="AJ266" s="151"/>
      <c r="AS266" s="150"/>
      <c r="AT266" s="150"/>
      <c r="AU266" s="151"/>
      <c r="CA266" s="150"/>
      <c r="CB266" s="150"/>
      <c r="CC266" s="151"/>
      <c r="CD266" s="151"/>
      <c r="CE266" s="151"/>
      <c r="CF266" s="151"/>
      <c r="CJ266" s="150"/>
      <c r="CK266" s="150"/>
      <c r="CL266" s="151"/>
      <c r="CM266" s="151"/>
      <c r="CN266" s="151"/>
      <c r="CO266" s="151"/>
      <c r="CS266" s="150"/>
      <c r="CT266" s="150"/>
      <c r="CU266" s="151"/>
      <c r="CV266" s="151"/>
      <c r="CW266" s="151"/>
      <c r="CX266" s="151"/>
    </row>
    <row r="267" spans="23:102" ht="15" customHeight="1">
      <c r="W267" s="336"/>
      <c r="X267" s="336"/>
      <c r="Y267" s="337"/>
      <c r="AH267" s="336"/>
      <c r="AI267" s="336"/>
      <c r="AJ267" s="337"/>
      <c r="AS267" s="336"/>
      <c r="AT267" s="336"/>
      <c r="AU267" s="337"/>
      <c r="CA267" s="336"/>
      <c r="CB267" s="336"/>
      <c r="CC267" s="337"/>
      <c r="CD267" s="337"/>
      <c r="CE267" s="337"/>
      <c r="CF267" s="337"/>
      <c r="CJ267" s="336"/>
      <c r="CK267" s="336"/>
      <c r="CL267" s="337"/>
      <c r="CM267" s="337"/>
      <c r="CN267" s="337"/>
      <c r="CO267" s="337"/>
      <c r="CS267" s="336"/>
      <c r="CT267" s="336"/>
      <c r="CU267" s="337"/>
      <c r="CV267" s="337"/>
      <c r="CW267" s="337"/>
      <c r="CX267" s="337"/>
    </row>
    <row r="268" spans="23:102" ht="15" customHeight="1">
      <c r="W268" s="150"/>
      <c r="X268" s="150"/>
      <c r="Y268" s="151"/>
      <c r="AH268" s="150"/>
      <c r="AI268" s="150"/>
      <c r="AJ268" s="151"/>
      <c r="AS268" s="150"/>
      <c r="AT268" s="150"/>
      <c r="AU268" s="151"/>
      <c r="CA268" s="150"/>
      <c r="CB268" s="150"/>
      <c r="CC268" s="151"/>
      <c r="CD268" s="151"/>
      <c r="CE268" s="151"/>
      <c r="CF268" s="151"/>
      <c r="CJ268" s="150"/>
      <c r="CK268" s="150"/>
      <c r="CL268" s="151"/>
      <c r="CM268" s="151"/>
      <c r="CN268" s="151"/>
      <c r="CO268" s="151"/>
      <c r="CS268" s="150"/>
      <c r="CT268" s="150"/>
      <c r="CU268" s="151"/>
      <c r="CV268" s="151"/>
      <c r="CW268" s="151"/>
      <c r="CX268" s="151"/>
    </row>
    <row r="269" spans="23:102" ht="15" customHeight="1">
      <c r="W269" s="150"/>
      <c r="X269" s="150"/>
      <c r="Y269" s="151"/>
      <c r="AH269" s="150"/>
      <c r="AI269" s="150"/>
      <c r="AJ269" s="151"/>
      <c r="AS269" s="150"/>
      <c r="AT269" s="150"/>
      <c r="AU269" s="151"/>
      <c r="CA269" s="150"/>
      <c r="CB269" s="150"/>
      <c r="CC269" s="151"/>
      <c r="CD269" s="151"/>
      <c r="CE269" s="151"/>
      <c r="CF269" s="151"/>
      <c r="CJ269" s="150"/>
      <c r="CK269" s="150"/>
      <c r="CL269" s="151"/>
      <c r="CM269" s="151"/>
      <c r="CN269" s="151"/>
      <c r="CO269" s="151"/>
      <c r="CS269" s="150"/>
      <c r="CT269" s="150"/>
      <c r="CU269" s="151"/>
      <c r="CV269" s="151"/>
      <c r="CW269" s="151"/>
      <c r="CX269" s="151"/>
    </row>
    <row r="270" spans="23:102" ht="15" customHeight="1">
      <c r="W270" s="150"/>
      <c r="X270" s="150"/>
      <c r="Y270" s="151"/>
      <c r="AH270" s="150"/>
      <c r="AI270" s="150"/>
      <c r="AJ270" s="151"/>
      <c r="AS270" s="150"/>
      <c r="AT270" s="150"/>
      <c r="AU270" s="151"/>
      <c r="CA270" s="150"/>
      <c r="CB270" s="150"/>
      <c r="CC270" s="151"/>
      <c r="CD270" s="151"/>
      <c r="CE270" s="151"/>
      <c r="CF270" s="151"/>
      <c r="CJ270" s="150"/>
      <c r="CK270" s="150"/>
      <c r="CL270" s="151"/>
      <c r="CM270" s="151"/>
      <c r="CN270" s="151"/>
      <c r="CO270" s="151"/>
      <c r="CS270" s="150"/>
      <c r="CT270" s="150"/>
      <c r="CU270" s="151"/>
      <c r="CV270" s="151"/>
      <c r="CW270" s="151"/>
      <c r="CX270" s="151"/>
    </row>
    <row r="271" spans="23:102" ht="15" customHeight="1">
      <c r="W271" s="150"/>
      <c r="X271" s="150"/>
      <c r="Y271" s="151"/>
      <c r="AH271" s="150"/>
      <c r="AI271" s="150"/>
      <c r="AJ271" s="151"/>
      <c r="AS271" s="150"/>
      <c r="AT271" s="150"/>
      <c r="AU271" s="151"/>
      <c r="CA271" s="150"/>
      <c r="CB271" s="150"/>
      <c r="CC271" s="151"/>
      <c r="CD271" s="151"/>
      <c r="CE271" s="151"/>
      <c r="CF271" s="151"/>
      <c r="CJ271" s="150"/>
      <c r="CK271" s="150"/>
      <c r="CL271" s="151"/>
      <c r="CM271" s="151"/>
      <c r="CN271" s="151"/>
      <c r="CO271" s="151"/>
      <c r="CS271" s="150"/>
      <c r="CT271" s="150"/>
      <c r="CU271" s="151"/>
      <c r="CV271" s="151"/>
      <c r="CW271" s="151"/>
      <c r="CX271" s="151"/>
    </row>
    <row r="272" spans="23:102" ht="15" customHeight="1">
      <c r="W272" s="150"/>
      <c r="X272" s="150"/>
      <c r="Y272" s="151"/>
      <c r="AH272" s="150"/>
      <c r="AI272" s="150"/>
      <c r="AJ272" s="151"/>
      <c r="AS272" s="150"/>
      <c r="AT272" s="150"/>
      <c r="AU272" s="151"/>
      <c r="CA272" s="150"/>
      <c r="CB272" s="150"/>
      <c r="CC272" s="151"/>
      <c r="CD272" s="151"/>
      <c r="CE272" s="151"/>
      <c r="CF272" s="151"/>
      <c r="CJ272" s="150"/>
      <c r="CK272" s="150"/>
      <c r="CL272" s="151"/>
      <c r="CM272" s="151"/>
      <c r="CN272" s="151"/>
      <c r="CO272" s="151"/>
      <c r="CS272" s="150"/>
      <c r="CT272" s="150"/>
      <c r="CU272" s="151"/>
      <c r="CV272" s="151"/>
      <c r="CW272" s="151"/>
      <c r="CX272" s="151"/>
    </row>
    <row r="273" spans="23:102" ht="15" customHeight="1">
      <c r="W273" s="336"/>
      <c r="X273" s="336"/>
      <c r="Y273" s="337"/>
      <c r="AH273" s="336"/>
      <c r="AI273" s="336"/>
      <c r="AJ273" s="337"/>
      <c r="AS273" s="336"/>
      <c r="AT273" s="336"/>
      <c r="AU273" s="337"/>
      <c r="CA273" s="336"/>
      <c r="CB273" s="336"/>
      <c r="CC273" s="337"/>
      <c r="CD273" s="337"/>
      <c r="CE273" s="337"/>
      <c r="CF273" s="337"/>
      <c r="CJ273" s="336"/>
      <c r="CK273" s="336"/>
      <c r="CL273" s="337"/>
      <c r="CM273" s="337"/>
      <c r="CN273" s="337"/>
      <c r="CO273" s="337"/>
      <c r="CS273" s="336"/>
      <c r="CT273" s="336"/>
      <c r="CU273" s="337"/>
      <c r="CV273" s="337"/>
      <c r="CW273" s="337"/>
      <c r="CX273" s="337"/>
    </row>
    <row r="274" spans="23:102" ht="15" customHeight="1">
      <c r="W274" s="150"/>
      <c r="X274" s="150"/>
      <c r="Y274" s="151"/>
      <c r="AH274" s="150"/>
      <c r="AI274" s="150"/>
      <c r="AJ274" s="151"/>
      <c r="AS274" s="150"/>
      <c r="AT274" s="150"/>
      <c r="AU274" s="151"/>
      <c r="CA274" s="150"/>
      <c r="CB274" s="150"/>
      <c r="CC274" s="151"/>
      <c r="CD274" s="151"/>
      <c r="CE274" s="151"/>
      <c r="CF274" s="151"/>
      <c r="CJ274" s="150"/>
      <c r="CK274" s="150"/>
      <c r="CL274" s="151"/>
      <c r="CM274" s="151"/>
      <c r="CN274" s="151"/>
      <c r="CO274" s="151"/>
      <c r="CS274" s="150"/>
      <c r="CT274" s="150"/>
      <c r="CU274" s="151"/>
      <c r="CV274" s="151"/>
      <c r="CW274" s="151"/>
      <c r="CX274" s="151"/>
    </row>
    <row r="275" spans="23:102" ht="15" customHeight="1">
      <c r="W275" s="150"/>
      <c r="X275" s="150"/>
      <c r="Y275" s="151"/>
      <c r="AH275" s="150"/>
      <c r="AI275" s="150"/>
      <c r="AJ275" s="151"/>
      <c r="AS275" s="150"/>
      <c r="AT275" s="150"/>
      <c r="AU275" s="151"/>
      <c r="CA275" s="150"/>
      <c r="CB275" s="150"/>
      <c r="CC275" s="151"/>
      <c r="CD275" s="151"/>
      <c r="CE275" s="151"/>
      <c r="CF275" s="151"/>
      <c r="CJ275" s="150"/>
      <c r="CK275" s="150"/>
      <c r="CL275" s="151"/>
      <c r="CM275" s="151"/>
      <c r="CN275" s="151"/>
      <c r="CO275" s="151"/>
      <c r="CS275" s="150"/>
      <c r="CT275" s="150"/>
      <c r="CU275" s="151"/>
      <c r="CV275" s="151"/>
      <c r="CW275" s="151"/>
      <c r="CX275" s="151"/>
    </row>
    <row r="276" spans="23:102" ht="15" customHeight="1">
      <c r="W276" s="150"/>
      <c r="X276" s="150"/>
      <c r="Y276" s="151"/>
      <c r="AH276" s="150"/>
      <c r="AI276" s="150"/>
      <c r="AJ276" s="151"/>
      <c r="AS276" s="150"/>
      <c r="AT276" s="150"/>
      <c r="AU276" s="151"/>
      <c r="CA276" s="150"/>
      <c r="CB276" s="150"/>
      <c r="CC276" s="151"/>
      <c r="CD276" s="151"/>
      <c r="CE276" s="151"/>
      <c r="CF276" s="151"/>
      <c r="CJ276" s="150"/>
      <c r="CK276" s="150"/>
      <c r="CL276" s="151"/>
      <c r="CM276" s="151"/>
      <c r="CN276" s="151"/>
      <c r="CO276" s="151"/>
      <c r="CS276" s="150"/>
      <c r="CT276" s="150"/>
      <c r="CU276" s="151"/>
      <c r="CV276" s="151"/>
      <c r="CW276" s="151"/>
      <c r="CX276" s="151"/>
    </row>
    <row r="277" spans="23:102" ht="15" customHeight="1">
      <c r="W277" s="150"/>
      <c r="X277" s="150"/>
      <c r="Y277" s="151"/>
      <c r="AH277" s="150"/>
      <c r="AI277" s="150"/>
      <c r="AJ277" s="151"/>
      <c r="AS277" s="150"/>
      <c r="AT277" s="150"/>
      <c r="AU277" s="151"/>
      <c r="CA277" s="150"/>
      <c r="CB277" s="150"/>
      <c r="CC277" s="151"/>
      <c r="CD277" s="151"/>
      <c r="CE277" s="151"/>
      <c r="CF277" s="151"/>
      <c r="CJ277" s="150"/>
      <c r="CK277" s="150"/>
      <c r="CL277" s="151"/>
      <c r="CM277" s="151"/>
      <c r="CN277" s="151"/>
      <c r="CO277" s="151"/>
      <c r="CS277" s="150"/>
      <c r="CT277" s="150"/>
      <c r="CU277" s="151"/>
      <c r="CV277" s="151"/>
      <c r="CW277" s="151"/>
      <c r="CX277" s="151"/>
    </row>
    <row r="278" spans="23:102" ht="15" customHeight="1">
      <c r="W278" s="150"/>
      <c r="X278" s="150"/>
      <c r="Y278" s="151"/>
      <c r="AH278" s="150"/>
      <c r="AI278" s="150"/>
      <c r="AJ278" s="151"/>
      <c r="AS278" s="150"/>
      <c r="AT278" s="150"/>
      <c r="AU278" s="151"/>
      <c r="CA278" s="150"/>
      <c r="CB278" s="150"/>
      <c r="CC278" s="151"/>
      <c r="CD278" s="151"/>
      <c r="CE278" s="151"/>
      <c r="CF278" s="151"/>
      <c r="CJ278" s="150"/>
      <c r="CK278" s="150"/>
      <c r="CL278" s="151"/>
      <c r="CM278" s="151"/>
      <c r="CN278" s="151"/>
      <c r="CO278" s="151"/>
      <c r="CS278" s="150"/>
      <c r="CT278" s="150"/>
      <c r="CU278" s="151"/>
      <c r="CV278" s="151"/>
      <c r="CW278" s="151"/>
      <c r="CX278" s="151"/>
    </row>
    <row r="279" spans="23:102" ht="15" customHeight="1">
      <c r="W279" s="336"/>
      <c r="X279" s="336"/>
      <c r="Y279" s="337"/>
      <c r="AH279" s="336"/>
      <c r="AI279" s="336"/>
      <c r="AJ279" s="337"/>
      <c r="AS279" s="336"/>
      <c r="AT279" s="336"/>
      <c r="AU279" s="337"/>
      <c r="CA279" s="336"/>
      <c r="CB279" s="336"/>
      <c r="CC279" s="337"/>
      <c r="CD279" s="337"/>
      <c r="CE279" s="337"/>
      <c r="CF279" s="337"/>
      <c r="CJ279" s="336"/>
      <c r="CK279" s="336"/>
      <c r="CL279" s="337"/>
      <c r="CM279" s="337"/>
      <c r="CN279" s="337"/>
      <c r="CO279" s="337"/>
      <c r="CS279" s="336"/>
      <c r="CT279" s="336"/>
      <c r="CU279" s="337"/>
      <c r="CV279" s="337"/>
      <c r="CW279" s="337"/>
      <c r="CX279" s="337"/>
    </row>
    <row r="280" spans="23:102" ht="15" customHeight="1">
      <c r="W280" s="150"/>
      <c r="X280" s="150"/>
      <c r="Y280" s="151"/>
      <c r="AH280" s="150"/>
      <c r="AI280" s="150"/>
      <c r="AJ280" s="151"/>
      <c r="AS280" s="150"/>
      <c r="AT280" s="150"/>
      <c r="AU280" s="151"/>
      <c r="CA280" s="150"/>
      <c r="CB280" s="150"/>
      <c r="CC280" s="151"/>
      <c r="CD280" s="151"/>
      <c r="CE280" s="151"/>
      <c r="CF280" s="151"/>
      <c r="CJ280" s="150"/>
      <c r="CK280" s="150"/>
      <c r="CL280" s="151"/>
      <c r="CM280" s="151"/>
      <c r="CN280" s="151"/>
      <c r="CO280" s="151"/>
      <c r="CS280" s="150"/>
      <c r="CT280" s="150"/>
      <c r="CU280" s="151"/>
      <c r="CV280" s="151"/>
      <c r="CW280" s="151"/>
      <c r="CX280" s="151"/>
    </row>
    <row r="281" spans="23:102" ht="15" customHeight="1">
      <c r="W281" s="150"/>
      <c r="X281" s="150"/>
      <c r="Y281" s="151"/>
      <c r="AH281" s="150"/>
      <c r="AI281" s="150"/>
      <c r="AJ281" s="151"/>
      <c r="AS281" s="150"/>
      <c r="AT281" s="150"/>
      <c r="AU281" s="151"/>
      <c r="CA281" s="150"/>
      <c r="CB281" s="150"/>
      <c r="CC281" s="151"/>
      <c r="CD281" s="151"/>
      <c r="CE281" s="151"/>
      <c r="CF281" s="151"/>
      <c r="CJ281" s="150"/>
      <c r="CK281" s="150"/>
      <c r="CL281" s="151"/>
      <c r="CM281" s="151"/>
      <c r="CN281" s="151"/>
      <c r="CO281" s="151"/>
      <c r="CS281" s="150"/>
      <c r="CT281" s="150"/>
      <c r="CU281" s="151"/>
      <c r="CV281" s="151"/>
      <c r="CW281" s="151"/>
      <c r="CX281" s="151"/>
    </row>
    <row r="282" spans="23:102" ht="15" customHeight="1">
      <c r="W282" s="150"/>
      <c r="X282" s="150"/>
      <c r="Y282" s="151"/>
      <c r="AH282" s="150"/>
      <c r="AI282" s="150"/>
      <c r="AJ282" s="151"/>
      <c r="AS282" s="150"/>
      <c r="AT282" s="150"/>
      <c r="AU282" s="151"/>
      <c r="CA282" s="150"/>
      <c r="CB282" s="150"/>
      <c r="CC282" s="151"/>
      <c r="CD282" s="151"/>
      <c r="CE282" s="151"/>
      <c r="CF282" s="151"/>
      <c r="CJ282" s="150"/>
      <c r="CK282" s="150"/>
      <c r="CL282" s="151"/>
      <c r="CM282" s="151"/>
      <c r="CN282" s="151"/>
      <c r="CO282" s="151"/>
      <c r="CS282" s="150"/>
      <c r="CT282" s="150"/>
      <c r="CU282" s="151"/>
      <c r="CV282" s="151"/>
      <c r="CW282" s="151"/>
      <c r="CX282" s="151"/>
    </row>
    <row r="283" spans="23:102" ht="15" customHeight="1">
      <c r="W283" s="150"/>
      <c r="X283" s="150"/>
      <c r="Y283" s="151"/>
      <c r="AH283" s="150"/>
      <c r="AI283" s="150"/>
      <c r="AJ283" s="151"/>
      <c r="AS283" s="150"/>
      <c r="AT283" s="150"/>
      <c r="AU283" s="151"/>
      <c r="CA283" s="150"/>
      <c r="CB283" s="150"/>
      <c r="CC283" s="151"/>
      <c r="CD283" s="151"/>
      <c r="CE283" s="151"/>
      <c r="CF283" s="151"/>
      <c r="CJ283" s="150"/>
      <c r="CK283" s="150"/>
      <c r="CL283" s="151"/>
      <c r="CM283" s="151"/>
      <c r="CN283" s="151"/>
      <c r="CO283" s="151"/>
      <c r="CS283" s="150"/>
      <c r="CT283" s="150"/>
      <c r="CU283" s="151"/>
      <c r="CV283" s="151"/>
      <c r="CW283" s="151"/>
      <c r="CX283" s="151"/>
    </row>
    <row r="284" spans="23:102" ht="15" customHeight="1">
      <c r="W284" s="150"/>
      <c r="X284" s="150"/>
      <c r="Y284" s="151"/>
      <c r="AH284" s="150"/>
      <c r="AI284" s="150"/>
      <c r="AJ284" s="151"/>
      <c r="AS284" s="150"/>
      <c r="AT284" s="150"/>
      <c r="AU284" s="151"/>
      <c r="CA284" s="150"/>
      <c r="CB284" s="150"/>
      <c r="CC284" s="151"/>
      <c r="CD284" s="151"/>
      <c r="CE284" s="151"/>
      <c r="CF284" s="151"/>
      <c r="CJ284" s="150"/>
      <c r="CK284" s="150"/>
      <c r="CL284" s="151"/>
      <c r="CM284" s="151"/>
      <c r="CN284" s="151"/>
      <c r="CO284" s="151"/>
      <c r="CS284" s="150"/>
      <c r="CT284" s="150"/>
      <c r="CU284" s="151"/>
      <c r="CV284" s="151"/>
      <c r="CW284" s="151"/>
      <c r="CX284" s="151"/>
    </row>
  </sheetData>
  <mergeCells count="111">
    <mergeCell ref="AP8:AR8"/>
    <mergeCell ref="Q8:S8"/>
    <mergeCell ref="T8:V8"/>
    <mergeCell ref="CS5:CX5"/>
    <mergeCell ref="CS6:CX7"/>
    <mergeCell ref="CS8:CU8"/>
    <mergeCell ref="CV8:CX8"/>
    <mergeCell ref="CJ5:CO5"/>
    <mergeCell ref="CJ6:CO7"/>
    <mergeCell ref="CJ8:CL8"/>
    <mergeCell ref="CM8:CO8"/>
    <mergeCell ref="BQ5:BW7"/>
    <mergeCell ref="BW8:BW9"/>
    <mergeCell ref="BQ8:BQ9"/>
    <mergeCell ref="BX8:BX9"/>
    <mergeCell ref="BY8:BY9"/>
    <mergeCell ref="BZ8:BZ9"/>
    <mergeCell ref="CP5:CR5"/>
    <mergeCell ref="CP6:CR7"/>
    <mergeCell ref="CG8:CG9"/>
    <mergeCell ref="CH8:CH9"/>
    <mergeCell ref="BR8:BR9"/>
    <mergeCell ref="BS8:BS9"/>
    <mergeCell ref="BU8:BU9"/>
    <mergeCell ref="M8:M9"/>
    <mergeCell ref="N8:N9"/>
    <mergeCell ref="K8:K9"/>
    <mergeCell ref="L8:L9"/>
    <mergeCell ref="AV8:AV9"/>
    <mergeCell ref="BJ8:BJ9"/>
    <mergeCell ref="BK8:BK9"/>
    <mergeCell ref="W8:Y8"/>
    <mergeCell ref="AH8:AJ8"/>
    <mergeCell ref="O8:O9"/>
    <mergeCell ref="P8:P9"/>
    <mergeCell ref="AK8:AK9"/>
    <mergeCell ref="AL8:AL9"/>
    <mergeCell ref="Z8:Z9"/>
    <mergeCell ref="AA8:AA9"/>
    <mergeCell ref="BA8:BA9"/>
    <mergeCell ref="AW8:AW9"/>
    <mergeCell ref="AX8:AX9"/>
    <mergeCell ref="AS8:AU8"/>
    <mergeCell ref="BC8:BC9"/>
    <mergeCell ref="BI8:BI9"/>
    <mergeCell ref="AB8:AD8"/>
    <mergeCell ref="AE8:AG8"/>
    <mergeCell ref="AM8:AO8"/>
    <mergeCell ref="B8:B9"/>
    <mergeCell ref="H8:H9"/>
    <mergeCell ref="I8:I9"/>
    <mergeCell ref="C8:C9"/>
    <mergeCell ref="F8:F9"/>
    <mergeCell ref="E8:E9"/>
    <mergeCell ref="G8:G9"/>
    <mergeCell ref="D8:D9"/>
    <mergeCell ref="B5:J6"/>
    <mergeCell ref="J8:J9"/>
    <mergeCell ref="K6:M6"/>
    <mergeCell ref="AW7:BC7"/>
    <mergeCell ref="BG7:BI7"/>
    <mergeCell ref="BJ7:BK7"/>
    <mergeCell ref="K5:N5"/>
    <mergeCell ref="O5:P5"/>
    <mergeCell ref="Z5:AA5"/>
    <mergeCell ref="AK5:AL5"/>
    <mergeCell ref="O6:P7"/>
    <mergeCell ref="BD7:BF7"/>
    <mergeCell ref="AV5:BP5"/>
    <mergeCell ref="AV6:BP6"/>
    <mergeCell ref="W5:Y5"/>
    <mergeCell ref="W6:Y7"/>
    <mergeCell ref="AH5:AJ5"/>
    <mergeCell ref="AH6:AJ7"/>
    <mergeCell ref="AS5:AU5"/>
    <mergeCell ref="Z6:AA7"/>
    <mergeCell ref="AK6:AL7"/>
    <mergeCell ref="AS6:AU7"/>
    <mergeCell ref="B1:C3"/>
    <mergeCell ref="E1:CQ3"/>
    <mergeCell ref="CR1:CX1"/>
    <mergeCell ref="CR2:CX2"/>
    <mergeCell ref="CR3:CX3"/>
    <mergeCell ref="AY8:AY9"/>
    <mergeCell ref="BE8:BE9"/>
    <mergeCell ref="BF8:BF9"/>
    <mergeCell ref="BG8:BG9"/>
    <mergeCell ref="BH8:BH9"/>
    <mergeCell ref="AZ8:AZ9"/>
    <mergeCell ref="BB8:BB9"/>
    <mergeCell ref="BD8:BD9"/>
    <mergeCell ref="BO8:BO9"/>
    <mergeCell ref="BL7:BP7"/>
    <mergeCell ref="BT8:BT9"/>
    <mergeCell ref="CQ8:CQ9"/>
    <mergeCell ref="CR8:CR9"/>
    <mergeCell ref="BX5:BZ5"/>
    <mergeCell ref="BX6:BZ7"/>
    <mergeCell ref="CG5:CI5"/>
    <mergeCell ref="CG6:CI7"/>
    <mergeCell ref="CI8:CI9"/>
    <mergeCell ref="CP8:CP9"/>
    <mergeCell ref="BV8:BV9"/>
    <mergeCell ref="CA5:CF5"/>
    <mergeCell ref="CA6:CF7"/>
    <mergeCell ref="CA8:CC8"/>
    <mergeCell ref="CD8:CF8"/>
    <mergeCell ref="BL8:BL9"/>
    <mergeCell ref="BM8:BM9"/>
    <mergeCell ref="BN8:BN9"/>
    <mergeCell ref="BP8:BP9"/>
  </mergeCells>
  <conditionalFormatting sqref="M10 M18:M99 BO17:BO99">
    <cfRule type="containsText" dxfId="34" priority="53" operator="containsText" text="MODERADO">
      <formula>NOT(ISERROR(SEARCH("MODERADO",M10)))</formula>
    </cfRule>
    <cfRule type="containsText" dxfId="33" priority="54" operator="containsText" text="ALTO">
      <formula>NOT(ISERROR(SEARCH("ALTO",M10)))</formula>
    </cfRule>
    <cfRule type="containsText" dxfId="32" priority="55" operator="containsText" text="EXTREMO">
      <formula>NOT(ISERROR(SEARCH("EXTREMO",M10)))</formula>
    </cfRule>
    <cfRule type="containsText" dxfId="31" priority="56" operator="containsText" text="BAJO">
      <formula>NOT(ISERROR(SEARCH("BAJO",M10)))</formula>
    </cfRule>
  </conditionalFormatting>
  <conditionalFormatting sqref="BO10">
    <cfRule type="containsText" dxfId="30" priority="37" operator="containsText" text="MODERADO">
      <formula>NOT(ISERROR(SEARCH("MODERADO",BO10)))</formula>
    </cfRule>
    <cfRule type="containsText" dxfId="29" priority="38" operator="containsText" text="ALTO">
      <formula>NOT(ISERROR(SEARCH("ALTO",BO10)))</formula>
    </cfRule>
    <cfRule type="containsText" dxfId="28" priority="39" operator="containsText" text="EXTREMO">
      <formula>NOT(ISERROR(SEARCH("EXTREMO",BO10)))</formula>
    </cfRule>
    <cfRule type="containsText" dxfId="27" priority="40" operator="containsText" text="BAJO">
      <formula>NOT(ISERROR(SEARCH("BAJO",BO10)))</formula>
    </cfRule>
  </conditionalFormatting>
  <conditionalFormatting sqref="BO11:BO15">
    <cfRule type="containsText" dxfId="26" priority="17" operator="containsText" text="MODERADO">
      <formula>NOT(ISERROR(SEARCH("MODERADO",BO11)))</formula>
    </cfRule>
    <cfRule type="containsText" dxfId="25" priority="18" operator="containsText" text="ALTO">
      <formula>NOT(ISERROR(SEARCH("ALTO",BO11)))</formula>
    </cfRule>
    <cfRule type="containsText" dxfId="24" priority="19" operator="containsText" text="EXTREMO">
      <formula>NOT(ISERROR(SEARCH("EXTREMO",BO11)))</formula>
    </cfRule>
    <cfRule type="containsText" dxfId="23" priority="20" operator="containsText" text="BAJO">
      <formula>NOT(ISERROR(SEARCH("BAJO",BO11)))</formula>
    </cfRule>
  </conditionalFormatting>
  <conditionalFormatting sqref="M11:M14">
    <cfRule type="containsText" dxfId="22" priority="21" operator="containsText" text="MODERADO">
      <formula>NOT(ISERROR(SEARCH("MODERADO",M11)))</formula>
    </cfRule>
    <cfRule type="containsText" dxfId="21" priority="22" operator="containsText" text="ALTO">
      <formula>NOT(ISERROR(SEARCH("ALTO",M11)))</formula>
    </cfRule>
    <cfRule type="containsText" dxfId="20" priority="23" operator="containsText" text="EXTREMO">
      <formula>NOT(ISERROR(SEARCH("EXTREMO",M11)))</formula>
    </cfRule>
    <cfRule type="containsText" dxfId="19" priority="24" operator="containsText" text="BAJO">
      <formula>NOT(ISERROR(SEARCH("BAJO",M11)))</formula>
    </cfRule>
  </conditionalFormatting>
  <conditionalFormatting sqref="M15">
    <cfRule type="containsText" dxfId="18" priority="13" operator="containsText" text="MODERADO">
      <formula>NOT(ISERROR(SEARCH("MODERADO",M15)))</formula>
    </cfRule>
    <cfRule type="containsText" dxfId="17" priority="14" operator="containsText" text="ALTO">
      <formula>NOT(ISERROR(SEARCH("ALTO",M15)))</formula>
    </cfRule>
    <cfRule type="containsText" dxfId="16" priority="15" operator="containsText" text="EXTREMO">
      <formula>NOT(ISERROR(SEARCH("EXTREMO",M15)))</formula>
    </cfRule>
    <cfRule type="containsText" dxfId="15" priority="16" operator="containsText" text="BAJO">
      <formula>NOT(ISERROR(SEARCH("BAJO",M15)))</formula>
    </cfRule>
  </conditionalFormatting>
  <conditionalFormatting sqref="M17">
    <cfRule type="containsText" dxfId="14" priority="9" operator="containsText" text="MODERADO">
      <formula>NOT(ISERROR(SEARCH("MODERADO",M17)))</formula>
    </cfRule>
    <cfRule type="containsText" dxfId="13" priority="10" operator="containsText" text="ALTO">
      <formula>NOT(ISERROR(SEARCH("ALTO",M17)))</formula>
    </cfRule>
    <cfRule type="containsText" dxfId="12" priority="11" operator="containsText" text="EXTREMO">
      <formula>NOT(ISERROR(SEARCH("EXTREMO",M17)))</formula>
    </cfRule>
    <cfRule type="containsText" dxfId="11" priority="12" operator="containsText" text="BAJO">
      <formula>NOT(ISERROR(SEARCH("BAJO",M17)))</formula>
    </cfRule>
  </conditionalFormatting>
  <conditionalFormatting sqref="BO16">
    <cfRule type="containsText" dxfId="10" priority="5" operator="containsText" text="MODERADO">
      <formula>NOT(ISERROR(SEARCH("MODERADO",BO16)))</formula>
    </cfRule>
    <cfRule type="containsText" dxfId="9" priority="6" operator="containsText" text="ALTO">
      <formula>NOT(ISERROR(SEARCH("ALTO",BO16)))</formula>
    </cfRule>
    <cfRule type="containsText" dxfId="8" priority="7" operator="containsText" text="EXTREMO">
      <formula>NOT(ISERROR(SEARCH("EXTREMO",BO16)))</formula>
    </cfRule>
    <cfRule type="containsText" dxfId="7" priority="8" operator="containsText" text="BAJO">
      <formula>NOT(ISERROR(SEARCH("BAJO",BO16)))</formula>
    </cfRule>
  </conditionalFormatting>
  <conditionalFormatting sqref="M16">
    <cfRule type="containsText" dxfId="6" priority="1" operator="containsText" text="MODERADO">
      <formula>NOT(ISERROR(SEARCH("MODERADO",M16)))</formula>
    </cfRule>
    <cfRule type="containsText" dxfId="5" priority="2" operator="containsText" text="ALTO">
      <formula>NOT(ISERROR(SEARCH("ALTO",M16)))</formula>
    </cfRule>
    <cfRule type="containsText" dxfId="4" priority="3" operator="containsText" text="EXTREMO">
      <formula>NOT(ISERROR(SEARCH("EXTREMO",M16)))</formula>
    </cfRule>
    <cfRule type="containsText" dxfId="3" priority="4" operator="containsText" text="BAJO">
      <formula>NOT(ISERROR(SEARCH("BAJO",M16)))</formula>
    </cfRule>
  </conditionalFormatting>
  <printOptions horizontalCentered="1"/>
  <pageMargins left="0.19685039370078741" right="0.19685039370078741" top="0.78740157480314965" bottom="0.39370078740157483" header="0" footer="0"/>
  <pageSetup scale="10" fitToHeight="0" orientation="landscape" r:id="rId1"/>
  <drawing r:id="rId2"/>
  <legacyDrawing r:id="rId3"/>
  <extLst>
    <ext xmlns:x14="http://schemas.microsoft.com/office/spreadsheetml/2009/9/main" uri="{CCE6A557-97BC-4b89-ADB6-D9C93CAAB3DF}">
      <x14:dataValidations xmlns:xm="http://schemas.microsoft.com/office/excel/2006/main" disablePrompts="1" count="23">
        <x14:dataValidation type="list" allowBlank="1" showInputMessage="1" showErrorMessage="1" xr:uid="{50F40C31-EC13-BA46-AAD2-A5979F9551C4}">
          <x14:formula1>
            <xm:f>'DATOS OCULTOS'!$H$17:$H$19</xm:f>
          </x14:formula1>
          <xm:sqref>M10</xm:sqref>
        </x14:dataValidation>
        <x14:dataValidation type="list" allowBlank="1" showInputMessage="1" showErrorMessage="1" xr:uid="{00000000-0002-0000-0400-000002000000}">
          <x14:formula1>
            <xm:f>'DATOS OCULTOS'!$B$24:$B$29</xm:f>
          </x14:formula1>
          <xm:sqref>F10:F99</xm:sqref>
        </x14:dataValidation>
        <x14:dataValidation type="list" allowBlank="1" showInputMessage="1" showErrorMessage="1" xr:uid="{00000000-0002-0000-0400-000003000000}">
          <x14:formula1>
            <xm:f>'DATOS OCULTOS'!$F$4:$F$5</xm:f>
          </x14:formula1>
          <xm:sqref>AW10:AW65 AW68:AW99</xm:sqref>
        </x14:dataValidation>
        <x14:dataValidation type="list" allowBlank="1" showInputMessage="1" showErrorMessage="1" xr:uid="{00000000-0002-0000-0400-000004000000}">
          <x14:formula1>
            <xm:f>'DATOS OCULTOS'!$H$16:$H$19</xm:f>
          </x14:formula1>
          <xm:sqref>M11:M99 BO10:BO99</xm:sqref>
        </x14:dataValidation>
        <x14:dataValidation type="list" allowBlank="1" showInputMessage="1" showErrorMessage="1" xr:uid="{00000000-0002-0000-0400-000005000000}">
          <x14:formula1>
            <xm:f>'DATOS OCULTOS'!$F$25:$F$27</xm:f>
          </x14:formula1>
          <xm:sqref>BL10:BL99</xm:sqref>
        </x14:dataValidation>
        <x14:dataValidation type="list" allowBlank="1" showErrorMessage="1" xr:uid="{00000000-0002-0000-0400-000006000000}">
          <x14:formula1>
            <xm:f>'DATOS OCULTOS'!$B$3:$B$21</xm:f>
          </x14:formula1>
          <xm:sqref>C10:C99</xm:sqref>
        </x14:dataValidation>
        <x14:dataValidation type="list" allowBlank="1" showInputMessage="1" showErrorMessage="1" xr:uid="{00000000-0002-0000-0400-000007000000}">
          <x14:formula1>
            <xm:f>'DATOS OCULTOS'!$E$14:$G$14</xm:f>
          </x14:formula1>
          <xm:sqref>BH10:BH65 BH68:BH99</xm:sqref>
        </x14:dataValidation>
        <x14:dataValidation type="list" allowBlank="1" showInputMessage="1" showErrorMessage="1" xr:uid="{00000000-0002-0000-0400-000008000000}">
          <x14:formula1>
            <xm:f>'DATOS OCULTOS'!$E$10:$G$10</xm:f>
          </x14:formula1>
          <xm:sqref>BE10:BE65 BE68:BE99</xm:sqref>
        </x14:dataValidation>
        <x14:dataValidation type="list" allowBlank="1" showInputMessage="1" showErrorMessage="1" xr:uid="{00000000-0002-0000-0400-000009000000}">
          <x14:formula1>
            <xm:f>'DATOS OCULTOS'!$H$10:$J$10</xm:f>
          </x14:formula1>
          <xm:sqref>BF10:BF65 BF68:BF99</xm:sqref>
        </x14:dataValidation>
        <x14:dataValidation type="list" allowBlank="1" showInputMessage="1" showErrorMessage="1" xr:uid="{00000000-0002-0000-0400-00000A000000}">
          <x14:formula1>
            <xm:f>'DATOS OCULTOS'!$K$10:$M$10</xm:f>
          </x14:formula1>
          <xm:sqref>BK10:BK99 BG10:BG65 BG68:BG99</xm:sqref>
        </x14:dataValidation>
        <x14:dataValidation type="list" allowBlank="1" showInputMessage="1" showErrorMessage="1" xr:uid="{00000000-0002-0000-0400-00000B000000}">
          <x14:formula1>
            <xm:f>'DATOS OCULTOS'!$H$4:$H$5</xm:f>
          </x14:formula1>
          <xm:sqref>AX10:AX65 AX68:AX99</xm:sqref>
        </x14:dataValidation>
        <x14:dataValidation type="list" allowBlank="1" showInputMessage="1" showErrorMessage="1" xr:uid="{00000000-0002-0000-0400-00000C000000}">
          <x14:formula1>
            <xm:f>'DATOS OCULTOS'!$J$4:$J$5</xm:f>
          </x14:formula1>
          <xm:sqref>AY10:AY65 AY68:AY99</xm:sqref>
        </x14:dataValidation>
        <x14:dataValidation type="list" allowBlank="1" showInputMessage="1" showErrorMessage="1" xr:uid="{00000000-0002-0000-0400-00000D000000}">
          <x14:formula1>
            <xm:f>'DATOS OCULTOS'!$K$5:$M$5</xm:f>
          </x14:formula1>
          <xm:sqref>AZ10:AZ65 AZ68:AZ99</xm:sqref>
        </x14:dataValidation>
        <x14:dataValidation type="list" allowBlank="1" showInputMessage="1" showErrorMessage="1" xr:uid="{00000000-0002-0000-0400-00000E000000}">
          <x14:formula1>
            <xm:f>'DATOS OCULTOS'!$E$8:$F$8</xm:f>
          </x14:formula1>
          <xm:sqref>BA10:BA65 BA68:BA99</xm:sqref>
        </x14:dataValidation>
        <x14:dataValidation type="list" allowBlank="1" showInputMessage="1" showErrorMessage="1" xr:uid="{00000000-0002-0000-0400-00000F000000}">
          <x14:formula1>
            <xm:f>'DATOS OCULTOS'!$G$8:$H$8</xm:f>
          </x14:formula1>
          <xm:sqref>BB10:BB65 BB68:BB99</xm:sqref>
        </x14:dataValidation>
        <x14:dataValidation type="list" allowBlank="1" showInputMessage="1" showErrorMessage="1" xr:uid="{00000000-0002-0000-0400-000010000000}">
          <x14:formula1>
            <xm:f>'DATOS OCULTOS'!$I$8:$K$8</xm:f>
          </x14:formula1>
          <xm:sqref>BC10:BC65 BC68:BC99</xm:sqref>
        </x14:dataValidation>
        <x14:dataValidation type="list" allowBlank="1" showInputMessage="1" showErrorMessage="1" xr:uid="{00000000-0002-0000-0400-000011000000}">
          <x14:formula1>
            <xm:f>'DATOS OCULTOS'!$I$24:$I$27</xm:f>
          </x14:formula1>
          <xm:sqref>BP10:BP16 BP21:BP99</xm:sqref>
        </x14:dataValidation>
        <x14:dataValidation type="list" allowBlank="1" showInputMessage="1" showErrorMessage="1" xr:uid="{00000000-0002-0000-0400-000012000000}">
          <x14:formula1>
            <xm:f>'DATOS OCULTOS'!$A$37:$A$41</xm:f>
          </x14:formula1>
          <xm:sqref>K10:K99</xm:sqref>
        </x14:dataValidation>
        <x14:dataValidation type="list" allowBlank="1" showInputMessage="1" showErrorMessage="1" xr:uid="{00000000-0002-0000-0400-000013000000}">
          <x14:formula1>
            <xm:f>'DATOS OCULTOS'!$D$37:$D$41</xm:f>
          </x14:formula1>
          <xm:sqref>L10:L99</xm:sqref>
        </x14:dataValidation>
        <x14:dataValidation type="list" allowBlank="1" showInputMessage="1" showErrorMessage="1" xr:uid="{00000000-0002-0000-0400-000014000000}">
          <x14:formula1>
            <xm:f>'DATOS OCULTOS'!$B$32:$D$32</xm:f>
          </x14:formula1>
          <xm:sqref>AV10:AV65 AV68:AV99</xm:sqref>
        </x14:dataValidation>
        <x14:dataValidation type="list" allowBlank="1" showInputMessage="1" showErrorMessage="1" xr:uid="{00000000-0002-0000-0400-000015000000}">
          <x14:formula1>
            <xm:f>'DATOS OCULTOS'!$F$16:$F$20</xm:f>
          </x14:formula1>
          <xm:sqref>BM10:BM99</xm:sqref>
        </x14:dataValidation>
        <x14:dataValidation type="list" allowBlank="1" showInputMessage="1" showErrorMessage="1" xr:uid="{00000000-0002-0000-0400-000016000000}">
          <x14:formula1>
            <xm:f>'DATOS OCULTOS'!$G$16:$G$20</xm:f>
          </x14:formula1>
          <xm:sqref>BN10:BN99</xm:sqref>
        </x14:dataValidation>
        <x14:dataValidation type="list" allowBlank="1" showErrorMessage="1" xr:uid="{B34D4C68-9710-704B-95F9-67BEC5B5C0B5}">
          <x14:formula1>
            <xm:f>'DATOS OCULTOS'!$B$99:$B$107</xm:f>
          </x14:formula1>
          <xm:sqref>J10:J99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E0E6-5A00-DE44-A7B5-EBD63B799B39}">
  <dimension ref="A1:D38"/>
  <sheetViews>
    <sheetView topLeftCell="B1" zoomScale="119" zoomScaleNormal="100" workbookViewId="0">
      <selection activeCell="D4" sqref="D4"/>
    </sheetView>
  </sheetViews>
  <sheetFormatPr baseColWidth="10" defaultColWidth="14.5" defaultRowHeight="13"/>
  <cols>
    <col min="1" max="1" width="16" style="361" customWidth="1"/>
    <col min="2" max="2" width="77.6640625" style="361" customWidth="1"/>
    <col min="3" max="3" width="11.33203125" style="361" customWidth="1"/>
    <col min="4" max="4" width="28" style="361" customWidth="1"/>
    <col min="5" max="5" width="4" style="361" customWidth="1"/>
    <col min="6" max="16384" width="14.5" style="361"/>
  </cols>
  <sheetData>
    <row r="1" spans="1:4" ht="29.25" customHeight="1">
      <c r="A1" s="686"/>
      <c r="B1" s="687" t="s">
        <v>413</v>
      </c>
      <c r="C1" s="688"/>
      <c r="D1" s="345" t="s">
        <v>56</v>
      </c>
    </row>
    <row r="2" spans="1:4" ht="29.25" customHeight="1">
      <c r="A2" s="686"/>
      <c r="B2" s="688"/>
      <c r="C2" s="688"/>
      <c r="D2" s="345" t="s">
        <v>429</v>
      </c>
    </row>
    <row r="3" spans="1:4" ht="29.25" customHeight="1">
      <c r="A3" s="686"/>
      <c r="B3" s="688"/>
      <c r="C3" s="688"/>
      <c r="D3" s="345" t="s">
        <v>450</v>
      </c>
    </row>
    <row r="5" spans="1:4" ht="15" thickBot="1">
      <c r="A5" s="362" t="s">
        <v>227</v>
      </c>
      <c r="B5" s="689"/>
      <c r="C5" s="672"/>
      <c r="D5" s="678"/>
    </row>
    <row r="6" spans="1:4" ht="19" thickBot="1">
      <c r="A6" s="690" t="s">
        <v>226</v>
      </c>
      <c r="B6" s="691"/>
      <c r="C6" s="691"/>
      <c r="D6" s="692"/>
    </row>
    <row r="7" spans="1:4" ht="18">
      <c r="A7" s="363"/>
      <c r="B7" s="363"/>
      <c r="C7" s="363"/>
      <c r="D7" s="363"/>
    </row>
    <row r="8" spans="1:4" ht="16">
      <c r="A8" s="364"/>
      <c r="B8" s="682"/>
      <c r="C8" s="672"/>
      <c r="D8" s="678"/>
    </row>
    <row r="9" spans="1:4" ht="14">
      <c r="A9" s="683"/>
      <c r="B9" s="684"/>
      <c r="C9" s="684"/>
      <c r="D9" s="684"/>
    </row>
    <row r="10" spans="1:4" ht="14">
      <c r="A10" s="685" t="s">
        <v>248</v>
      </c>
      <c r="B10" s="672"/>
      <c r="C10" s="672"/>
      <c r="D10" s="678"/>
    </row>
    <row r="11" spans="1:4" ht="14">
      <c r="A11" s="365" t="s">
        <v>102</v>
      </c>
      <c r="B11" s="366" t="s">
        <v>103</v>
      </c>
      <c r="C11" s="366" t="s">
        <v>104</v>
      </c>
      <c r="D11" s="366" t="s">
        <v>105</v>
      </c>
    </row>
    <row r="12" spans="1:4" ht="15">
      <c r="A12" s="367">
        <v>1</v>
      </c>
      <c r="B12" s="368" t="s">
        <v>106</v>
      </c>
      <c r="C12" s="369"/>
      <c r="D12" s="369"/>
    </row>
    <row r="13" spans="1:4" ht="15">
      <c r="A13" s="367">
        <v>2</v>
      </c>
      <c r="B13" s="368" t="s">
        <v>107</v>
      </c>
      <c r="C13" s="369"/>
      <c r="D13" s="369"/>
    </row>
    <row r="14" spans="1:4" ht="15">
      <c r="A14" s="367">
        <v>3</v>
      </c>
      <c r="B14" s="368" t="s">
        <v>109</v>
      </c>
      <c r="C14" s="369"/>
      <c r="D14" s="369"/>
    </row>
    <row r="15" spans="1:4" ht="15">
      <c r="A15" s="367">
        <v>4</v>
      </c>
      <c r="B15" s="368" t="s">
        <v>108</v>
      </c>
      <c r="C15" s="369"/>
      <c r="D15" s="369"/>
    </row>
    <row r="16" spans="1:4" ht="15">
      <c r="A16" s="367">
        <v>5</v>
      </c>
      <c r="B16" s="368" t="s">
        <v>110</v>
      </c>
      <c r="C16" s="369"/>
      <c r="D16" s="369"/>
    </row>
    <row r="17" spans="1:4" ht="15">
      <c r="A17" s="367">
        <v>6</v>
      </c>
      <c r="B17" s="368" t="s">
        <v>111</v>
      </c>
      <c r="C17" s="369"/>
      <c r="D17" s="369"/>
    </row>
    <row r="18" spans="1:4" ht="15">
      <c r="A18" s="367">
        <v>7</v>
      </c>
      <c r="B18" s="368" t="s">
        <v>112</v>
      </c>
      <c r="C18" s="369"/>
      <c r="D18" s="369"/>
    </row>
    <row r="19" spans="1:4" ht="30">
      <c r="A19" s="367">
        <v>8</v>
      </c>
      <c r="B19" s="368" t="s">
        <v>115</v>
      </c>
      <c r="C19" s="369"/>
      <c r="D19" s="369"/>
    </row>
    <row r="20" spans="1:4" ht="15">
      <c r="A20" s="367">
        <v>9</v>
      </c>
      <c r="B20" s="368" t="s">
        <v>118</v>
      </c>
      <c r="C20" s="369"/>
      <c r="D20" s="369"/>
    </row>
    <row r="21" spans="1:4" ht="15">
      <c r="A21" s="367">
        <v>10</v>
      </c>
      <c r="B21" s="368" t="s">
        <v>430</v>
      </c>
      <c r="C21" s="369"/>
      <c r="D21" s="369"/>
    </row>
    <row r="22" spans="1:4" ht="15">
      <c r="A22" s="367">
        <v>11</v>
      </c>
      <c r="B22" s="368" t="s">
        <v>114</v>
      </c>
      <c r="C22" s="369"/>
      <c r="D22" s="369"/>
    </row>
    <row r="23" spans="1:4" ht="15">
      <c r="A23" s="367">
        <v>12</v>
      </c>
      <c r="B23" s="368" t="s">
        <v>116</v>
      </c>
      <c r="C23" s="369"/>
      <c r="D23" s="369"/>
    </row>
    <row r="24" spans="1:4" ht="15">
      <c r="A24" s="367">
        <v>13</v>
      </c>
      <c r="B24" s="368" t="s">
        <v>117</v>
      </c>
      <c r="C24" s="369"/>
      <c r="D24" s="369"/>
    </row>
    <row r="25" spans="1:4" ht="15">
      <c r="A25" s="367">
        <v>14</v>
      </c>
      <c r="B25" s="368" t="s">
        <v>119</v>
      </c>
      <c r="C25" s="369"/>
      <c r="D25" s="369"/>
    </row>
    <row r="26" spans="1:4" ht="15">
      <c r="A26" s="367">
        <v>15</v>
      </c>
      <c r="B26" s="368" t="s">
        <v>121</v>
      </c>
      <c r="C26" s="369"/>
      <c r="D26" s="369"/>
    </row>
    <row r="27" spans="1:4" ht="15">
      <c r="A27" s="367">
        <v>16</v>
      </c>
      <c r="B27" s="368" t="s">
        <v>124</v>
      </c>
      <c r="C27" s="369"/>
      <c r="D27" s="369"/>
    </row>
    <row r="28" spans="1:4" ht="15">
      <c r="A28" s="367">
        <v>17</v>
      </c>
      <c r="B28" s="368" t="s">
        <v>122</v>
      </c>
      <c r="C28" s="369"/>
      <c r="D28" s="369"/>
    </row>
    <row r="29" spans="1:4" ht="15">
      <c r="A29" s="367">
        <v>18</v>
      </c>
      <c r="B29" s="368" t="s">
        <v>123</v>
      </c>
      <c r="C29" s="369"/>
      <c r="D29" s="369"/>
    </row>
    <row r="30" spans="1:4" ht="15">
      <c r="A30" s="367">
        <v>19</v>
      </c>
      <c r="B30" s="368" t="s">
        <v>125</v>
      </c>
      <c r="C30" s="369"/>
      <c r="D30" s="369"/>
    </row>
    <row r="31" spans="1:4" ht="15">
      <c r="A31" s="199"/>
      <c r="B31" s="370" t="s">
        <v>249</v>
      </c>
      <c r="C31" s="677">
        <f>SUM(C12:C30)</f>
        <v>0</v>
      </c>
      <c r="D31" s="678"/>
    </row>
    <row r="32" spans="1:4" ht="15">
      <c r="A32" s="199"/>
      <c r="B32" s="370" t="s">
        <v>250</v>
      </c>
      <c r="C32" s="677">
        <f>SUM(D12:D30)</f>
        <v>0</v>
      </c>
      <c r="D32" s="678"/>
    </row>
    <row r="33" spans="1:4" ht="15">
      <c r="A33" s="199"/>
      <c r="B33" s="371" t="s">
        <v>126</v>
      </c>
      <c r="C33" s="372">
        <f>C31</f>
        <v>0</v>
      </c>
      <c r="D33" s="372"/>
    </row>
    <row r="34" spans="1:4" ht="14" thickBot="1">
      <c r="A34" s="199"/>
      <c r="B34" s="199"/>
      <c r="C34" s="199"/>
      <c r="D34" s="199"/>
    </row>
    <row r="35" spans="1:4" ht="14">
      <c r="A35" s="199"/>
      <c r="B35" s="679" t="s">
        <v>431</v>
      </c>
      <c r="C35" s="680"/>
      <c r="D35" s="681"/>
    </row>
    <row r="36" spans="1:4" ht="14">
      <c r="A36" s="199"/>
      <c r="B36" s="671" t="s">
        <v>432</v>
      </c>
      <c r="C36" s="672"/>
      <c r="D36" s="673"/>
    </row>
    <row r="37" spans="1:4" ht="15" thickBot="1">
      <c r="A37" s="199"/>
      <c r="B37" s="674" t="s">
        <v>433</v>
      </c>
      <c r="C37" s="675"/>
      <c r="D37" s="676"/>
    </row>
    <row r="38" spans="1:4">
      <c r="A38" s="199"/>
      <c r="B38" s="199"/>
      <c r="C38" s="199"/>
      <c r="D38" s="199"/>
    </row>
  </sheetData>
  <mergeCells count="12">
    <mergeCell ref="B8:D8"/>
    <mergeCell ref="A9:D9"/>
    <mergeCell ref="A10:D10"/>
    <mergeCell ref="A1:A3"/>
    <mergeCell ref="B1:C3"/>
    <mergeCell ref="B5:D5"/>
    <mergeCell ref="A6:D6"/>
    <mergeCell ref="B36:D36"/>
    <mergeCell ref="B37:D37"/>
    <mergeCell ref="C31:D31"/>
    <mergeCell ref="C32:D32"/>
    <mergeCell ref="B35:D35"/>
  </mergeCells>
  <conditionalFormatting sqref="D33">
    <cfRule type="containsText" dxfId="2" priority="94" operator="containsText" text="MAYOR">
      <formula>NOT(ISERROR(SEARCH(("MAYOR"),(D33))))</formula>
    </cfRule>
  </conditionalFormatting>
  <conditionalFormatting sqref="D33">
    <cfRule type="containsText" dxfId="1" priority="95" operator="containsText" text="MODERADO">
      <formula>NOT(ISERROR(SEARCH(("MODERADO"),(D33))))</formula>
    </cfRule>
  </conditionalFormatting>
  <conditionalFormatting sqref="D33">
    <cfRule type="containsText" dxfId="0" priority="96" operator="containsText" text="CATASTRÓFICO">
      <formula>NOT(ISERROR(SEARCH(("CATASTRÓFICO"),(D33))))</formula>
    </cfRule>
  </conditionalFormatting>
  <dataValidations count="1">
    <dataValidation type="decimal" allowBlank="1" showErrorMessage="1" sqref="C12:D30" xr:uid="{2A8F28ED-0675-EB42-B29E-A6D9F4D4EF65}">
      <formula1>0</formula1>
      <formula2>1</formula2>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BJF6905"/>
  <sheetViews>
    <sheetView topLeftCell="A9" zoomScale="60" zoomScaleNormal="60" workbookViewId="0">
      <selection activeCell="E8" sqref="E8"/>
    </sheetView>
  </sheetViews>
  <sheetFormatPr baseColWidth="10" defaultColWidth="14.5" defaultRowHeight="15" customHeight="1"/>
  <cols>
    <col min="1" max="1" width="14.5" style="176"/>
    <col min="2" max="2" width="28.5" style="176" customWidth="1"/>
    <col min="3" max="4" width="27.33203125" style="176" customWidth="1"/>
    <col min="5" max="5" width="27.6640625" style="176" customWidth="1"/>
    <col min="6" max="6" width="20.83203125" style="176" customWidth="1"/>
    <col min="7" max="7" width="16.6640625" style="177" customWidth="1"/>
    <col min="8" max="8" width="19.5" style="176" customWidth="1"/>
    <col min="9" max="9" width="15.5" style="178" customWidth="1"/>
    <col min="10" max="10" width="17.1640625" style="178" customWidth="1"/>
    <col min="11" max="11" width="18" style="179" customWidth="1"/>
    <col min="12" max="12" width="56.5" style="176" customWidth="1"/>
    <col min="13" max="13" width="24" style="180" customWidth="1"/>
    <col min="14" max="14" width="15.5" style="179" customWidth="1"/>
    <col min="15" max="15" width="43.33203125" style="176" customWidth="1"/>
    <col min="16" max="16" width="11.5" style="179" customWidth="1"/>
    <col min="17" max="17" width="11.5" style="176" customWidth="1"/>
    <col min="18" max="18" width="19.83203125" style="180" customWidth="1"/>
    <col min="19" max="19" width="21.6640625" style="179" customWidth="1"/>
    <col min="20" max="20" width="23.6640625" style="176" customWidth="1"/>
    <col min="21" max="21" width="16.6640625" style="179" customWidth="1"/>
    <col min="22" max="22" width="15.83203125" style="176" customWidth="1"/>
    <col min="23" max="23" width="23.5" style="180" customWidth="1"/>
    <col min="24" max="24" width="14.5" style="179" customWidth="1"/>
    <col min="25" max="25" width="19.33203125" style="176" customWidth="1"/>
    <col min="26" max="1618" width="14.5" style="165"/>
    <col min="1619" max="16384" width="14.5" style="176"/>
  </cols>
  <sheetData>
    <row r="1" spans="1:1618" s="164" customFormat="1" ht="26.25" customHeight="1">
      <c r="A1" s="703"/>
      <c r="B1" s="704" t="s">
        <v>373</v>
      </c>
      <c r="C1" s="704"/>
      <c r="D1" s="704"/>
      <c r="E1" s="704"/>
      <c r="F1" s="704"/>
      <c r="G1" s="704"/>
      <c r="H1" s="704"/>
      <c r="I1" s="704"/>
      <c r="J1" s="704"/>
      <c r="K1" s="704"/>
      <c r="L1" s="704"/>
      <c r="M1" s="704"/>
      <c r="N1" s="704"/>
      <c r="O1" s="704"/>
      <c r="P1" s="704"/>
      <c r="Q1" s="704"/>
      <c r="R1" s="704"/>
      <c r="S1" s="704"/>
      <c r="T1" s="704"/>
      <c r="U1" s="704"/>
      <c r="V1" s="704"/>
      <c r="W1" s="704"/>
      <c r="X1" s="695" t="s">
        <v>127</v>
      </c>
      <c r="Y1" s="695"/>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c r="IW1" s="163"/>
      <c r="IX1" s="163"/>
      <c r="IY1" s="163"/>
      <c r="IZ1" s="163"/>
      <c r="JA1" s="163"/>
      <c r="JB1" s="163"/>
      <c r="JC1" s="163"/>
      <c r="JD1" s="163"/>
      <c r="JE1" s="163"/>
      <c r="JF1" s="163"/>
      <c r="JG1" s="163"/>
      <c r="JH1" s="163"/>
      <c r="JI1" s="163"/>
      <c r="JJ1" s="163"/>
      <c r="JK1" s="163"/>
      <c r="JL1" s="163"/>
      <c r="JM1" s="163"/>
      <c r="JN1" s="163"/>
      <c r="JO1" s="163"/>
      <c r="JP1" s="163"/>
      <c r="JQ1" s="163"/>
      <c r="JR1" s="163"/>
      <c r="JS1" s="163"/>
      <c r="JT1" s="163"/>
      <c r="JU1" s="163"/>
      <c r="JV1" s="163"/>
      <c r="JW1" s="163"/>
      <c r="JX1" s="163"/>
      <c r="JY1" s="163"/>
      <c r="JZ1" s="163"/>
      <c r="KA1" s="163"/>
      <c r="KB1" s="163"/>
      <c r="KC1" s="163"/>
      <c r="KD1" s="163"/>
      <c r="KE1" s="163"/>
      <c r="KF1" s="163"/>
      <c r="KG1" s="163"/>
      <c r="KH1" s="163"/>
      <c r="KI1" s="163"/>
      <c r="KJ1" s="163"/>
      <c r="KK1" s="163"/>
      <c r="KL1" s="163"/>
      <c r="KM1" s="163"/>
      <c r="KN1" s="163"/>
      <c r="KO1" s="163"/>
      <c r="KP1" s="163"/>
      <c r="KQ1" s="163"/>
      <c r="KR1" s="163"/>
      <c r="KS1" s="163"/>
      <c r="KT1" s="163"/>
      <c r="KU1" s="163"/>
      <c r="KV1" s="163"/>
      <c r="KW1" s="163"/>
      <c r="KX1" s="163"/>
      <c r="KY1" s="163"/>
      <c r="KZ1" s="163"/>
      <c r="LA1" s="163"/>
      <c r="LB1" s="163"/>
      <c r="LC1" s="163"/>
      <c r="LD1" s="163"/>
      <c r="LE1" s="163"/>
      <c r="LF1" s="163"/>
      <c r="LG1" s="163"/>
      <c r="LH1" s="163"/>
      <c r="LI1" s="163"/>
      <c r="LJ1" s="163"/>
      <c r="LK1" s="163"/>
      <c r="LL1" s="163"/>
      <c r="LM1" s="163"/>
      <c r="LN1" s="163"/>
      <c r="LO1" s="163"/>
      <c r="LP1" s="163"/>
      <c r="LQ1" s="163"/>
      <c r="LR1" s="163"/>
      <c r="LS1" s="163"/>
      <c r="LT1" s="163"/>
      <c r="LU1" s="163"/>
      <c r="LV1" s="163"/>
      <c r="LW1" s="163"/>
      <c r="LX1" s="163"/>
      <c r="LY1" s="163"/>
      <c r="LZ1" s="163"/>
      <c r="MA1" s="163"/>
      <c r="MB1" s="163"/>
      <c r="MC1" s="163"/>
      <c r="MD1" s="163"/>
      <c r="ME1" s="163"/>
      <c r="MF1" s="163"/>
      <c r="MG1" s="163"/>
      <c r="MH1" s="163"/>
      <c r="MI1" s="163"/>
      <c r="MJ1" s="163"/>
      <c r="MK1" s="163"/>
      <c r="ML1" s="163"/>
      <c r="MM1" s="163"/>
      <c r="MN1" s="163"/>
      <c r="MO1" s="163"/>
      <c r="MP1" s="163"/>
      <c r="MQ1" s="163"/>
      <c r="MR1" s="163"/>
      <c r="MS1" s="163"/>
      <c r="MT1" s="163"/>
      <c r="MU1" s="163"/>
      <c r="MV1" s="163"/>
      <c r="MW1" s="163"/>
      <c r="MX1" s="163"/>
      <c r="MY1" s="163"/>
      <c r="MZ1" s="163"/>
      <c r="NA1" s="163"/>
      <c r="NB1" s="163"/>
      <c r="NC1" s="163"/>
      <c r="ND1" s="163"/>
      <c r="NE1" s="163"/>
      <c r="NF1" s="163"/>
      <c r="NG1" s="163"/>
      <c r="NH1" s="163"/>
      <c r="NI1" s="163"/>
      <c r="NJ1" s="163"/>
      <c r="NK1" s="163"/>
      <c r="NL1" s="163"/>
      <c r="NM1" s="163"/>
      <c r="NN1" s="163"/>
      <c r="NO1" s="163"/>
      <c r="NP1" s="163"/>
      <c r="NQ1" s="163"/>
      <c r="NR1" s="163"/>
      <c r="NS1" s="163"/>
      <c r="NT1" s="163"/>
      <c r="NU1" s="163"/>
      <c r="NV1" s="163"/>
      <c r="NW1" s="163"/>
      <c r="NX1" s="163"/>
      <c r="NY1" s="163"/>
      <c r="NZ1" s="163"/>
      <c r="OA1" s="163"/>
      <c r="OB1" s="163"/>
      <c r="OC1" s="163"/>
      <c r="OD1" s="163"/>
      <c r="OE1" s="163"/>
      <c r="OF1" s="163"/>
      <c r="OG1" s="163"/>
      <c r="OH1" s="163"/>
      <c r="OI1" s="163"/>
      <c r="OJ1" s="163"/>
      <c r="OK1" s="163"/>
      <c r="OL1" s="163"/>
      <c r="OM1" s="163"/>
      <c r="ON1" s="163"/>
      <c r="OO1" s="163"/>
      <c r="OP1" s="163"/>
      <c r="OQ1" s="163"/>
      <c r="OR1" s="163"/>
      <c r="OS1" s="163"/>
      <c r="OT1" s="163"/>
      <c r="OU1" s="163"/>
      <c r="OV1" s="163"/>
      <c r="OW1" s="163"/>
      <c r="OX1" s="163"/>
      <c r="OY1" s="163"/>
      <c r="OZ1" s="163"/>
      <c r="PA1" s="163"/>
      <c r="PB1" s="163"/>
      <c r="PC1" s="163"/>
      <c r="PD1" s="163"/>
      <c r="PE1" s="163"/>
      <c r="PF1" s="163"/>
      <c r="PG1" s="163"/>
      <c r="PH1" s="163"/>
      <c r="PI1" s="163"/>
      <c r="PJ1" s="163"/>
      <c r="PK1" s="163"/>
      <c r="PL1" s="163"/>
      <c r="PM1" s="163"/>
      <c r="PN1" s="163"/>
      <c r="PO1" s="163"/>
      <c r="PP1" s="163"/>
      <c r="PQ1" s="163"/>
      <c r="PR1" s="163"/>
      <c r="PS1" s="163"/>
      <c r="PT1" s="163"/>
      <c r="PU1" s="163"/>
      <c r="PV1" s="163"/>
      <c r="PW1" s="163"/>
      <c r="PX1" s="163"/>
      <c r="PY1" s="163"/>
      <c r="PZ1" s="163"/>
      <c r="QA1" s="163"/>
      <c r="QB1" s="163"/>
      <c r="QC1" s="163"/>
      <c r="QD1" s="163"/>
      <c r="QE1" s="163"/>
      <c r="QF1" s="163"/>
      <c r="QG1" s="163"/>
      <c r="QH1" s="163"/>
      <c r="QI1" s="163"/>
      <c r="QJ1" s="163"/>
      <c r="QK1" s="163"/>
      <c r="QL1" s="163"/>
      <c r="QM1" s="163"/>
      <c r="QN1" s="163"/>
      <c r="QO1" s="163"/>
      <c r="QP1" s="163"/>
      <c r="QQ1" s="163"/>
      <c r="QR1" s="163"/>
      <c r="QS1" s="163"/>
      <c r="QT1" s="163"/>
      <c r="QU1" s="163"/>
      <c r="QV1" s="163"/>
      <c r="QW1" s="163"/>
      <c r="QX1" s="163"/>
      <c r="QY1" s="163"/>
      <c r="QZ1" s="163"/>
      <c r="RA1" s="163"/>
      <c r="RB1" s="163"/>
      <c r="RC1" s="163"/>
      <c r="RD1" s="163"/>
      <c r="RE1" s="163"/>
      <c r="RF1" s="163"/>
      <c r="RG1" s="163"/>
      <c r="RH1" s="163"/>
      <c r="RI1" s="163"/>
      <c r="RJ1" s="163"/>
      <c r="RK1" s="163"/>
      <c r="RL1" s="163"/>
      <c r="RM1" s="163"/>
      <c r="RN1" s="163"/>
      <c r="RO1" s="163"/>
      <c r="RP1" s="163"/>
      <c r="RQ1" s="163"/>
      <c r="RR1" s="163"/>
      <c r="RS1" s="163"/>
      <c r="RT1" s="163"/>
      <c r="RU1" s="163"/>
      <c r="RV1" s="163"/>
      <c r="RW1" s="163"/>
      <c r="RX1" s="163"/>
      <c r="RY1" s="163"/>
      <c r="RZ1" s="163"/>
      <c r="SA1" s="163"/>
      <c r="SB1" s="163"/>
      <c r="SC1" s="163"/>
      <c r="SD1" s="163"/>
      <c r="SE1" s="163"/>
      <c r="SF1" s="163"/>
      <c r="SG1" s="163"/>
      <c r="SH1" s="163"/>
      <c r="SI1" s="163"/>
      <c r="SJ1" s="163"/>
      <c r="SK1" s="163"/>
      <c r="SL1" s="163"/>
      <c r="SM1" s="163"/>
      <c r="SN1" s="163"/>
      <c r="SO1" s="163"/>
      <c r="SP1" s="163"/>
      <c r="SQ1" s="163"/>
      <c r="SR1" s="163"/>
      <c r="SS1" s="163"/>
      <c r="ST1" s="163"/>
      <c r="SU1" s="163"/>
      <c r="SV1" s="163"/>
      <c r="SW1" s="163"/>
      <c r="SX1" s="163"/>
      <c r="SY1" s="163"/>
      <c r="SZ1" s="163"/>
      <c r="TA1" s="163"/>
      <c r="TB1" s="163"/>
      <c r="TC1" s="163"/>
      <c r="TD1" s="163"/>
      <c r="TE1" s="163"/>
      <c r="TF1" s="163"/>
      <c r="TG1" s="163"/>
      <c r="TH1" s="163"/>
      <c r="TI1" s="163"/>
      <c r="TJ1" s="163"/>
      <c r="TK1" s="163"/>
      <c r="TL1" s="163"/>
      <c r="TM1" s="163"/>
      <c r="TN1" s="163"/>
      <c r="TO1" s="163"/>
      <c r="TP1" s="163"/>
      <c r="TQ1" s="163"/>
      <c r="TR1" s="163"/>
      <c r="TS1" s="163"/>
      <c r="TT1" s="163"/>
      <c r="TU1" s="163"/>
      <c r="TV1" s="163"/>
      <c r="TW1" s="163"/>
      <c r="TX1" s="163"/>
      <c r="TY1" s="163"/>
      <c r="TZ1" s="163"/>
      <c r="UA1" s="163"/>
      <c r="UB1" s="163"/>
      <c r="UC1" s="163"/>
      <c r="UD1" s="163"/>
      <c r="UE1" s="163"/>
      <c r="UF1" s="163"/>
      <c r="UG1" s="163"/>
      <c r="UH1" s="163"/>
      <c r="UI1" s="163"/>
      <c r="UJ1" s="163"/>
      <c r="UK1" s="163"/>
      <c r="UL1" s="163"/>
      <c r="UM1" s="163"/>
      <c r="UN1" s="163"/>
      <c r="UO1" s="163"/>
      <c r="UP1" s="163"/>
      <c r="UQ1" s="163"/>
      <c r="UR1" s="163"/>
      <c r="US1" s="163"/>
      <c r="UT1" s="163"/>
      <c r="UU1" s="163"/>
      <c r="UV1" s="163"/>
      <c r="UW1" s="163"/>
      <c r="UX1" s="163"/>
      <c r="UY1" s="163"/>
      <c r="UZ1" s="163"/>
      <c r="VA1" s="163"/>
      <c r="VB1" s="163"/>
      <c r="VC1" s="163"/>
      <c r="VD1" s="163"/>
      <c r="VE1" s="163"/>
      <c r="VF1" s="163"/>
      <c r="VG1" s="163"/>
      <c r="VH1" s="163"/>
      <c r="VI1" s="163"/>
      <c r="VJ1" s="163"/>
      <c r="VK1" s="163"/>
      <c r="VL1" s="163"/>
      <c r="VM1" s="163"/>
      <c r="VN1" s="163"/>
      <c r="VO1" s="163"/>
      <c r="VP1" s="163"/>
      <c r="VQ1" s="163"/>
      <c r="VR1" s="163"/>
      <c r="VS1" s="163"/>
      <c r="VT1" s="163"/>
      <c r="VU1" s="163"/>
      <c r="VV1" s="163"/>
      <c r="VW1" s="163"/>
      <c r="VX1" s="163"/>
      <c r="VY1" s="163"/>
      <c r="VZ1" s="163"/>
      <c r="WA1" s="163"/>
      <c r="WB1" s="163"/>
      <c r="WC1" s="163"/>
      <c r="WD1" s="163"/>
      <c r="WE1" s="163"/>
      <c r="WF1" s="163"/>
      <c r="WG1" s="163"/>
      <c r="WH1" s="163"/>
      <c r="WI1" s="163"/>
      <c r="WJ1" s="163"/>
      <c r="WK1" s="163"/>
      <c r="WL1" s="163"/>
      <c r="WM1" s="163"/>
      <c r="WN1" s="163"/>
      <c r="WO1" s="163"/>
      <c r="WP1" s="163"/>
      <c r="WQ1" s="163"/>
      <c r="WR1" s="163"/>
      <c r="WS1" s="163"/>
      <c r="WT1" s="163"/>
      <c r="WU1" s="163"/>
      <c r="WV1" s="163"/>
      <c r="WW1" s="163"/>
      <c r="WX1" s="163"/>
      <c r="WY1" s="163"/>
      <c r="WZ1" s="163"/>
      <c r="XA1" s="163"/>
      <c r="XB1" s="163"/>
      <c r="XC1" s="163"/>
      <c r="XD1" s="163"/>
      <c r="XE1" s="163"/>
      <c r="XF1" s="163"/>
      <c r="XG1" s="163"/>
      <c r="XH1" s="163"/>
      <c r="XI1" s="163"/>
      <c r="XJ1" s="163"/>
      <c r="XK1" s="163"/>
      <c r="XL1" s="163"/>
      <c r="XM1" s="163"/>
      <c r="XN1" s="163"/>
      <c r="XO1" s="163"/>
      <c r="XP1" s="163"/>
      <c r="XQ1" s="163"/>
      <c r="XR1" s="163"/>
      <c r="XS1" s="163"/>
      <c r="XT1" s="163"/>
      <c r="XU1" s="163"/>
      <c r="XV1" s="163"/>
      <c r="XW1" s="163"/>
      <c r="XX1" s="163"/>
      <c r="XY1" s="163"/>
      <c r="XZ1" s="163"/>
      <c r="YA1" s="163"/>
      <c r="YB1" s="163"/>
      <c r="YC1" s="163"/>
      <c r="YD1" s="163"/>
      <c r="YE1" s="163"/>
      <c r="YF1" s="163"/>
      <c r="YG1" s="163"/>
      <c r="YH1" s="163"/>
      <c r="YI1" s="163"/>
      <c r="YJ1" s="163"/>
      <c r="YK1" s="163"/>
      <c r="YL1" s="163"/>
      <c r="YM1" s="163"/>
      <c r="YN1" s="163"/>
      <c r="YO1" s="163"/>
      <c r="YP1" s="163"/>
      <c r="YQ1" s="163"/>
      <c r="YR1" s="163"/>
      <c r="YS1" s="163"/>
      <c r="YT1" s="163"/>
      <c r="YU1" s="163"/>
      <c r="YV1" s="163"/>
      <c r="YW1" s="163"/>
      <c r="YX1" s="163"/>
      <c r="YY1" s="163"/>
      <c r="YZ1" s="163"/>
      <c r="ZA1" s="163"/>
      <c r="ZB1" s="163"/>
      <c r="ZC1" s="163"/>
      <c r="ZD1" s="163"/>
      <c r="ZE1" s="163"/>
      <c r="ZF1" s="163"/>
      <c r="ZG1" s="163"/>
      <c r="ZH1" s="163"/>
      <c r="ZI1" s="163"/>
      <c r="ZJ1" s="163"/>
      <c r="ZK1" s="163"/>
      <c r="ZL1" s="163"/>
      <c r="ZM1" s="163"/>
      <c r="ZN1" s="163"/>
      <c r="ZO1" s="163"/>
      <c r="ZP1" s="163"/>
      <c r="ZQ1" s="163"/>
      <c r="ZR1" s="163"/>
      <c r="ZS1" s="163"/>
      <c r="ZT1" s="163"/>
      <c r="ZU1" s="163"/>
      <c r="ZV1" s="163"/>
      <c r="ZW1" s="163"/>
      <c r="ZX1" s="163"/>
      <c r="ZY1" s="163"/>
      <c r="ZZ1" s="163"/>
      <c r="AAA1" s="163"/>
      <c r="AAB1" s="163"/>
      <c r="AAC1" s="163"/>
      <c r="AAD1" s="163"/>
      <c r="AAE1" s="163"/>
      <c r="AAF1" s="163"/>
      <c r="AAG1" s="163"/>
      <c r="AAH1" s="163"/>
      <c r="AAI1" s="163"/>
      <c r="AAJ1" s="163"/>
      <c r="AAK1" s="163"/>
      <c r="AAL1" s="163"/>
      <c r="AAM1" s="163"/>
      <c r="AAN1" s="163"/>
      <c r="AAO1" s="163"/>
      <c r="AAP1" s="163"/>
      <c r="AAQ1" s="163"/>
      <c r="AAR1" s="163"/>
      <c r="AAS1" s="163"/>
      <c r="AAT1" s="163"/>
      <c r="AAU1" s="163"/>
      <c r="AAV1" s="163"/>
      <c r="AAW1" s="163"/>
      <c r="AAX1" s="163"/>
      <c r="AAY1" s="163"/>
      <c r="AAZ1" s="163"/>
      <c r="ABA1" s="163"/>
      <c r="ABB1" s="163"/>
      <c r="ABC1" s="163"/>
      <c r="ABD1" s="163"/>
      <c r="ABE1" s="163"/>
      <c r="ABF1" s="163"/>
      <c r="ABG1" s="163"/>
      <c r="ABH1" s="163"/>
      <c r="ABI1" s="163"/>
      <c r="ABJ1" s="163"/>
      <c r="ABK1" s="163"/>
      <c r="ABL1" s="163"/>
      <c r="ABM1" s="163"/>
      <c r="ABN1" s="163"/>
      <c r="ABO1" s="163"/>
      <c r="ABP1" s="163"/>
      <c r="ABQ1" s="163"/>
      <c r="ABR1" s="163"/>
      <c r="ABS1" s="163"/>
      <c r="ABT1" s="163"/>
      <c r="ABU1" s="163"/>
      <c r="ABV1" s="163"/>
      <c r="ABW1" s="163"/>
      <c r="ABX1" s="163"/>
      <c r="ABY1" s="163"/>
      <c r="ABZ1" s="163"/>
      <c r="ACA1" s="163"/>
      <c r="ACB1" s="163"/>
      <c r="ACC1" s="163"/>
      <c r="ACD1" s="163"/>
      <c r="ACE1" s="163"/>
      <c r="ACF1" s="163"/>
      <c r="ACG1" s="163"/>
      <c r="ACH1" s="163"/>
      <c r="ACI1" s="163"/>
      <c r="ACJ1" s="163"/>
      <c r="ACK1" s="163"/>
      <c r="ACL1" s="163"/>
      <c r="ACM1" s="163"/>
      <c r="ACN1" s="163"/>
      <c r="ACO1" s="163"/>
      <c r="ACP1" s="163"/>
      <c r="ACQ1" s="163"/>
      <c r="ACR1" s="163"/>
      <c r="ACS1" s="163"/>
      <c r="ACT1" s="163"/>
      <c r="ACU1" s="163"/>
      <c r="ACV1" s="163"/>
      <c r="ACW1" s="163"/>
      <c r="ACX1" s="163"/>
      <c r="ACY1" s="163"/>
      <c r="ACZ1" s="163"/>
      <c r="ADA1" s="163"/>
      <c r="ADB1" s="163"/>
      <c r="ADC1" s="163"/>
      <c r="ADD1" s="163"/>
      <c r="ADE1" s="163"/>
      <c r="ADF1" s="163"/>
      <c r="ADG1" s="163"/>
      <c r="ADH1" s="163"/>
      <c r="ADI1" s="163"/>
      <c r="ADJ1" s="163"/>
      <c r="ADK1" s="163"/>
      <c r="ADL1" s="163"/>
      <c r="ADM1" s="163"/>
      <c r="ADN1" s="163"/>
      <c r="ADO1" s="163"/>
      <c r="ADP1" s="163"/>
      <c r="ADQ1" s="163"/>
      <c r="ADR1" s="163"/>
      <c r="ADS1" s="163"/>
      <c r="ADT1" s="163"/>
      <c r="ADU1" s="163"/>
      <c r="ADV1" s="163"/>
      <c r="ADW1" s="163"/>
      <c r="ADX1" s="163"/>
      <c r="ADY1" s="163"/>
      <c r="ADZ1" s="163"/>
      <c r="AEA1" s="163"/>
      <c r="AEB1" s="163"/>
      <c r="AEC1" s="163"/>
      <c r="AED1" s="163"/>
      <c r="AEE1" s="163"/>
      <c r="AEF1" s="163"/>
      <c r="AEG1" s="163"/>
      <c r="AEH1" s="163"/>
      <c r="AEI1" s="163"/>
      <c r="AEJ1" s="163"/>
      <c r="AEK1" s="163"/>
      <c r="AEL1" s="163"/>
      <c r="AEM1" s="163"/>
      <c r="AEN1" s="163"/>
      <c r="AEO1" s="163"/>
      <c r="AEP1" s="163"/>
      <c r="AEQ1" s="163"/>
      <c r="AER1" s="163"/>
      <c r="AES1" s="163"/>
      <c r="AET1" s="163"/>
      <c r="AEU1" s="163"/>
      <c r="AEV1" s="163"/>
      <c r="AEW1" s="163"/>
      <c r="AEX1" s="163"/>
      <c r="AEY1" s="163"/>
      <c r="AEZ1" s="163"/>
      <c r="AFA1" s="163"/>
      <c r="AFB1" s="163"/>
      <c r="AFC1" s="163"/>
      <c r="AFD1" s="163"/>
      <c r="AFE1" s="163"/>
      <c r="AFF1" s="163"/>
      <c r="AFG1" s="163"/>
      <c r="AFH1" s="163"/>
      <c r="AFI1" s="163"/>
      <c r="AFJ1" s="163"/>
      <c r="AFK1" s="163"/>
      <c r="AFL1" s="163"/>
      <c r="AFM1" s="163"/>
      <c r="AFN1" s="163"/>
      <c r="AFO1" s="163"/>
      <c r="AFP1" s="163"/>
      <c r="AFQ1" s="163"/>
      <c r="AFR1" s="163"/>
      <c r="AFS1" s="163"/>
      <c r="AFT1" s="163"/>
      <c r="AFU1" s="163"/>
      <c r="AFV1" s="163"/>
      <c r="AFW1" s="163"/>
      <c r="AFX1" s="163"/>
      <c r="AFY1" s="163"/>
      <c r="AFZ1" s="163"/>
      <c r="AGA1" s="163"/>
      <c r="AGB1" s="163"/>
      <c r="AGC1" s="163"/>
      <c r="AGD1" s="163"/>
      <c r="AGE1" s="163"/>
      <c r="AGF1" s="163"/>
      <c r="AGG1" s="163"/>
      <c r="AGH1" s="163"/>
      <c r="AGI1" s="163"/>
      <c r="AGJ1" s="163"/>
      <c r="AGK1" s="163"/>
      <c r="AGL1" s="163"/>
      <c r="AGM1" s="163"/>
      <c r="AGN1" s="163"/>
      <c r="AGO1" s="163"/>
      <c r="AGP1" s="163"/>
      <c r="AGQ1" s="163"/>
      <c r="AGR1" s="163"/>
      <c r="AGS1" s="163"/>
      <c r="AGT1" s="163"/>
      <c r="AGU1" s="163"/>
      <c r="AGV1" s="163"/>
      <c r="AGW1" s="163"/>
      <c r="AGX1" s="163"/>
      <c r="AGY1" s="163"/>
      <c r="AGZ1" s="163"/>
      <c r="AHA1" s="163"/>
      <c r="AHB1" s="163"/>
      <c r="AHC1" s="163"/>
      <c r="AHD1" s="163"/>
      <c r="AHE1" s="163"/>
      <c r="AHF1" s="163"/>
      <c r="AHG1" s="163"/>
      <c r="AHH1" s="163"/>
      <c r="AHI1" s="163"/>
      <c r="AHJ1" s="163"/>
      <c r="AHK1" s="163"/>
      <c r="AHL1" s="163"/>
      <c r="AHM1" s="163"/>
      <c r="AHN1" s="163"/>
      <c r="AHO1" s="163"/>
      <c r="AHP1" s="163"/>
      <c r="AHQ1" s="163"/>
      <c r="AHR1" s="163"/>
      <c r="AHS1" s="163"/>
      <c r="AHT1" s="163"/>
      <c r="AHU1" s="163"/>
      <c r="AHV1" s="163"/>
      <c r="AHW1" s="163"/>
      <c r="AHX1" s="163"/>
      <c r="AHY1" s="163"/>
      <c r="AHZ1" s="163"/>
      <c r="AIA1" s="163"/>
      <c r="AIB1" s="163"/>
      <c r="AIC1" s="163"/>
      <c r="AID1" s="163"/>
      <c r="AIE1" s="163"/>
      <c r="AIF1" s="163"/>
      <c r="AIG1" s="163"/>
      <c r="AIH1" s="163"/>
      <c r="AII1" s="163"/>
      <c r="AIJ1" s="163"/>
      <c r="AIK1" s="163"/>
      <c r="AIL1" s="163"/>
      <c r="AIM1" s="163"/>
      <c r="AIN1" s="163"/>
      <c r="AIO1" s="163"/>
      <c r="AIP1" s="163"/>
      <c r="AIQ1" s="163"/>
      <c r="AIR1" s="163"/>
      <c r="AIS1" s="163"/>
      <c r="AIT1" s="163"/>
      <c r="AIU1" s="163"/>
      <c r="AIV1" s="163"/>
      <c r="AIW1" s="163"/>
      <c r="AIX1" s="163"/>
      <c r="AIY1" s="163"/>
      <c r="AIZ1" s="163"/>
      <c r="AJA1" s="163"/>
      <c r="AJB1" s="163"/>
      <c r="AJC1" s="163"/>
      <c r="AJD1" s="163"/>
      <c r="AJE1" s="163"/>
      <c r="AJF1" s="163"/>
      <c r="AJG1" s="163"/>
      <c r="AJH1" s="163"/>
      <c r="AJI1" s="163"/>
      <c r="AJJ1" s="163"/>
      <c r="AJK1" s="163"/>
      <c r="AJL1" s="163"/>
      <c r="AJM1" s="163"/>
      <c r="AJN1" s="163"/>
      <c r="AJO1" s="163"/>
      <c r="AJP1" s="163"/>
      <c r="AJQ1" s="163"/>
      <c r="AJR1" s="163"/>
      <c r="AJS1" s="163"/>
      <c r="AJT1" s="163"/>
      <c r="AJU1" s="163"/>
      <c r="AJV1" s="163"/>
      <c r="AJW1" s="163"/>
      <c r="AJX1" s="163"/>
      <c r="AJY1" s="163"/>
      <c r="AJZ1" s="163"/>
      <c r="AKA1" s="163"/>
      <c r="AKB1" s="163"/>
      <c r="AKC1" s="163"/>
      <c r="AKD1" s="163"/>
      <c r="AKE1" s="163"/>
      <c r="AKF1" s="163"/>
      <c r="AKG1" s="163"/>
      <c r="AKH1" s="163"/>
      <c r="AKI1" s="163"/>
      <c r="AKJ1" s="163"/>
      <c r="AKK1" s="163"/>
      <c r="AKL1" s="163"/>
      <c r="AKM1" s="163"/>
      <c r="AKN1" s="163"/>
      <c r="AKO1" s="163"/>
      <c r="AKP1" s="163"/>
      <c r="AKQ1" s="163"/>
      <c r="AKR1" s="163"/>
      <c r="AKS1" s="163"/>
      <c r="AKT1" s="163"/>
      <c r="AKU1" s="163"/>
      <c r="AKV1" s="163"/>
      <c r="AKW1" s="163"/>
      <c r="AKX1" s="163"/>
      <c r="AKY1" s="163"/>
      <c r="AKZ1" s="163"/>
      <c r="ALA1" s="163"/>
      <c r="ALB1" s="163"/>
      <c r="ALC1" s="163"/>
      <c r="ALD1" s="163"/>
      <c r="ALE1" s="163"/>
      <c r="ALF1" s="163"/>
      <c r="ALG1" s="163"/>
      <c r="ALH1" s="163"/>
      <c r="ALI1" s="163"/>
      <c r="ALJ1" s="163"/>
      <c r="ALK1" s="163"/>
      <c r="ALL1" s="163"/>
      <c r="ALM1" s="163"/>
      <c r="ALN1" s="163"/>
      <c r="ALO1" s="163"/>
      <c r="ALP1" s="163"/>
      <c r="ALQ1" s="163"/>
      <c r="ALR1" s="163"/>
      <c r="ALS1" s="163"/>
      <c r="ALT1" s="163"/>
      <c r="ALU1" s="163"/>
      <c r="ALV1" s="163"/>
      <c r="ALW1" s="163"/>
      <c r="ALX1" s="163"/>
      <c r="ALY1" s="163"/>
      <c r="ALZ1" s="163"/>
      <c r="AMA1" s="163"/>
      <c r="AMB1" s="163"/>
      <c r="AMC1" s="163"/>
      <c r="AMD1" s="163"/>
      <c r="AME1" s="163"/>
      <c r="AMF1" s="163"/>
      <c r="AMG1" s="163"/>
      <c r="AMH1" s="163"/>
      <c r="AMI1" s="163"/>
      <c r="AMJ1" s="163"/>
      <c r="AMK1" s="163"/>
      <c r="AML1" s="163"/>
      <c r="AMM1" s="163"/>
      <c r="AMN1" s="163"/>
      <c r="AMO1" s="163"/>
      <c r="AMP1" s="163"/>
      <c r="AMQ1" s="163"/>
      <c r="AMR1" s="163"/>
      <c r="AMS1" s="163"/>
      <c r="AMT1" s="163"/>
      <c r="AMU1" s="163"/>
      <c r="AMV1" s="163"/>
      <c r="AMW1" s="163"/>
      <c r="AMX1" s="163"/>
      <c r="AMY1" s="163"/>
      <c r="AMZ1" s="163"/>
      <c r="ANA1" s="163"/>
      <c r="ANB1" s="163"/>
      <c r="ANC1" s="163"/>
      <c r="AND1" s="163"/>
      <c r="ANE1" s="163"/>
      <c r="ANF1" s="163"/>
      <c r="ANG1" s="163"/>
      <c r="ANH1" s="163"/>
      <c r="ANI1" s="163"/>
      <c r="ANJ1" s="163"/>
      <c r="ANK1" s="163"/>
      <c r="ANL1" s="163"/>
      <c r="ANM1" s="163"/>
      <c r="ANN1" s="163"/>
      <c r="ANO1" s="163"/>
      <c r="ANP1" s="163"/>
      <c r="ANQ1" s="163"/>
      <c r="ANR1" s="163"/>
      <c r="ANS1" s="163"/>
      <c r="ANT1" s="163"/>
      <c r="ANU1" s="163"/>
      <c r="ANV1" s="163"/>
      <c r="ANW1" s="163"/>
      <c r="ANX1" s="163"/>
      <c r="ANY1" s="163"/>
      <c r="ANZ1" s="163"/>
      <c r="AOA1" s="163"/>
      <c r="AOB1" s="163"/>
      <c r="AOC1" s="163"/>
      <c r="AOD1" s="163"/>
      <c r="AOE1" s="163"/>
      <c r="AOF1" s="163"/>
      <c r="AOG1" s="163"/>
      <c r="AOH1" s="163"/>
      <c r="AOI1" s="163"/>
      <c r="AOJ1" s="163"/>
      <c r="AOK1" s="163"/>
      <c r="AOL1" s="163"/>
      <c r="AOM1" s="163"/>
      <c r="AON1" s="163"/>
      <c r="AOO1" s="163"/>
      <c r="AOP1" s="163"/>
      <c r="AOQ1" s="163"/>
      <c r="AOR1" s="163"/>
      <c r="AOS1" s="163"/>
      <c r="AOT1" s="163"/>
      <c r="AOU1" s="163"/>
      <c r="AOV1" s="163"/>
      <c r="AOW1" s="163"/>
      <c r="AOX1" s="163"/>
      <c r="AOY1" s="163"/>
      <c r="AOZ1" s="163"/>
      <c r="APA1" s="163"/>
      <c r="APB1" s="163"/>
      <c r="APC1" s="163"/>
      <c r="APD1" s="163"/>
      <c r="APE1" s="163"/>
      <c r="APF1" s="163"/>
      <c r="APG1" s="163"/>
      <c r="APH1" s="163"/>
      <c r="API1" s="163"/>
      <c r="APJ1" s="163"/>
      <c r="APK1" s="163"/>
      <c r="APL1" s="163"/>
      <c r="APM1" s="163"/>
      <c r="APN1" s="163"/>
      <c r="APO1" s="163"/>
      <c r="APP1" s="163"/>
      <c r="APQ1" s="163"/>
      <c r="APR1" s="163"/>
      <c r="APS1" s="163"/>
      <c r="APT1" s="163"/>
      <c r="APU1" s="163"/>
      <c r="APV1" s="163"/>
      <c r="APW1" s="163"/>
      <c r="APX1" s="163"/>
      <c r="APY1" s="163"/>
      <c r="APZ1" s="163"/>
      <c r="AQA1" s="163"/>
      <c r="AQB1" s="163"/>
      <c r="AQC1" s="163"/>
      <c r="AQD1" s="163"/>
      <c r="AQE1" s="163"/>
      <c r="AQF1" s="163"/>
      <c r="AQG1" s="163"/>
      <c r="AQH1" s="163"/>
      <c r="AQI1" s="163"/>
      <c r="AQJ1" s="163"/>
      <c r="AQK1" s="163"/>
      <c r="AQL1" s="163"/>
      <c r="AQM1" s="163"/>
      <c r="AQN1" s="163"/>
      <c r="AQO1" s="163"/>
      <c r="AQP1" s="163"/>
      <c r="AQQ1" s="163"/>
      <c r="AQR1" s="163"/>
      <c r="AQS1" s="163"/>
      <c r="AQT1" s="163"/>
      <c r="AQU1" s="163"/>
      <c r="AQV1" s="163"/>
      <c r="AQW1" s="163"/>
      <c r="AQX1" s="163"/>
      <c r="AQY1" s="163"/>
      <c r="AQZ1" s="163"/>
      <c r="ARA1" s="163"/>
      <c r="ARB1" s="163"/>
      <c r="ARC1" s="163"/>
      <c r="ARD1" s="163"/>
      <c r="ARE1" s="163"/>
      <c r="ARF1" s="163"/>
      <c r="ARG1" s="163"/>
      <c r="ARH1" s="163"/>
      <c r="ARI1" s="163"/>
      <c r="ARJ1" s="163"/>
      <c r="ARK1" s="163"/>
      <c r="ARL1" s="163"/>
      <c r="ARM1" s="163"/>
      <c r="ARN1" s="163"/>
      <c r="ARO1" s="163"/>
      <c r="ARP1" s="163"/>
      <c r="ARQ1" s="163"/>
      <c r="ARR1" s="163"/>
      <c r="ARS1" s="163"/>
      <c r="ART1" s="163"/>
      <c r="ARU1" s="163"/>
      <c r="ARV1" s="163"/>
      <c r="ARW1" s="163"/>
      <c r="ARX1" s="163"/>
      <c r="ARY1" s="163"/>
      <c r="ARZ1" s="163"/>
      <c r="ASA1" s="163"/>
      <c r="ASB1" s="163"/>
      <c r="ASC1" s="163"/>
      <c r="ASD1" s="163"/>
      <c r="ASE1" s="163"/>
      <c r="ASF1" s="163"/>
      <c r="ASG1" s="163"/>
      <c r="ASH1" s="163"/>
      <c r="ASI1" s="163"/>
      <c r="ASJ1" s="163"/>
      <c r="ASK1" s="163"/>
      <c r="ASL1" s="163"/>
      <c r="ASM1" s="163"/>
      <c r="ASN1" s="163"/>
      <c r="ASO1" s="163"/>
      <c r="ASP1" s="163"/>
      <c r="ASQ1" s="163"/>
      <c r="ASR1" s="163"/>
      <c r="ASS1" s="163"/>
      <c r="AST1" s="163"/>
      <c r="ASU1" s="163"/>
      <c r="ASV1" s="163"/>
      <c r="ASW1" s="163"/>
      <c r="ASX1" s="163"/>
      <c r="ASY1" s="163"/>
      <c r="ASZ1" s="163"/>
      <c r="ATA1" s="163"/>
      <c r="ATB1" s="163"/>
      <c r="ATC1" s="163"/>
      <c r="ATD1" s="163"/>
      <c r="ATE1" s="163"/>
      <c r="ATF1" s="163"/>
      <c r="ATG1" s="163"/>
      <c r="ATH1" s="163"/>
      <c r="ATI1" s="163"/>
      <c r="ATJ1" s="163"/>
      <c r="ATK1" s="163"/>
      <c r="ATL1" s="163"/>
      <c r="ATM1" s="163"/>
      <c r="ATN1" s="163"/>
      <c r="ATO1" s="163"/>
      <c r="ATP1" s="163"/>
      <c r="ATQ1" s="163"/>
      <c r="ATR1" s="163"/>
      <c r="ATS1" s="163"/>
      <c r="ATT1" s="163"/>
      <c r="ATU1" s="163"/>
      <c r="ATV1" s="163"/>
      <c r="ATW1" s="163"/>
      <c r="ATX1" s="163"/>
      <c r="ATY1" s="163"/>
      <c r="ATZ1" s="163"/>
      <c r="AUA1" s="163"/>
      <c r="AUB1" s="163"/>
      <c r="AUC1" s="163"/>
      <c r="AUD1" s="163"/>
      <c r="AUE1" s="163"/>
      <c r="AUF1" s="163"/>
      <c r="AUG1" s="163"/>
      <c r="AUH1" s="163"/>
      <c r="AUI1" s="163"/>
      <c r="AUJ1" s="163"/>
      <c r="AUK1" s="163"/>
      <c r="AUL1" s="163"/>
      <c r="AUM1" s="163"/>
      <c r="AUN1" s="163"/>
      <c r="AUO1" s="163"/>
      <c r="AUP1" s="163"/>
      <c r="AUQ1" s="163"/>
      <c r="AUR1" s="163"/>
      <c r="AUS1" s="163"/>
      <c r="AUT1" s="163"/>
      <c r="AUU1" s="163"/>
      <c r="AUV1" s="163"/>
      <c r="AUW1" s="163"/>
      <c r="AUX1" s="163"/>
      <c r="AUY1" s="163"/>
      <c r="AUZ1" s="163"/>
      <c r="AVA1" s="163"/>
      <c r="AVB1" s="163"/>
      <c r="AVC1" s="163"/>
      <c r="AVD1" s="163"/>
      <c r="AVE1" s="163"/>
      <c r="AVF1" s="163"/>
      <c r="AVG1" s="163"/>
      <c r="AVH1" s="163"/>
      <c r="AVI1" s="163"/>
      <c r="AVJ1" s="163"/>
      <c r="AVK1" s="163"/>
      <c r="AVL1" s="163"/>
      <c r="AVM1" s="163"/>
      <c r="AVN1" s="163"/>
      <c r="AVO1" s="163"/>
      <c r="AVP1" s="163"/>
      <c r="AVQ1" s="163"/>
      <c r="AVR1" s="163"/>
      <c r="AVS1" s="163"/>
      <c r="AVT1" s="163"/>
      <c r="AVU1" s="163"/>
      <c r="AVV1" s="163"/>
      <c r="AVW1" s="163"/>
      <c r="AVX1" s="163"/>
      <c r="AVY1" s="163"/>
      <c r="AVZ1" s="163"/>
      <c r="AWA1" s="163"/>
      <c r="AWB1" s="163"/>
      <c r="AWC1" s="163"/>
      <c r="AWD1" s="163"/>
      <c r="AWE1" s="163"/>
      <c r="AWF1" s="163"/>
      <c r="AWG1" s="163"/>
      <c r="AWH1" s="163"/>
      <c r="AWI1" s="163"/>
      <c r="AWJ1" s="163"/>
      <c r="AWK1" s="163"/>
      <c r="AWL1" s="163"/>
      <c r="AWM1" s="163"/>
      <c r="AWN1" s="163"/>
      <c r="AWO1" s="163"/>
      <c r="AWP1" s="163"/>
      <c r="AWQ1" s="163"/>
      <c r="AWR1" s="163"/>
      <c r="AWS1" s="163"/>
      <c r="AWT1" s="163"/>
      <c r="AWU1" s="163"/>
      <c r="AWV1" s="163"/>
      <c r="AWW1" s="163"/>
      <c r="AWX1" s="163"/>
      <c r="AWY1" s="163"/>
      <c r="AWZ1" s="163"/>
      <c r="AXA1" s="163"/>
      <c r="AXB1" s="163"/>
      <c r="AXC1" s="163"/>
      <c r="AXD1" s="163"/>
      <c r="AXE1" s="163"/>
      <c r="AXF1" s="163"/>
      <c r="AXG1" s="163"/>
      <c r="AXH1" s="163"/>
      <c r="AXI1" s="163"/>
      <c r="AXJ1" s="163"/>
      <c r="AXK1" s="163"/>
      <c r="AXL1" s="163"/>
      <c r="AXM1" s="163"/>
      <c r="AXN1" s="163"/>
      <c r="AXO1" s="163"/>
      <c r="AXP1" s="163"/>
      <c r="AXQ1" s="163"/>
      <c r="AXR1" s="163"/>
      <c r="AXS1" s="163"/>
      <c r="AXT1" s="163"/>
      <c r="AXU1" s="163"/>
      <c r="AXV1" s="163"/>
      <c r="AXW1" s="163"/>
      <c r="AXX1" s="163"/>
      <c r="AXY1" s="163"/>
      <c r="AXZ1" s="163"/>
      <c r="AYA1" s="163"/>
      <c r="AYB1" s="163"/>
      <c r="AYC1" s="163"/>
      <c r="AYD1" s="163"/>
      <c r="AYE1" s="163"/>
      <c r="AYF1" s="163"/>
      <c r="AYG1" s="163"/>
      <c r="AYH1" s="163"/>
      <c r="AYI1" s="163"/>
      <c r="AYJ1" s="163"/>
      <c r="AYK1" s="163"/>
      <c r="AYL1" s="163"/>
      <c r="AYM1" s="163"/>
      <c r="AYN1" s="163"/>
      <c r="AYO1" s="163"/>
      <c r="AYP1" s="163"/>
      <c r="AYQ1" s="163"/>
      <c r="AYR1" s="163"/>
      <c r="AYS1" s="163"/>
      <c r="AYT1" s="163"/>
      <c r="AYU1" s="163"/>
      <c r="AYV1" s="163"/>
      <c r="AYW1" s="163"/>
      <c r="AYX1" s="163"/>
      <c r="AYY1" s="163"/>
      <c r="AYZ1" s="163"/>
      <c r="AZA1" s="163"/>
      <c r="AZB1" s="163"/>
      <c r="AZC1" s="163"/>
      <c r="AZD1" s="163"/>
      <c r="AZE1" s="163"/>
      <c r="AZF1" s="163"/>
      <c r="AZG1" s="163"/>
      <c r="AZH1" s="163"/>
      <c r="AZI1" s="163"/>
      <c r="AZJ1" s="163"/>
      <c r="AZK1" s="163"/>
      <c r="AZL1" s="163"/>
      <c r="AZM1" s="163"/>
      <c r="AZN1" s="163"/>
      <c r="AZO1" s="163"/>
      <c r="AZP1" s="163"/>
      <c r="AZQ1" s="163"/>
      <c r="AZR1" s="163"/>
      <c r="AZS1" s="163"/>
      <c r="AZT1" s="163"/>
      <c r="AZU1" s="163"/>
      <c r="AZV1" s="163"/>
      <c r="AZW1" s="163"/>
      <c r="AZX1" s="163"/>
      <c r="AZY1" s="163"/>
      <c r="AZZ1" s="163"/>
      <c r="BAA1" s="163"/>
      <c r="BAB1" s="163"/>
      <c r="BAC1" s="163"/>
      <c r="BAD1" s="163"/>
      <c r="BAE1" s="163"/>
      <c r="BAF1" s="163"/>
      <c r="BAG1" s="163"/>
      <c r="BAH1" s="163"/>
      <c r="BAI1" s="163"/>
      <c r="BAJ1" s="163"/>
      <c r="BAK1" s="163"/>
      <c r="BAL1" s="163"/>
      <c r="BAM1" s="163"/>
      <c r="BAN1" s="163"/>
      <c r="BAO1" s="163"/>
      <c r="BAP1" s="163"/>
      <c r="BAQ1" s="163"/>
      <c r="BAR1" s="163"/>
      <c r="BAS1" s="163"/>
      <c r="BAT1" s="163"/>
      <c r="BAU1" s="163"/>
      <c r="BAV1" s="163"/>
      <c r="BAW1" s="163"/>
      <c r="BAX1" s="163"/>
      <c r="BAY1" s="163"/>
      <c r="BAZ1" s="163"/>
      <c r="BBA1" s="163"/>
      <c r="BBB1" s="163"/>
      <c r="BBC1" s="163"/>
      <c r="BBD1" s="163"/>
      <c r="BBE1" s="163"/>
      <c r="BBF1" s="163"/>
      <c r="BBG1" s="163"/>
      <c r="BBH1" s="163"/>
      <c r="BBI1" s="163"/>
      <c r="BBJ1" s="163"/>
      <c r="BBK1" s="163"/>
      <c r="BBL1" s="163"/>
      <c r="BBM1" s="163"/>
      <c r="BBN1" s="163"/>
      <c r="BBO1" s="163"/>
      <c r="BBP1" s="163"/>
      <c r="BBQ1" s="163"/>
      <c r="BBR1" s="163"/>
      <c r="BBS1" s="163"/>
      <c r="BBT1" s="163"/>
      <c r="BBU1" s="163"/>
      <c r="BBV1" s="163"/>
      <c r="BBW1" s="163"/>
      <c r="BBX1" s="163"/>
      <c r="BBY1" s="163"/>
      <c r="BBZ1" s="163"/>
      <c r="BCA1" s="163"/>
      <c r="BCB1" s="163"/>
      <c r="BCC1" s="163"/>
      <c r="BCD1" s="163"/>
      <c r="BCE1" s="163"/>
      <c r="BCF1" s="163"/>
      <c r="BCG1" s="163"/>
      <c r="BCH1" s="163"/>
      <c r="BCI1" s="163"/>
      <c r="BCJ1" s="163"/>
      <c r="BCK1" s="163"/>
      <c r="BCL1" s="163"/>
      <c r="BCM1" s="163"/>
      <c r="BCN1" s="163"/>
      <c r="BCO1" s="163"/>
      <c r="BCP1" s="163"/>
      <c r="BCQ1" s="163"/>
      <c r="BCR1" s="163"/>
      <c r="BCS1" s="163"/>
      <c r="BCT1" s="163"/>
      <c r="BCU1" s="163"/>
      <c r="BCV1" s="163"/>
      <c r="BCW1" s="163"/>
      <c r="BCX1" s="163"/>
      <c r="BCY1" s="163"/>
      <c r="BCZ1" s="163"/>
      <c r="BDA1" s="163"/>
      <c r="BDB1" s="163"/>
      <c r="BDC1" s="163"/>
      <c r="BDD1" s="163"/>
      <c r="BDE1" s="163"/>
      <c r="BDF1" s="163"/>
      <c r="BDG1" s="163"/>
      <c r="BDH1" s="163"/>
      <c r="BDI1" s="163"/>
      <c r="BDJ1" s="163"/>
      <c r="BDK1" s="163"/>
      <c r="BDL1" s="163"/>
      <c r="BDM1" s="163"/>
      <c r="BDN1" s="163"/>
      <c r="BDO1" s="163"/>
      <c r="BDP1" s="163"/>
      <c r="BDQ1" s="163"/>
      <c r="BDR1" s="163"/>
      <c r="BDS1" s="163"/>
      <c r="BDT1" s="163"/>
      <c r="BDU1" s="163"/>
      <c r="BDV1" s="163"/>
      <c r="BDW1" s="163"/>
      <c r="BDX1" s="163"/>
      <c r="BDY1" s="163"/>
      <c r="BDZ1" s="163"/>
      <c r="BEA1" s="163"/>
      <c r="BEB1" s="163"/>
      <c r="BEC1" s="163"/>
      <c r="BED1" s="163"/>
      <c r="BEE1" s="163"/>
      <c r="BEF1" s="163"/>
      <c r="BEG1" s="163"/>
      <c r="BEH1" s="163"/>
      <c r="BEI1" s="163"/>
      <c r="BEJ1" s="163"/>
      <c r="BEK1" s="163"/>
      <c r="BEL1" s="163"/>
      <c r="BEM1" s="163"/>
      <c r="BEN1" s="163"/>
      <c r="BEO1" s="163"/>
      <c r="BEP1" s="163"/>
      <c r="BEQ1" s="163"/>
      <c r="BER1" s="163"/>
      <c r="BES1" s="163"/>
      <c r="BET1" s="163"/>
      <c r="BEU1" s="163"/>
      <c r="BEV1" s="163"/>
      <c r="BEW1" s="163"/>
      <c r="BEX1" s="163"/>
      <c r="BEY1" s="163"/>
      <c r="BEZ1" s="163"/>
      <c r="BFA1" s="163"/>
      <c r="BFB1" s="163"/>
      <c r="BFC1" s="163"/>
      <c r="BFD1" s="163"/>
      <c r="BFE1" s="163"/>
      <c r="BFF1" s="163"/>
      <c r="BFG1" s="163"/>
      <c r="BFH1" s="163"/>
      <c r="BFI1" s="163"/>
      <c r="BFJ1" s="163"/>
      <c r="BFK1" s="163"/>
      <c r="BFL1" s="163"/>
      <c r="BFM1" s="163"/>
      <c r="BFN1" s="163"/>
      <c r="BFO1" s="163"/>
      <c r="BFP1" s="163"/>
      <c r="BFQ1" s="163"/>
      <c r="BFR1" s="163"/>
      <c r="BFS1" s="163"/>
      <c r="BFT1" s="163"/>
      <c r="BFU1" s="163"/>
      <c r="BFV1" s="163"/>
      <c r="BFW1" s="163"/>
      <c r="BFX1" s="163"/>
      <c r="BFY1" s="163"/>
      <c r="BFZ1" s="163"/>
      <c r="BGA1" s="163"/>
      <c r="BGB1" s="163"/>
      <c r="BGC1" s="163"/>
      <c r="BGD1" s="163"/>
      <c r="BGE1" s="163"/>
      <c r="BGF1" s="163"/>
      <c r="BGG1" s="163"/>
      <c r="BGH1" s="163"/>
      <c r="BGI1" s="163"/>
      <c r="BGJ1" s="163"/>
      <c r="BGK1" s="163"/>
      <c r="BGL1" s="163"/>
      <c r="BGM1" s="163"/>
      <c r="BGN1" s="163"/>
      <c r="BGO1" s="163"/>
      <c r="BGP1" s="163"/>
      <c r="BGQ1" s="163"/>
      <c r="BGR1" s="163"/>
      <c r="BGS1" s="163"/>
      <c r="BGT1" s="163"/>
      <c r="BGU1" s="163"/>
      <c r="BGV1" s="163"/>
      <c r="BGW1" s="163"/>
      <c r="BGX1" s="163"/>
      <c r="BGY1" s="163"/>
      <c r="BGZ1" s="163"/>
      <c r="BHA1" s="163"/>
      <c r="BHB1" s="163"/>
      <c r="BHC1" s="163"/>
      <c r="BHD1" s="163"/>
      <c r="BHE1" s="163"/>
      <c r="BHF1" s="163"/>
      <c r="BHG1" s="163"/>
      <c r="BHH1" s="163"/>
      <c r="BHI1" s="163"/>
      <c r="BHJ1" s="163"/>
      <c r="BHK1" s="163"/>
      <c r="BHL1" s="163"/>
      <c r="BHM1" s="163"/>
      <c r="BHN1" s="163"/>
      <c r="BHO1" s="163"/>
      <c r="BHP1" s="163"/>
      <c r="BHQ1" s="163"/>
      <c r="BHR1" s="163"/>
      <c r="BHS1" s="163"/>
      <c r="BHT1" s="163"/>
      <c r="BHU1" s="163"/>
      <c r="BHV1" s="163"/>
      <c r="BHW1" s="163"/>
      <c r="BHX1" s="163"/>
      <c r="BHY1" s="163"/>
      <c r="BHZ1" s="163"/>
      <c r="BIA1" s="163"/>
      <c r="BIB1" s="163"/>
      <c r="BIC1" s="163"/>
      <c r="BID1" s="163"/>
      <c r="BIE1" s="163"/>
      <c r="BIF1" s="163"/>
      <c r="BIG1" s="163"/>
      <c r="BIH1" s="163"/>
      <c r="BII1" s="163"/>
      <c r="BIJ1" s="163"/>
      <c r="BIK1" s="163"/>
      <c r="BIL1" s="163"/>
      <c r="BIM1" s="163"/>
      <c r="BIN1" s="163"/>
      <c r="BIO1" s="163"/>
      <c r="BIP1" s="163"/>
      <c r="BIQ1" s="163"/>
      <c r="BIR1" s="163"/>
      <c r="BIS1" s="163"/>
      <c r="BIT1" s="163"/>
      <c r="BIU1" s="163"/>
      <c r="BIV1" s="163"/>
      <c r="BIW1" s="163"/>
      <c r="BIX1" s="163"/>
      <c r="BIY1" s="163"/>
      <c r="BIZ1" s="163"/>
      <c r="BJA1" s="163"/>
      <c r="BJB1" s="163"/>
      <c r="BJC1" s="163"/>
      <c r="BJD1" s="163"/>
      <c r="BJE1" s="163"/>
      <c r="BJF1" s="163"/>
    </row>
    <row r="2" spans="1:1618" s="164" customFormat="1" ht="24" customHeight="1">
      <c r="A2" s="703"/>
      <c r="B2" s="704"/>
      <c r="C2" s="704"/>
      <c r="D2" s="704"/>
      <c r="E2" s="704"/>
      <c r="F2" s="704"/>
      <c r="G2" s="704"/>
      <c r="H2" s="704"/>
      <c r="I2" s="704"/>
      <c r="J2" s="704"/>
      <c r="K2" s="704"/>
      <c r="L2" s="704"/>
      <c r="M2" s="704"/>
      <c r="N2" s="704"/>
      <c r="O2" s="704"/>
      <c r="P2" s="704"/>
      <c r="Q2" s="704"/>
      <c r="R2" s="704"/>
      <c r="S2" s="704"/>
      <c r="T2" s="704"/>
      <c r="U2" s="704"/>
      <c r="V2" s="704"/>
      <c r="W2" s="704"/>
      <c r="X2" s="695" t="s">
        <v>426</v>
      </c>
      <c r="Y2" s="695"/>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c r="NY2" s="163"/>
      <c r="NZ2" s="163"/>
      <c r="OA2" s="163"/>
      <c r="OB2" s="163"/>
      <c r="OC2" s="163"/>
      <c r="OD2" s="163"/>
      <c r="OE2" s="163"/>
      <c r="OF2" s="163"/>
      <c r="OG2" s="163"/>
      <c r="OH2" s="163"/>
      <c r="OI2" s="163"/>
      <c r="OJ2" s="163"/>
      <c r="OK2" s="163"/>
      <c r="OL2" s="163"/>
      <c r="OM2" s="163"/>
      <c r="ON2" s="163"/>
      <c r="OO2" s="163"/>
      <c r="OP2" s="163"/>
      <c r="OQ2" s="163"/>
      <c r="OR2" s="163"/>
      <c r="OS2" s="163"/>
      <c r="OT2" s="163"/>
      <c r="OU2" s="163"/>
      <c r="OV2" s="163"/>
      <c r="OW2" s="163"/>
      <c r="OX2" s="163"/>
      <c r="OY2" s="163"/>
      <c r="OZ2" s="163"/>
      <c r="PA2" s="163"/>
      <c r="PB2" s="163"/>
      <c r="PC2" s="163"/>
      <c r="PD2" s="163"/>
      <c r="PE2" s="163"/>
      <c r="PF2" s="163"/>
      <c r="PG2" s="163"/>
      <c r="PH2" s="163"/>
      <c r="PI2" s="163"/>
      <c r="PJ2" s="163"/>
      <c r="PK2" s="163"/>
      <c r="PL2" s="163"/>
      <c r="PM2" s="163"/>
      <c r="PN2" s="163"/>
      <c r="PO2" s="163"/>
      <c r="PP2" s="163"/>
      <c r="PQ2" s="163"/>
      <c r="PR2" s="163"/>
      <c r="PS2" s="163"/>
      <c r="PT2" s="163"/>
      <c r="PU2" s="163"/>
      <c r="PV2" s="163"/>
      <c r="PW2" s="163"/>
      <c r="PX2" s="163"/>
      <c r="PY2" s="163"/>
      <c r="PZ2" s="163"/>
      <c r="QA2" s="163"/>
      <c r="QB2" s="163"/>
      <c r="QC2" s="163"/>
      <c r="QD2" s="163"/>
      <c r="QE2" s="163"/>
      <c r="QF2" s="163"/>
      <c r="QG2" s="163"/>
      <c r="QH2" s="163"/>
      <c r="QI2" s="163"/>
      <c r="QJ2" s="163"/>
      <c r="QK2" s="163"/>
      <c r="QL2" s="163"/>
      <c r="QM2" s="163"/>
      <c r="QN2" s="163"/>
      <c r="QO2" s="163"/>
      <c r="QP2" s="163"/>
      <c r="QQ2" s="163"/>
      <c r="QR2" s="163"/>
      <c r="QS2" s="163"/>
      <c r="QT2" s="163"/>
      <c r="QU2" s="163"/>
      <c r="QV2" s="163"/>
      <c r="QW2" s="163"/>
      <c r="QX2" s="163"/>
      <c r="QY2" s="163"/>
      <c r="QZ2" s="163"/>
      <c r="RA2" s="163"/>
      <c r="RB2" s="163"/>
      <c r="RC2" s="163"/>
      <c r="RD2" s="163"/>
      <c r="RE2" s="163"/>
      <c r="RF2" s="163"/>
      <c r="RG2" s="163"/>
      <c r="RH2" s="163"/>
      <c r="RI2" s="163"/>
      <c r="RJ2" s="163"/>
      <c r="RK2" s="163"/>
      <c r="RL2" s="163"/>
      <c r="RM2" s="163"/>
      <c r="RN2" s="163"/>
      <c r="RO2" s="163"/>
      <c r="RP2" s="163"/>
      <c r="RQ2" s="163"/>
      <c r="RR2" s="163"/>
      <c r="RS2" s="163"/>
      <c r="RT2" s="163"/>
      <c r="RU2" s="163"/>
      <c r="RV2" s="163"/>
      <c r="RW2" s="163"/>
      <c r="RX2" s="163"/>
      <c r="RY2" s="163"/>
      <c r="RZ2" s="163"/>
      <c r="SA2" s="163"/>
      <c r="SB2" s="163"/>
      <c r="SC2" s="163"/>
      <c r="SD2" s="163"/>
      <c r="SE2" s="163"/>
      <c r="SF2" s="163"/>
      <c r="SG2" s="163"/>
      <c r="SH2" s="163"/>
      <c r="SI2" s="163"/>
      <c r="SJ2" s="163"/>
      <c r="SK2" s="163"/>
      <c r="SL2" s="163"/>
      <c r="SM2" s="163"/>
      <c r="SN2" s="163"/>
      <c r="SO2" s="163"/>
      <c r="SP2" s="163"/>
      <c r="SQ2" s="163"/>
      <c r="SR2" s="163"/>
      <c r="SS2" s="163"/>
      <c r="ST2" s="163"/>
      <c r="SU2" s="163"/>
      <c r="SV2" s="163"/>
      <c r="SW2" s="163"/>
      <c r="SX2" s="163"/>
      <c r="SY2" s="163"/>
      <c r="SZ2" s="163"/>
      <c r="TA2" s="163"/>
      <c r="TB2" s="163"/>
      <c r="TC2" s="163"/>
      <c r="TD2" s="163"/>
      <c r="TE2" s="163"/>
      <c r="TF2" s="163"/>
      <c r="TG2" s="163"/>
      <c r="TH2" s="163"/>
      <c r="TI2" s="163"/>
      <c r="TJ2" s="163"/>
      <c r="TK2" s="163"/>
      <c r="TL2" s="163"/>
      <c r="TM2" s="163"/>
      <c r="TN2" s="163"/>
      <c r="TO2" s="163"/>
      <c r="TP2" s="163"/>
      <c r="TQ2" s="163"/>
      <c r="TR2" s="163"/>
      <c r="TS2" s="163"/>
      <c r="TT2" s="163"/>
      <c r="TU2" s="163"/>
      <c r="TV2" s="163"/>
      <c r="TW2" s="163"/>
      <c r="TX2" s="163"/>
      <c r="TY2" s="163"/>
      <c r="TZ2" s="163"/>
      <c r="UA2" s="163"/>
      <c r="UB2" s="163"/>
      <c r="UC2" s="163"/>
      <c r="UD2" s="163"/>
      <c r="UE2" s="163"/>
      <c r="UF2" s="163"/>
      <c r="UG2" s="163"/>
      <c r="UH2" s="163"/>
      <c r="UI2" s="163"/>
      <c r="UJ2" s="163"/>
      <c r="UK2" s="163"/>
      <c r="UL2" s="163"/>
      <c r="UM2" s="163"/>
      <c r="UN2" s="163"/>
      <c r="UO2" s="163"/>
      <c r="UP2" s="163"/>
      <c r="UQ2" s="163"/>
      <c r="UR2" s="163"/>
      <c r="US2" s="163"/>
      <c r="UT2" s="163"/>
      <c r="UU2" s="163"/>
      <c r="UV2" s="163"/>
      <c r="UW2" s="163"/>
      <c r="UX2" s="163"/>
      <c r="UY2" s="163"/>
      <c r="UZ2" s="163"/>
      <c r="VA2" s="163"/>
      <c r="VB2" s="163"/>
      <c r="VC2" s="163"/>
      <c r="VD2" s="163"/>
      <c r="VE2" s="163"/>
      <c r="VF2" s="163"/>
      <c r="VG2" s="163"/>
      <c r="VH2" s="163"/>
      <c r="VI2" s="163"/>
      <c r="VJ2" s="163"/>
      <c r="VK2" s="163"/>
      <c r="VL2" s="163"/>
      <c r="VM2" s="163"/>
      <c r="VN2" s="163"/>
      <c r="VO2" s="163"/>
      <c r="VP2" s="163"/>
      <c r="VQ2" s="163"/>
      <c r="VR2" s="163"/>
      <c r="VS2" s="163"/>
      <c r="VT2" s="163"/>
      <c r="VU2" s="163"/>
      <c r="VV2" s="163"/>
      <c r="VW2" s="163"/>
      <c r="VX2" s="163"/>
      <c r="VY2" s="163"/>
      <c r="VZ2" s="163"/>
      <c r="WA2" s="163"/>
      <c r="WB2" s="163"/>
      <c r="WC2" s="163"/>
      <c r="WD2" s="163"/>
      <c r="WE2" s="163"/>
      <c r="WF2" s="163"/>
      <c r="WG2" s="163"/>
      <c r="WH2" s="163"/>
      <c r="WI2" s="163"/>
      <c r="WJ2" s="163"/>
      <c r="WK2" s="163"/>
      <c r="WL2" s="163"/>
      <c r="WM2" s="163"/>
      <c r="WN2" s="163"/>
      <c r="WO2" s="163"/>
      <c r="WP2" s="163"/>
      <c r="WQ2" s="163"/>
      <c r="WR2" s="163"/>
      <c r="WS2" s="163"/>
      <c r="WT2" s="163"/>
      <c r="WU2" s="163"/>
      <c r="WV2" s="163"/>
      <c r="WW2" s="163"/>
      <c r="WX2" s="163"/>
      <c r="WY2" s="163"/>
      <c r="WZ2" s="163"/>
      <c r="XA2" s="163"/>
      <c r="XB2" s="163"/>
      <c r="XC2" s="163"/>
      <c r="XD2" s="163"/>
      <c r="XE2" s="163"/>
      <c r="XF2" s="163"/>
      <c r="XG2" s="163"/>
      <c r="XH2" s="163"/>
      <c r="XI2" s="163"/>
      <c r="XJ2" s="163"/>
      <c r="XK2" s="163"/>
      <c r="XL2" s="163"/>
      <c r="XM2" s="163"/>
      <c r="XN2" s="163"/>
      <c r="XO2" s="163"/>
      <c r="XP2" s="163"/>
      <c r="XQ2" s="163"/>
      <c r="XR2" s="163"/>
      <c r="XS2" s="163"/>
      <c r="XT2" s="163"/>
      <c r="XU2" s="163"/>
      <c r="XV2" s="163"/>
      <c r="XW2" s="163"/>
      <c r="XX2" s="163"/>
      <c r="XY2" s="163"/>
      <c r="XZ2" s="163"/>
      <c r="YA2" s="163"/>
      <c r="YB2" s="163"/>
      <c r="YC2" s="163"/>
      <c r="YD2" s="163"/>
      <c r="YE2" s="163"/>
      <c r="YF2" s="163"/>
      <c r="YG2" s="163"/>
      <c r="YH2" s="163"/>
      <c r="YI2" s="163"/>
      <c r="YJ2" s="163"/>
      <c r="YK2" s="163"/>
      <c r="YL2" s="163"/>
      <c r="YM2" s="163"/>
      <c r="YN2" s="163"/>
      <c r="YO2" s="163"/>
      <c r="YP2" s="163"/>
      <c r="YQ2" s="163"/>
      <c r="YR2" s="163"/>
      <c r="YS2" s="163"/>
      <c r="YT2" s="163"/>
      <c r="YU2" s="163"/>
      <c r="YV2" s="163"/>
      <c r="YW2" s="163"/>
      <c r="YX2" s="163"/>
      <c r="YY2" s="163"/>
      <c r="YZ2" s="163"/>
      <c r="ZA2" s="163"/>
      <c r="ZB2" s="163"/>
      <c r="ZC2" s="163"/>
      <c r="ZD2" s="163"/>
      <c r="ZE2" s="163"/>
      <c r="ZF2" s="163"/>
      <c r="ZG2" s="163"/>
      <c r="ZH2" s="163"/>
      <c r="ZI2" s="163"/>
      <c r="ZJ2" s="163"/>
      <c r="ZK2" s="163"/>
      <c r="ZL2" s="163"/>
      <c r="ZM2" s="163"/>
      <c r="ZN2" s="163"/>
      <c r="ZO2" s="163"/>
      <c r="ZP2" s="163"/>
      <c r="ZQ2" s="163"/>
      <c r="ZR2" s="163"/>
      <c r="ZS2" s="163"/>
      <c r="ZT2" s="163"/>
      <c r="ZU2" s="163"/>
      <c r="ZV2" s="163"/>
      <c r="ZW2" s="163"/>
      <c r="ZX2" s="163"/>
      <c r="ZY2" s="163"/>
      <c r="ZZ2" s="163"/>
      <c r="AAA2" s="163"/>
      <c r="AAB2" s="163"/>
      <c r="AAC2" s="163"/>
      <c r="AAD2" s="163"/>
      <c r="AAE2" s="163"/>
      <c r="AAF2" s="163"/>
      <c r="AAG2" s="163"/>
      <c r="AAH2" s="163"/>
      <c r="AAI2" s="163"/>
      <c r="AAJ2" s="163"/>
      <c r="AAK2" s="163"/>
      <c r="AAL2" s="163"/>
      <c r="AAM2" s="163"/>
      <c r="AAN2" s="163"/>
      <c r="AAO2" s="163"/>
      <c r="AAP2" s="163"/>
      <c r="AAQ2" s="163"/>
      <c r="AAR2" s="163"/>
      <c r="AAS2" s="163"/>
      <c r="AAT2" s="163"/>
      <c r="AAU2" s="163"/>
      <c r="AAV2" s="163"/>
      <c r="AAW2" s="163"/>
      <c r="AAX2" s="163"/>
      <c r="AAY2" s="163"/>
      <c r="AAZ2" s="163"/>
      <c r="ABA2" s="163"/>
      <c r="ABB2" s="163"/>
      <c r="ABC2" s="163"/>
      <c r="ABD2" s="163"/>
      <c r="ABE2" s="163"/>
      <c r="ABF2" s="163"/>
      <c r="ABG2" s="163"/>
      <c r="ABH2" s="163"/>
      <c r="ABI2" s="163"/>
      <c r="ABJ2" s="163"/>
      <c r="ABK2" s="163"/>
      <c r="ABL2" s="163"/>
      <c r="ABM2" s="163"/>
      <c r="ABN2" s="163"/>
      <c r="ABO2" s="163"/>
      <c r="ABP2" s="163"/>
      <c r="ABQ2" s="163"/>
      <c r="ABR2" s="163"/>
      <c r="ABS2" s="163"/>
      <c r="ABT2" s="163"/>
      <c r="ABU2" s="163"/>
      <c r="ABV2" s="163"/>
      <c r="ABW2" s="163"/>
      <c r="ABX2" s="163"/>
      <c r="ABY2" s="163"/>
      <c r="ABZ2" s="163"/>
      <c r="ACA2" s="163"/>
      <c r="ACB2" s="163"/>
      <c r="ACC2" s="163"/>
      <c r="ACD2" s="163"/>
      <c r="ACE2" s="163"/>
      <c r="ACF2" s="163"/>
      <c r="ACG2" s="163"/>
      <c r="ACH2" s="163"/>
      <c r="ACI2" s="163"/>
      <c r="ACJ2" s="163"/>
      <c r="ACK2" s="163"/>
      <c r="ACL2" s="163"/>
      <c r="ACM2" s="163"/>
      <c r="ACN2" s="163"/>
      <c r="ACO2" s="163"/>
      <c r="ACP2" s="163"/>
      <c r="ACQ2" s="163"/>
      <c r="ACR2" s="163"/>
      <c r="ACS2" s="163"/>
      <c r="ACT2" s="163"/>
      <c r="ACU2" s="163"/>
      <c r="ACV2" s="163"/>
      <c r="ACW2" s="163"/>
      <c r="ACX2" s="163"/>
      <c r="ACY2" s="163"/>
      <c r="ACZ2" s="163"/>
      <c r="ADA2" s="163"/>
      <c r="ADB2" s="163"/>
      <c r="ADC2" s="163"/>
      <c r="ADD2" s="163"/>
      <c r="ADE2" s="163"/>
      <c r="ADF2" s="163"/>
      <c r="ADG2" s="163"/>
      <c r="ADH2" s="163"/>
      <c r="ADI2" s="163"/>
      <c r="ADJ2" s="163"/>
      <c r="ADK2" s="163"/>
      <c r="ADL2" s="163"/>
      <c r="ADM2" s="163"/>
      <c r="ADN2" s="163"/>
      <c r="ADO2" s="163"/>
      <c r="ADP2" s="163"/>
      <c r="ADQ2" s="163"/>
      <c r="ADR2" s="163"/>
      <c r="ADS2" s="163"/>
      <c r="ADT2" s="163"/>
      <c r="ADU2" s="163"/>
      <c r="ADV2" s="163"/>
      <c r="ADW2" s="163"/>
      <c r="ADX2" s="163"/>
      <c r="ADY2" s="163"/>
      <c r="ADZ2" s="163"/>
      <c r="AEA2" s="163"/>
      <c r="AEB2" s="163"/>
      <c r="AEC2" s="163"/>
      <c r="AED2" s="163"/>
      <c r="AEE2" s="163"/>
      <c r="AEF2" s="163"/>
      <c r="AEG2" s="163"/>
      <c r="AEH2" s="163"/>
      <c r="AEI2" s="163"/>
      <c r="AEJ2" s="163"/>
      <c r="AEK2" s="163"/>
      <c r="AEL2" s="163"/>
      <c r="AEM2" s="163"/>
      <c r="AEN2" s="163"/>
      <c r="AEO2" s="163"/>
      <c r="AEP2" s="163"/>
      <c r="AEQ2" s="163"/>
      <c r="AER2" s="163"/>
      <c r="AES2" s="163"/>
      <c r="AET2" s="163"/>
      <c r="AEU2" s="163"/>
      <c r="AEV2" s="163"/>
      <c r="AEW2" s="163"/>
      <c r="AEX2" s="163"/>
      <c r="AEY2" s="163"/>
      <c r="AEZ2" s="163"/>
      <c r="AFA2" s="163"/>
      <c r="AFB2" s="163"/>
      <c r="AFC2" s="163"/>
      <c r="AFD2" s="163"/>
      <c r="AFE2" s="163"/>
      <c r="AFF2" s="163"/>
      <c r="AFG2" s="163"/>
      <c r="AFH2" s="163"/>
      <c r="AFI2" s="163"/>
      <c r="AFJ2" s="163"/>
      <c r="AFK2" s="163"/>
      <c r="AFL2" s="163"/>
      <c r="AFM2" s="163"/>
      <c r="AFN2" s="163"/>
      <c r="AFO2" s="163"/>
      <c r="AFP2" s="163"/>
      <c r="AFQ2" s="163"/>
      <c r="AFR2" s="163"/>
      <c r="AFS2" s="163"/>
      <c r="AFT2" s="163"/>
      <c r="AFU2" s="163"/>
      <c r="AFV2" s="163"/>
      <c r="AFW2" s="163"/>
      <c r="AFX2" s="163"/>
      <c r="AFY2" s="163"/>
      <c r="AFZ2" s="163"/>
      <c r="AGA2" s="163"/>
      <c r="AGB2" s="163"/>
      <c r="AGC2" s="163"/>
      <c r="AGD2" s="163"/>
      <c r="AGE2" s="163"/>
      <c r="AGF2" s="163"/>
      <c r="AGG2" s="163"/>
      <c r="AGH2" s="163"/>
      <c r="AGI2" s="163"/>
      <c r="AGJ2" s="163"/>
      <c r="AGK2" s="163"/>
      <c r="AGL2" s="163"/>
      <c r="AGM2" s="163"/>
      <c r="AGN2" s="163"/>
      <c r="AGO2" s="163"/>
      <c r="AGP2" s="163"/>
      <c r="AGQ2" s="163"/>
      <c r="AGR2" s="163"/>
      <c r="AGS2" s="163"/>
      <c r="AGT2" s="163"/>
      <c r="AGU2" s="163"/>
      <c r="AGV2" s="163"/>
      <c r="AGW2" s="163"/>
      <c r="AGX2" s="163"/>
      <c r="AGY2" s="163"/>
      <c r="AGZ2" s="163"/>
      <c r="AHA2" s="163"/>
      <c r="AHB2" s="163"/>
      <c r="AHC2" s="163"/>
      <c r="AHD2" s="163"/>
      <c r="AHE2" s="163"/>
      <c r="AHF2" s="163"/>
      <c r="AHG2" s="163"/>
      <c r="AHH2" s="163"/>
      <c r="AHI2" s="163"/>
      <c r="AHJ2" s="163"/>
      <c r="AHK2" s="163"/>
      <c r="AHL2" s="163"/>
      <c r="AHM2" s="163"/>
      <c r="AHN2" s="163"/>
      <c r="AHO2" s="163"/>
      <c r="AHP2" s="163"/>
      <c r="AHQ2" s="163"/>
      <c r="AHR2" s="163"/>
      <c r="AHS2" s="163"/>
      <c r="AHT2" s="163"/>
      <c r="AHU2" s="163"/>
      <c r="AHV2" s="163"/>
      <c r="AHW2" s="163"/>
      <c r="AHX2" s="163"/>
      <c r="AHY2" s="163"/>
      <c r="AHZ2" s="163"/>
      <c r="AIA2" s="163"/>
      <c r="AIB2" s="163"/>
      <c r="AIC2" s="163"/>
      <c r="AID2" s="163"/>
      <c r="AIE2" s="163"/>
      <c r="AIF2" s="163"/>
      <c r="AIG2" s="163"/>
      <c r="AIH2" s="163"/>
      <c r="AII2" s="163"/>
      <c r="AIJ2" s="163"/>
      <c r="AIK2" s="163"/>
      <c r="AIL2" s="163"/>
      <c r="AIM2" s="163"/>
      <c r="AIN2" s="163"/>
      <c r="AIO2" s="163"/>
      <c r="AIP2" s="163"/>
      <c r="AIQ2" s="163"/>
      <c r="AIR2" s="163"/>
      <c r="AIS2" s="163"/>
      <c r="AIT2" s="163"/>
      <c r="AIU2" s="163"/>
      <c r="AIV2" s="163"/>
      <c r="AIW2" s="163"/>
      <c r="AIX2" s="163"/>
      <c r="AIY2" s="163"/>
      <c r="AIZ2" s="163"/>
      <c r="AJA2" s="163"/>
      <c r="AJB2" s="163"/>
      <c r="AJC2" s="163"/>
      <c r="AJD2" s="163"/>
      <c r="AJE2" s="163"/>
      <c r="AJF2" s="163"/>
      <c r="AJG2" s="163"/>
      <c r="AJH2" s="163"/>
      <c r="AJI2" s="163"/>
      <c r="AJJ2" s="163"/>
      <c r="AJK2" s="163"/>
      <c r="AJL2" s="163"/>
      <c r="AJM2" s="163"/>
      <c r="AJN2" s="163"/>
      <c r="AJO2" s="163"/>
      <c r="AJP2" s="163"/>
      <c r="AJQ2" s="163"/>
      <c r="AJR2" s="163"/>
      <c r="AJS2" s="163"/>
      <c r="AJT2" s="163"/>
      <c r="AJU2" s="163"/>
      <c r="AJV2" s="163"/>
      <c r="AJW2" s="163"/>
      <c r="AJX2" s="163"/>
      <c r="AJY2" s="163"/>
      <c r="AJZ2" s="163"/>
      <c r="AKA2" s="163"/>
      <c r="AKB2" s="163"/>
      <c r="AKC2" s="163"/>
      <c r="AKD2" s="163"/>
      <c r="AKE2" s="163"/>
      <c r="AKF2" s="163"/>
      <c r="AKG2" s="163"/>
      <c r="AKH2" s="163"/>
      <c r="AKI2" s="163"/>
      <c r="AKJ2" s="163"/>
      <c r="AKK2" s="163"/>
      <c r="AKL2" s="163"/>
      <c r="AKM2" s="163"/>
      <c r="AKN2" s="163"/>
      <c r="AKO2" s="163"/>
      <c r="AKP2" s="163"/>
      <c r="AKQ2" s="163"/>
      <c r="AKR2" s="163"/>
      <c r="AKS2" s="163"/>
      <c r="AKT2" s="163"/>
      <c r="AKU2" s="163"/>
      <c r="AKV2" s="163"/>
      <c r="AKW2" s="163"/>
      <c r="AKX2" s="163"/>
      <c r="AKY2" s="163"/>
      <c r="AKZ2" s="163"/>
      <c r="ALA2" s="163"/>
      <c r="ALB2" s="163"/>
      <c r="ALC2" s="163"/>
      <c r="ALD2" s="163"/>
      <c r="ALE2" s="163"/>
      <c r="ALF2" s="163"/>
      <c r="ALG2" s="163"/>
      <c r="ALH2" s="163"/>
      <c r="ALI2" s="163"/>
      <c r="ALJ2" s="163"/>
      <c r="ALK2" s="163"/>
      <c r="ALL2" s="163"/>
      <c r="ALM2" s="163"/>
      <c r="ALN2" s="163"/>
      <c r="ALO2" s="163"/>
      <c r="ALP2" s="163"/>
      <c r="ALQ2" s="163"/>
      <c r="ALR2" s="163"/>
      <c r="ALS2" s="163"/>
      <c r="ALT2" s="163"/>
      <c r="ALU2" s="163"/>
      <c r="ALV2" s="163"/>
      <c r="ALW2" s="163"/>
      <c r="ALX2" s="163"/>
      <c r="ALY2" s="163"/>
      <c r="ALZ2" s="163"/>
      <c r="AMA2" s="163"/>
      <c r="AMB2" s="163"/>
      <c r="AMC2" s="163"/>
      <c r="AMD2" s="163"/>
      <c r="AME2" s="163"/>
      <c r="AMF2" s="163"/>
      <c r="AMG2" s="163"/>
      <c r="AMH2" s="163"/>
      <c r="AMI2" s="163"/>
      <c r="AMJ2" s="163"/>
      <c r="AMK2" s="163"/>
      <c r="AML2" s="163"/>
      <c r="AMM2" s="163"/>
      <c r="AMN2" s="163"/>
      <c r="AMO2" s="163"/>
      <c r="AMP2" s="163"/>
      <c r="AMQ2" s="163"/>
      <c r="AMR2" s="163"/>
      <c r="AMS2" s="163"/>
      <c r="AMT2" s="163"/>
      <c r="AMU2" s="163"/>
      <c r="AMV2" s="163"/>
      <c r="AMW2" s="163"/>
      <c r="AMX2" s="163"/>
      <c r="AMY2" s="163"/>
      <c r="AMZ2" s="163"/>
      <c r="ANA2" s="163"/>
      <c r="ANB2" s="163"/>
      <c r="ANC2" s="163"/>
      <c r="AND2" s="163"/>
      <c r="ANE2" s="163"/>
      <c r="ANF2" s="163"/>
      <c r="ANG2" s="163"/>
      <c r="ANH2" s="163"/>
      <c r="ANI2" s="163"/>
      <c r="ANJ2" s="163"/>
      <c r="ANK2" s="163"/>
      <c r="ANL2" s="163"/>
      <c r="ANM2" s="163"/>
      <c r="ANN2" s="163"/>
      <c r="ANO2" s="163"/>
      <c r="ANP2" s="163"/>
      <c r="ANQ2" s="163"/>
      <c r="ANR2" s="163"/>
      <c r="ANS2" s="163"/>
      <c r="ANT2" s="163"/>
      <c r="ANU2" s="163"/>
      <c r="ANV2" s="163"/>
      <c r="ANW2" s="163"/>
      <c r="ANX2" s="163"/>
      <c r="ANY2" s="163"/>
      <c r="ANZ2" s="163"/>
      <c r="AOA2" s="163"/>
      <c r="AOB2" s="163"/>
      <c r="AOC2" s="163"/>
      <c r="AOD2" s="163"/>
      <c r="AOE2" s="163"/>
      <c r="AOF2" s="163"/>
      <c r="AOG2" s="163"/>
      <c r="AOH2" s="163"/>
      <c r="AOI2" s="163"/>
      <c r="AOJ2" s="163"/>
      <c r="AOK2" s="163"/>
      <c r="AOL2" s="163"/>
      <c r="AOM2" s="163"/>
      <c r="AON2" s="163"/>
      <c r="AOO2" s="163"/>
      <c r="AOP2" s="163"/>
      <c r="AOQ2" s="163"/>
      <c r="AOR2" s="163"/>
      <c r="AOS2" s="163"/>
      <c r="AOT2" s="163"/>
      <c r="AOU2" s="163"/>
      <c r="AOV2" s="163"/>
      <c r="AOW2" s="163"/>
      <c r="AOX2" s="163"/>
      <c r="AOY2" s="163"/>
      <c r="AOZ2" s="163"/>
      <c r="APA2" s="163"/>
      <c r="APB2" s="163"/>
      <c r="APC2" s="163"/>
      <c r="APD2" s="163"/>
      <c r="APE2" s="163"/>
      <c r="APF2" s="163"/>
      <c r="APG2" s="163"/>
      <c r="APH2" s="163"/>
      <c r="API2" s="163"/>
      <c r="APJ2" s="163"/>
      <c r="APK2" s="163"/>
      <c r="APL2" s="163"/>
      <c r="APM2" s="163"/>
      <c r="APN2" s="163"/>
      <c r="APO2" s="163"/>
      <c r="APP2" s="163"/>
      <c r="APQ2" s="163"/>
      <c r="APR2" s="163"/>
      <c r="APS2" s="163"/>
      <c r="APT2" s="163"/>
      <c r="APU2" s="163"/>
      <c r="APV2" s="163"/>
      <c r="APW2" s="163"/>
      <c r="APX2" s="163"/>
      <c r="APY2" s="163"/>
      <c r="APZ2" s="163"/>
      <c r="AQA2" s="163"/>
      <c r="AQB2" s="163"/>
      <c r="AQC2" s="163"/>
      <c r="AQD2" s="163"/>
      <c r="AQE2" s="163"/>
      <c r="AQF2" s="163"/>
      <c r="AQG2" s="163"/>
      <c r="AQH2" s="163"/>
      <c r="AQI2" s="163"/>
      <c r="AQJ2" s="163"/>
      <c r="AQK2" s="163"/>
      <c r="AQL2" s="163"/>
      <c r="AQM2" s="163"/>
      <c r="AQN2" s="163"/>
      <c r="AQO2" s="163"/>
      <c r="AQP2" s="163"/>
      <c r="AQQ2" s="163"/>
      <c r="AQR2" s="163"/>
      <c r="AQS2" s="163"/>
      <c r="AQT2" s="163"/>
      <c r="AQU2" s="163"/>
      <c r="AQV2" s="163"/>
      <c r="AQW2" s="163"/>
      <c r="AQX2" s="163"/>
      <c r="AQY2" s="163"/>
      <c r="AQZ2" s="163"/>
      <c r="ARA2" s="163"/>
      <c r="ARB2" s="163"/>
      <c r="ARC2" s="163"/>
      <c r="ARD2" s="163"/>
      <c r="ARE2" s="163"/>
      <c r="ARF2" s="163"/>
      <c r="ARG2" s="163"/>
      <c r="ARH2" s="163"/>
      <c r="ARI2" s="163"/>
      <c r="ARJ2" s="163"/>
      <c r="ARK2" s="163"/>
      <c r="ARL2" s="163"/>
      <c r="ARM2" s="163"/>
      <c r="ARN2" s="163"/>
      <c r="ARO2" s="163"/>
      <c r="ARP2" s="163"/>
      <c r="ARQ2" s="163"/>
      <c r="ARR2" s="163"/>
      <c r="ARS2" s="163"/>
      <c r="ART2" s="163"/>
      <c r="ARU2" s="163"/>
      <c r="ARV2" s="163"/>
      <c r="ARW2" s="163"/>
      <c r="ARX2" s="163"/>
      <c r="ARY2" s="163"/>
      <c r="ARZ2" s="163"/>
      <c r="ASA2" s="163"/>
      <c r="ASB2" s="163"/>
      <c r="ASC2" s="163"/>
      <c r="ASD2" s="163"/>
      <c r="ASE2" s="163"/>
      <c r="ASF2" s="163"/>
      <c r="ASG2" s="163"/>
      <c r="ASH2" s="163"/>
      <c r="ASI2" s="163"/>
      <c r="ASJ2" s="163"/>
      <c r="ASK2" s="163"/>
      <c r="ASL2" s="163"/>
      <c r="ASM2" s="163"/>
      <c r="ASN2" s="163"/>
      <c r="ASO2" s="163"/>
      <c r="ASP2" s="163"/>
      <c r="ASQ2" s="163"/>
      <c r="ASR2" s="163"/>
      <c r="ASS2" s="163"/>
      <c r="AST2" s="163"/>
      <c r="ASU2" s="163"/>
      <c r="ASV2" s="163"/>
      <c r="ASW2" s="163"/>
      <c r="ASX2" s="163"/>
      <c r="ASY2" s="163"/>
      <c r="ASZ2" s="163"/>
      <c r="ATA2" s="163"/>
      <c r="ATB2" s="163"/>
      <c r="ATC2" s="163"/>
      <c r="ATD2" s="163"/>
      <c r="ATE2" s="163"/>
      <c r="ATF2" s="163"/>
      <c r="ATG2" s="163"/>
      <c r="ATH2" s="163"/>
      <c r="ATI2" s="163"/>
      <c r="ATJ2" s="163"/>
      <c r="ATK2" s="163"/>
      <c r="ATL2" s="163"/>
      <c r="ATM2" s="163"/>
      <c r="ATN2" s="163"/>
      <c r="ATO2" s="163"/>
      <c r="ATP2" s="163"/>
      <c r="ATQ2" s="163"/>
      <c r="ATR2" s="163"/>
      <c r="ATS2" s="163"/>
      <c r="ATT2" s="163"/>
      <c r="ATU2" s="163"/>
      <c r="ATV2" s="163"/>
      <c r="ATW2" s="163"/>
      <c r="ATX2" s="163"/>
      <c r="ATY2" s="163"/>
      <c r="ATZ2" s="163"/>
      <c r="AUA2" s="163"/>
      <c r="AUB2" s="163"/>
      <c r="AUC2" s="163"/>
      <c r="AUD2" s="163"/>
      <c r="AUE2" s="163"/>
      <c r="AUF2" s="163"/>
      <c r="AUG2" s="163"/>
      <c r="AUH2" s="163"/>
      <c r="AUI2" s="163"/>
      <c r="AUJ2" s="163"/>
      <c r="AUK2" s="163"/>
      <c r="AUL2" s="163"/>
      <c r="AUM2" s="163"/>
      <c r="AUN2" s="163"/>
      <c r="AUO2" s="163"/>
      <c r="AUP2" s="163"/>
      <c r="AUQ2" s="163"/>
      <c r="AUR2" s="163"/>
      <c r="AUS2" s="163"/>
      <c r="AUT2" s="163"/>
      <c r="AUU2" s="163"/>
      <c r="AUV2" s="163"/>
      <c r="AUW2" s="163"/>
      <c r="AUX2" s="163"/>
      <c r="AUY2" s="163"/>
      <c r="AUZ2" s="163"/>
      <c r="AVA2" s="163"/>
      <c r="AVB2" s="163"/>
      <c r="AVC2" s="163"/>
      <c r="AVD2" s="163"/>
      <c r="AVE2" s="163"/>
      <c r="AVF2" s="163"/>
      <c r="AVG2" s="163"/>
      <c r="AVH2" s="163"/>
      <c r="AVI2" s="163"/>
      <c r="AVJ2" s="163"/>
      <c r="AVK2" s="163"/>
      <c r="AVL2" s="163"/>
      <c r="AVM2" s="163"/>
      <c r="AVN2" s="163"/>
      <c r="AVO2" s="163"/>
      <c r="AVP2" s="163"/>
      <c r="AVQ2" s="163"/>
      <c r="AVR2" s="163"/>
      <c r="AVS2" s="163"/>
      <c r="AVT2" s="163"/>
      <c r="AVU2" s="163"/>
      <c r="AVV2" s="163"/>
      <c r="AVW2" s="163"/>
      <c r="AVX2" s="163"/>
      <c r="AVY2" s="163"/>
      <c r="AVZ2" s="163"/>
      <c r="AWA2" s="163"/>
      <c r="AWB2" s="163"/>
      <c r="AWC2" s="163"/>
      <c r="AWD2" s="163"/>
      <c r="AWE2" s="163"/>
      <c r="AWF2" s="163"/>
      <c r="AWG2" s="163"/>
      <c r="AWH2" s="163"/>
      <c r="AWI2" s="163"/>
      <c r="AWJ2" s="163"/>
      <c r="AWK2" s="163"/>
      <c r="AWL2" s="163"/>
      <c r="AWM2" s="163"/>
      <c r="AWN2" s="163"/>
      <c r="AWO2" s="163"/>
      <c r="AWP2" s="163"/>
      <c r="AWQ2" s="163"/>
      <c r="AWR2" s="163"/>
      <c r="AWS2" s="163"/>
      <c r="AWT2" s="163"/>
      <c r="AWU2" s="163"/>
      <c r="AWV2" s="163"/>
      <c r="AWW2" s="163"/>
      <c r="AWX2" s="163"/>
      <c r="AWY2" s="163"/>
      <c r="AWZ2" s="163"/>
      <c r="AXA2" s="163"/>
      <c r="AXB2" s="163"/>
      <c r="AXC2" s="163"/>
      <c r="AXD2" s="163"/>
      <c r="AXE2" s="163"/>
      <c r="AXF2" s="163"/>
      <c r="AXG2" s="163"/>
      <c r="AXH2" s="163"/>
      <c r="AXI2" s="163"/>
      <c r="AXJ2" s="163"/>
      <c r="AXK2" s="163"/>
      <c r="AXL2" s="163"/>
      <c r="AXM2" s="163"/>
      <c r="AXN2" s="163"/>
      <c r="AXO2" s="163"/>
      <c r="AXP2" s="163"/>
      <c r="AXQ2" s="163"/>
      <c r="AXR2" s="163"/>
      <c r="AXS2" s="163"/>
      <c r="AXT2" s="163"/>
      <c r="AXU2" s="163"/>
      <c r="AXV2" s="163"/>
      <c r="AXW2" s="163"/>
      <c r="AXX2" s="163"/>
      <c r="AXY2" s="163"/>
      <c r="AXZ2" s="163"/>
      <c r="AYA2" s="163"/>
      <c r="AYB2" s="163"/>
      <c r="AYC2" s="163"/>
      <c r="AYD2" s="163"/>
      <c r="AYE2" s="163"/>
      <c r="AYF2" s="163"/>
      <c r="AYG2" s="163"/>
      <c r="AYH2" s="163"/>
      <c r="AYI2" s="163"/>
      <c r="AYJ2" s="163"/>
      <c r="AYK2" s="163"/>
      <c r="AYL2" s="163"/>
      <c r="AYM2" s="163"/>
      <c r="AYN2" s="163"/>
      <c r="AYO2" s="163"/>
      <c r="AYP2" s="163"/>
      <c r="AYQ2" s="163"/>
      <c r="AYR2" s="163"/>
      <c r="AYS2" s="163"/>
      <c r="AYT2" s="163"/>
      <c r="AYU2" s="163"/>
      <c r="AYV2" s="163"/>
      <c r="AYW2" s="163"/>
      <c r="AYX2" s="163"/>
      <c r="AYY2" s="163"/>
      <c r="AYZ2" s="163"/>
      <c r="AZA2" s="163"/>
      <c r="AZB2" s="163"/>
      <c r="AZC2" s="163"/>
      <c r="AZD2" s="163"/>
      <c r="AZE2" s="163"/>
      <c r="AZF2" s="163"/>
      <c r="AZG2" s="163"/>
      <c r="AZH2" s="163"/>
      <c r="AZI2" s="163"/>
      <c r="AZJ2" s="163"/>
      <c r="AZK2" s="163"/>
      <c r="AZL2" s="163"/>
      <c r="AZM2" s="163"/>
      <c r="AZN2" s="163"/>
      <c r="AZO2" s="163"/>
      <c r="AZP2" s="163"/>
      <c r="AZQ2" s="163"/>
      <c r="AZR2" s="163"/>
      <c r="AZS2" s="163"/>
      <c r="AZT2" s="163"/>
      <c r="AZU2" s="163"/>
      <c r="AZV2" s="163"/>
      <c r="AZW2" s="163"/>
      <c r="AZX2" s="163"/>
      <c r="AZY2" s="163"/>
      <c r="AZZ2" s="163"/>
      <c r="BAA2" s="163"/>
      <c r="BAB2" s="163"/>
      <c r="BAC2" s="163"/>
      <c r="BAD2" s="163"/>
      <c r="BAE2" s="163"/>
      <c r="BAF2" s="163"/>
      <c r="BAG2" s="163"/>
      <c r="BAH2" s="163"/>
      <c r="BAI2" s="163"/>
      <c r="BAJ2" s="163"/>
      <c r="BAK2" s="163"/>
      <c r="BAL2" s="163"/>
      <c r="BAM2" s="163"/>
      <c r="BAN2" s="163"/>
      <c r="BAO2" s="163"/>
      <c r="BAP2" s="163"/>
      <c r="BAQ2" s="163"/>
      <c r="BAR2" s="163"/>
      <c r="BAS2" s="163"/>
      <c r="BAT2" s="163"/>
      <c r="BAU2" s="163"/>
      <c r="BAV2" s="163"/>
      <c r="BAW2" s="163"/>
      <c r="BAX2" s="163"/>
      <c r="BAY2" s="163"/>
      <c r="BAZ2" s="163"/>
      <c r="BBA2" s="163"/>
      <c r="BBB2" s="163"/>
      <c r="BBC2" s="163"/>
      <c r="BBD2" s="163"/>
      <c r="BBE2" s="163"/>
      <c r="BBF2" s="163"/>
      <c r="BBG2" s="163"/>
      <c r="BBH2" s="163"/>
      <c r="BBI2" s="163"/>
      <c r="BBJ2" s="163"/>
      <c r="BBK2" s="163"/>
      <c r="BBL2" s="163"/>
      <c r="BBM2" s="163"/>
      <c r="BBN2" s="163"/>
      <c r="BBO2" s="163"/>
      <c r="BBP2" s="163"/>
      <c r="BBQ2" s="163"/>
      <c r="BBR2" s="163"/>
      <c r="BBS2" s="163"/>
      <c r="BBT2" s="163"/>
      <c r="BBU2" s="163"/>
      <c r="BBV2" s="163"/>
      <c r="BBW2" s="163"/>
      <c r="BBX2" s="163"/>
      <c r="BBY2" s="163"/>
      <c r="BBZ2" s="163"/>
      <c r="BCA2" s="163"/>
      <c r="BCB2" s="163"/>
      <c r="BCC2" s="163"/>
      <c r="BCD2" s="163"/>
      <c r="BCE2" s="163"/>
      <c r="BCF2" s="163"/>
      <c r="BCG2" s="163"/>
      <c r="BCH2" s="163"/>
      <c r="BCI2" s="163"/>
      <c r="BCJ2" s="163"/>
      <c r="BCK2" s="163"/>
      <c r="BCL2" s="163"/>
      <c r="BCM2" s="163"/>
      <c r="BCN2" s="163"/>
      <c r="BCO2" s="163"/>
      <c r="BCP2" s="163"/>
      <c r="BCQ2" s="163"/>
      <c r="BCR2" s="163"/>
      <c r="BCS2" s="163"/>
      <c r="BCT2" s="163"/>
      <c r="BCU2" s="163"/>
      <c r="BCV2" s="163"/>
      <c r="BCW2" s="163"/>
      <c r="BCX2" s="163"/>
      <c r="BCY2" s="163"/>
      <c r="BCZ2" s="163"/>
      <c r="BDA2" s="163"/>
      <c r="BDB2" s="163"/>
      <c r="BDC2" s="163"/>
      <c r="BDD2" s="163"/>
      <c r="BDE2" s="163"/>
      <c r="BDF2" s="163"/>
      <c r="BDG2" s="163"/>
      <c r="BDH2" s="163"/>
      <c r="BDI2" s="163"/>
      <c r="BDJ2" s="163"/>
      <c r="BDK2" s="163"/>
      <c r="BDL2" s="163"/>
      <c r="BDM2" s="163"/>
      <c r="BDN2" s="163"/>
      <c r="BDO2" s="163"/>
      <c r="BDP2" s="163"/>
      <c r="BDQ2" s="163"/>
      <c r="BDR2" s="163"/>
      <c r="BDS2" s="163"/>
      <c r="BDT2" s="163"/>
      <c r="BDU2" s="163"/>
      <c r="BDV2" s="163"/>
      <c r="BDW2" s="163"/>
      <c r="BDX2" s="163"/>
      <c r="BDY2" s="163"/>
      <c r="BDZ2" s="163"/>
      <c r="BEA2" s="163"/>
      <c r="BEB2" s="163"/>
      <c r="BEC2" s="163"/>
      <c r="BED2" s="163"/>
      <c r="BEE2" s="163"/>
      <c r="BEF2" s="163"/>
      <c r="BEG2" s="163"/>
      <c r="BEH2" s="163"/>
      <c r="BEI2" s="163"/>
      <c r="BEJ2" s="163"/>
      <c r="BEK2" s="163"/>
      <c r="BEL2" s="163"/>
      <c r="BEM2" s="163"/>
      <c r="BEN2" s="163"/>
      <c r="BEO2" s="163"/>
      <c r="BEP2" s="163"/>
      <c r="BEQ2" s="163"/>
      <c r="BER2" s="163"/>
      <c r="BES2" s="163"/>
      <c r="BET2" s="163"/>
      <c r="BEU2" s="163"/>
      <c r="BEV2" s="163"/>
      <c r="BEW2" s="163"/>
      <c r="BEX2" s="163"/>
      <c r="BEY2" s="163"/>
      <c r="BEZ2" s="163"/>
      <c r="BFA2" s="163"/>
      <c r="BFB2" s="163"/>
      <c r="BFC2" s="163"/>
      <c r="BFD2" s="163"/>
      <c r="BFE2" s="163"/>
      <c r="BFF2" s="163"/>
      <c r="BFG2" s="163"/>
      <c r="BFH2" s="163"/>
      <c r="BFI2" s="163"/>
      <c r="BFJ2" s="163"/>
      <c r="BFK2" s="163"/>
      <c r="BFL2" s="163"/>
      <c r="BFM2" s="163"/>
      <c r="BFN2" s="163"/>
      <c r="BFO2" s="163"/>
      <c r="BFP2" s="163"/>
      <c r="BFQ2" s="163"/>
      <c r="BFR2" s="163"/>
      <c r="BFS2" s="163"/>
      <c r="BFT2" s="163"/>
      <c r="BFU2" s="163"/>
      <c r="BFV2" s="163"/>
      <c r="BFW2" s="163"/>
      <c r="BFX2" s="163"/>
      <c r="BFY2" s="163"/>
      <c r="BFZ2" s="163"/>
      <c r="BGA2" s="163"/>
      <c r="BGB2" s="163"/>
      <c r="BGC2" s="163"/>
      <c r="BGD2" s="163"/>
      <c r="BGE2" s="163"/>
      <c r="BGF2" s="163"/>
      <c r="BGG2" s="163"/>
      <c r="BGH2" s="163"/>
      <c r="BGI2" s="163"/>
      <c r="BGJ2" s="163"/>
      <c r="BGK2" s="163"/>
      <c r="BGL2" s="163"/>
      <c r="BGM2" s="163"/>
      <c r="BGN2" s="163"/>
      <c r="BGO2" s="163"/>
      <c r="BGP2" s="163"/>
      <c r="BGQ2" s="163"/>
      <c r="BGR2" s="163"/>
      <c r="BGS2" s="163"/>
      <c r="BGT2" s="163"/>
      <c r="BGU2" s="163"/>
      <c r="BGV2" s="163"/>
      <c r="BGW2" s="163"/>
      <c r="BGX2" s="163"/>
      <c r="BGY2" s="163"/>
      <c r="BGZ2" s="163"/>
      <c r="BHA2" s="163"/>
      <c r="BHB2" s="163"/>
      <c r="BHC2" s="163"/>
      <c r="BHD2" s="163"/>
      <c r="BHE2" s="163"/>
      <c r="BHF2" s="163"/>
      <c r="BHG2" s="163"/>
      <c r="BHH2" s="163"/>
      <c r="BHI2" s="163"/>
      <c r="BHJ2" s="163"/>
      <c r="BHK2" s="163"/>
      <c r="BHL2" s="163"/>
      <c r="BHM2" s="163"/>
      <c r="BHN2" s="163"/>
      <c r="BHO2" s="163"/>
      <c r="BHP2" s="163"/>
      <c r="BHQ2" s="163"/>
      <c r="BHR2" s="163"/>
      <c r="BHS2" s="163"/>
      <c r="BHT2" s="163"/>
      <c r="BHU2" s="163"/>
      <c r="BHV2" s="163"/>
      <c r="BHW2" s="163"/>
      <c r="BHX2" s="163"/>
      <c r="BHY2" s="163"/>
      <c r="BHZ2" s="163"/>
      <c r="BIA2" s="163"/>
      <c r="BIB2" s="163"/>
      <c r="BIC2" s="163"/>
      <c r="BID2" s="163"/>
      <c r="BIE2" s="163"/>
      <c r="BIF2" s="163"/>
      <c r="BIG2" s="163"/>
      <c r="BIH2" s="163"/>
      <c r="BII2" s="163"/>
      <c r="BIJ2" s="163"/>
      <c r="BIK2" s="163"/>
      <c r="BIL2" s="163"/>
      <c r="BIM2" s="163"/>
      <c r="BIN2" s="163"/>
      <c r="BIO2" s="163"/>
      <c r="BIP2" s="163"/>
      <c r="BIQ2" s="163"/>
      <c r="BIR2" s="163"/>
      <c r="BIS2" s="163"/>
      <c r="BIT2" s="163"/>
      <c r="BIU2" s="163"/>
      <c r="BIV2" s="163"/>
      <c r="BIW2" s="163"/>
      <c r="BIX2" s="163"/>
      <c r="BIY2" s="163"/>
      <c r="BIZ2" s="163"/>
      <c r="BJA2" s="163"/>
      <c r="BJB2" s="163"/>
      <c r="BJC2" s="163"/>
      <c r="BJD2" s="163"/>
      <c r="BJE2" s="163"/>
      <c r="BJF2" s="163"/>
    </row>
    <row r="3" spans="1:1618" s="164" customFormat="1" ht="21" customHeight="1">
      <c r="A3" s="703"/>
      <c r="B3" s="704"/>
      <c r="C3" s="704"/>
      <c r="D3" s="704"/>
      <c r="E3" s="704"/>
      <c r="F3" s="704"/>
      <c r="G3" s="704"/>
      <c r="H3" s="704"/>
      <c r="I3" s="704"/>
      <c r="J3" s="704"/>
      <c r="K3" s="704"/>
      <c r="L3" s="704"/>
      <c r="M3" s="704"/>
      <c r="N3" s="704"/>
      <c r="O3" s="704"/>
      <c r="P3" s="704"/>
      <c r="Q3" s="704"/>
      <c r="R3" s="704"/>
      <c r="S3" s="704"/>
      <c r="T3" s="704"/>
      <c r="U3" s="704"/>
      <c r="V3" s="704"/>
      <c r="W3" s="704"/>
      <c r="X3" s="695" t="s">
        <v>425</v>
      </c>
      <c r="Y3" s="695"/>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c r="NY3" s="163"/>
      <c r="NZ3" s="163"/>
      <c r="OA3" s="163"/>
      <c r="OB3" s="163"/>
      <c r="OC3" s="163"/>
      <c r="OD3" s="163"/>
      <c r="OE3" s="163"/>
      <c r="OF3" s="163"/>
      <c r="OG3" s="163"/>
      <c r="OH3" s="163"/>
      <c r="OI3" s="163"/>
      <c r="OJ3" s="163"/>
      <c r="OK3" s="163"/>
      <c r="OL3" s="163"/>
      <c r="OM3" s="163"/>
      <c r="ON3" s="163"/>
      <c r="OO3" s="163"/>
      <c r="OP3" s="163"/>
      <c r="OQ3" s="163"/>
      <c r="OR3" s="163"/>
      <c r="OS3" s="163"/>
      <c r="OT3" s="163"/>
      <c r="OU3" s="163"/>
      <c r="OV3" s="163"/>
      <c r="OW3" s="163"/>
      <c r="OX3" s="163"/>
      <c r="OY3" s="163"/>
      <c r="OZ3" s="163"/>
      <c r="PA3" s="163"/>
      <c r="PB3" s="163"/>
      <c r="PC3" s="163"/>
      <c r="PD3" s="163"/>
      <c r="PE3" s="163"/>
      <c r="PF3" s="163"/>
      <c r="PG3" s="163"/>
      <c r="PH3" s="163"/>
      <c r="PI3" s="163"/>
      <c r="PJ3" s="163"/>
      <c r="PK3" s="163"/>
      <c r="PL3" s="163"/>
      <c r="PM3" s="163"/>
      <c r="PN3" s="163"/>
      <c r="PO3" s="163"/>
      <c r="PP3" s="163"/>
      <c r="PQ3" s="163"/>
      <c r="PR3" s="163"/>
      <c r="PS3" s="163"/>
      <c r="PT3" s="163"/>
      <c r="PU3" s="163"/>
      <c r="PV3" s="163"/>
      <c r="PW3" s="163"/>
      <c r="PX3" s="163"/>
      <c r="PY3" s="163"/>
      <c r="PZ3" s="163"/>
      <c r="QA3" s="163"/>
      <c r="QB3" s="163"/>
      <c r="QC3" s="163"/>
      <c r="QD3" s="163"/>
      <c r="QE3" s="163"/>
      <c r="QF3" s="163"/>
      <c r="QG3" s="163"/>
      <c r="QH3" s="163"/>
      <c r="QI3" s="163"/>
      <c r="QJ3" s="163"/>
      <c r="QK3" s="163"/>
      <c r="QL3" s="163"/>
      <c r="QM3" s="163"/>
      <c r="QN3" s="163"/>
      <c r="QO3" s="163"/>
      <c r="QP3" s="163"/>
      <c r="QQ3" s="163"/>
      <c r="QR3" s="163"/>
      <c r="QS3" s="163"/>
      <c r="QT3" s="163"/>
      <c r="QU3" s="163"/>
      <c r="QV3" s="163"/>
      <c r="QW3" s="163"/>
      <c r="QX3" s="163"/>
      <c r="QY3" s="163"/>
      <c r="QZ3" s="163"/>
      <c r="RA3" s="163"/>
      <c r="RB3" s="163"/>
      <c r="RC3" s="163"/>
      <c r="RD3" s="163"/>
      <c r="RE3" s="163"/>
      <c r="RF3" s="163"/>
      <c r="RG3" s="163"/>
      <c r="RH3" s="163"/>
      <c r="RI3" s="163"/>
      <c r="RJ3" s="163"/>
      <c r="RK3" s="163"/>
      <c r="RL3" s="163"/>
      <c r="RM3" s="163"/>
      <c r="RN3" s="163"/>
      <c r="RO3" s="163"/>
      <c r="RP3" s="163"/>
      <c r="RQ3" s="163"/>
      <c r="RR3" s="163"/>
      <c r="RS3" s="163"/>
      <c r="RT3" s="163"/>
      <c r="RU3" s="163"/>
      <c r="RV3" s="163"/>
      <c r="RW3" s="163"/>
      <c r="RX3" s="163"/>
      <c r="RY3" s="163"/>
      <c r="RZ3" s="163"/>
      <c r="SA3" s="163"/>
      <c r="SB3" s="163"/>
      <c r="SC3" s="163"/>
      <c r="SD3" s="163"/>
      <c r="SE3" s="163"/>
      <c r="SF3" s="163"/>
      <c r="SG3" s="163"/>
      <c r="SH3" s="163"/>
      <c r="SI3" s="163"/>
      <c r="SJ3" s="163"/>
      <c r="SK3" s="163"/>
      <c r="SL3" s="163"/>
      <c r="SM3" s="163"/>
      <c r="SN3" s="163"/>
      <c r="SO3" s="163"/>
      <c r="SP3" s="163"/>
      <c r="SQ3" s="163"/>
      <c r="SR3" s="163"/>
      <c r="SS3" s="163"/>
      <c r="ST3" s="163"/>
      <c r="SU3" s="163"/>
      <c r="SV3" s="163"/>
      <c r="SW3" s="163"/>
      <c r="SX3" s="163"/>
      <c r="SY3" s="163"/>
      <c r="SZ3" s="163"/>
      <c r="TA3" s="163"/>
      <c r="TB3" s="163"/>
      <c r="TC3" s="163"/>
      <c r="TD3" s="163"/>
      <c r="TE3" s="163"/>
      <c r="TF3" s="163"/>
      <c r="TG3" s="163"/>
      <c r="TH3" s="163"/>
      <c r="TI3" s="163"/>
      <c r="TJ3" s="163"/>
      <c r="TK3" s="163"/>
      <c r="TL3" s="163"/>
      <c r="TM3" s="163"/>
      <c r="TN3" s="163"/>
      <c r="TO3" s="163"/>
      <c r="TP3" s="163"/>
      <c r="TQ3" s="163"/>
      <c r="TR3" s="163"/>
      <c r="TS3" s="163"/>
      <c r="TT3" s="163"/>
      <c r="TU3" s="163"/>
      <c r="TV3" s="163"/>
      <c r="TW3" s="163"/>
      <c r="TX3" s="163"/>
      <c r="TY3" s="163"/>
      <c r="TZ3" s="163"/>
      <c r="UA3" s="163"/>
      <c r="UB3" s="163"/>
      <c r="UC3" s="163"/>
      <c r="UD3" s="163"/>
      <c r="UE3" s="163"/>
      <c r="UF3" s="163"/>
      <c r="UG3" s="163"/>
      <c r="UH3" s="163"/>
      <c r="UI3" s="163"/>
      <c r="UJ3" s="163"/>
      <c r="UK3" s="163"/>
      <c r="UL3" s="163"/>
      <c r="UM3" s="163"/>
      <c r="UN3" s="163"/>
      <c r="UO3" s="163"/>
      <c r="UP3" s="163"/>
      <c r="UQ3" s="163"/>
      <c r="UR3" s="163"/>
      <c r="US3" s="163"/>
      <c r="UT3" s="163"/>
      <c r="UU3" s="163"/>
      <c r="UV3" s="163"/>
      <c r="UW3" s="163"/>
      <c r="UX3" s="163"/>
      <c r="UY3" s="163"/>
      <c r="UZ3" s="163"/>
      <c r="VA3" s="163"/>
      <c r="VB3" s="163"/>
      <c r="VC3" s="163"/>
      <c r="VD3" s="163"/>
      <c r="VE3" s="163"/>
      <c r="VF3" s="163"/>
      <c r="VG3" s="163"/>
      <c r="VH3" s="163"/>
      <c r="VI3" s="163"/>
      <c r="VJ3" s="163"/>
      <c r="VK3" s="163"/>
      <c r="VL3" s="163"/>
      <c r="VM3" s="163"/>
      <c r="VN3" s="163"/>
      <c r="VO3" s="163"/>
      <c r="VP3" s="163"/>
      <c r="VQ3" s="163"/>
      <c r="VR3" s="163"/>
      <c r="VS3" s="163"/>
      <c r="VT3" s="163"/>
      <c r="VU3" s="163"/>
      <c r="VV3" s="163"/>
      <c r="VW3" s="163"/>
      <c r="VX3" s="163"/>
      <c r="VY3" s="163"/>
      <c r="VZ3" s="163"/>
      <c r="WA3" s="163"/>
      <c r="WB3" s="163"/>
      <c r="WC3" s="163"/>
      <c r="WD3" s="163"/>
      <c r="WE3" s="163"/>
      <c r="WF3" s="163"/>
      <c r="WG3" s="163"/>
      <c r="WH3" s="163"/>
      <c r="WI3" s="163"/>
      <c r="WJ3" s="163"/>
      <c r="WK3" s="163"/>
      <c r="WL3" s="163"/>
      <c r="WM3" s="163"/>
      <c r="WN3" s="163"/>
      <c r="WO3" s="163"/>
      <c r="WP3" s="163"/>
      <c r="WQ3" s="163"/>
      <c r="WR3" s="163"/>
      <c r="WS3" s="163"/>
      <c r="WT3" s="163"/>
      <c r="WU3" s="163"/>
      <c r="WV3" s="163"/>
      <c r="WW3" s="163"/>
      <c r="WX3" s="163"/>
      <c r="WY3" s="163"/>
      <c r="WZ3" s="163"/>
      <c r="XA3" s="163"/>
      <c r="XB3" s="163"/>
      <c r="XC3" s="163"/>
      <c r="XD3" s="163"/>
      <c r="XE3" s="163"/>
      <c r="XF3" s="163"/>
      <c r="XG3" s="163"/>
      <c r="XH3" s="163"/>
      <c r="XI3" s="163"/>
      <c r="XJ3" s="163"/>
      <c r="XK3" s="163"/>
      <c r="XL3" s="163"/>
      <c r="XM3" s="163"/>
      <c r="XN3" s="163"/>
      <c r="XO3" s="163"/>
      <c r="XP3" s="163"/>
      <c r="XQ3" s="163"/>
      <c r="XR3" s="163"/>
      <c r="XS3" s="163"/>
      <c r="XT3" s="163"/>
      <c r="XU3" s="163"/>
      <c r="XV3" s="163"/>
      <c r="XW3" s="163"/>
      <c r="XX3" s="163"/>
      <c r="XY3" s="163"/>
      <c r="XZ3" s="163"/>
      <c r="YA3" s="163"/>
      <c r="YB3" s="163"/>
      <c r="YC3" s="163"/>
      <c r="YD3" s="163"/>
      <c r="YE3" s="163"/>
      <c r="YF3" s="163"/>
      <c r="YG3" s="163"/>
      <c r="YH3" s="163"/>
      <c r="YI3" s="163"/>
      <c r="YJ3" s="163"/>
      <c r="YK3" s="163"/>
      <c r="YL3" s="163"/>
      <c r="YM3" s="163"/>
      <c r="YN3" s="163"/>
      <c r="YO3" s="163"/>
      <c r="YP3" s="163"/>
      <c r="YQ3" s="163"/>
      <c r="YR3" s="163"/>
      <c r="YS3" s="163"/>
      <c r="YT3" s="163"/>
      <c r="YU3" s="163"/>
      <c r="YV3" s="163"/>
      <c r="YW3" s="163"/>
      <c r="YX3" s="163"/>
      <c r="YY3" s="163"/>
      <c r="YZ3" s="163"/>
      <c r="ZA3" s="163"/>
      <c r="ZB3" s="163"/>
      <c r="ZC3" s="163"/>
      <c r="ZD3" s="163"/>
      <c r="ZE3" s="163"/>
      <c r="ZF3" s="163"/>
      <c r="ZG3" s="163"/>
      <c r="ZH3" s="163"/>
      <c r="ZI3" s="163"/>
      <c r="ZJ3" s="163"/>
      <c r="ZK3" s="163"/>
      <c r="ZL3" s="163"/>
      <c r="ZM3" s="163"/>
      <c r="ZN3" s="163"/>
      <c r="ZO3" s="163"/>
      <c r="ZP3" s="163"/>
      <c r="ZQ3" s="163"/>
      <c r="ZR3" s="163"/>
      <c r="ZS3" s="163"/>
      <c r="ZT3" s="163"/>
      <c r="ZU3" s="163"/>
      <c r="ZV3" s="163"/>
      <c r="ZW3" s="163"/>
      <c r="ZX3" s="163"/>
      <c r="ZY3" s="163"/>
      <c r="ZZ3" s="163"/>
      <c r="AAA3" s="163"/>
      <c r="AAB3" s="163"/>
      <c r="AAC3" s="163"/>
      <c r="AAD3" s="163"/>
      <c r="AAE3" s="163"/>
      <c r="AAF3" s="163"/>
      <c r="AAG3" s="163"/>
      <c r="AAH3" s="163"/>
      <c r="AAI3" s="163"/>
      <c r="AAJ3" s="163"/>
      <c r="AAK3" s="163"/>
      <c r="AAL3" s="163"/>
      <c r="AAM3" s="163"/>
      <c r="AAN3" s="163"/>
      <c r="AAO3" s="163"/>
      <c r="AAP3" s="163"/>
      <c r="AAQ3" s="163"/>
      <c r="AAR3" s="163"/>
      <c r="AAS3" s="163"/>
      <c r="AAT3" s="163"/>
      <c r="AAU3" s="163"/>
      <c r="AAV3" s="163"/>
      <c r="AAW3" s="163"/>
      <c r="AAX3" s="163"/>
      <c r="AAY3" s="163"/>
      <c r="AAZ3" s="163"/>
      <c r="ABA3" s="163"/>
      <c r="ABB3" s="163"/>
      <c r="ABC3" s="163"/>
      <c r="ABD3" s="163"/>
      <c r="ABE3" s="163"/>
      <c r="ABF3" s="163"/>
      <c r="ABG3" s="163"/>
      <c r="ABH3" s="163"/>
      <c r="ABI3" s="163"/>
      <c r="ABJ3" s="163"/>
      <c r="ABK3" s="163"/>
      <c r="ABL3" s="163"/>
      <c r="ABM3" s="163"/>
      <c r="ABN3" s="163"/>
      <c r="ABO3" s="163"/>
      <c r="ABP3" s="163"/>
      <c r="ABQ3" s="163"/>
      <c r="ABR3" s="163"/>
      <c r="ABS3" s="163"/>
      <c r="ABT3" s="163"/>
      <c r="ABU3" s="163"/>
      <c r="ABV3" s="163"/>
      <c r="ABW3" s="163"/>
      <c r="ABX3" s="163"/>
      <c r="ABY3" s="163"/>
      <c r="ABZ3" s="163"/>
      <c r="ACA3" s="163"/>
      <c r="ACB3" s="163"/>
      <c r="ACC3" s="163"/>
      <c r="ACD3" s="163"/>
      <c r="ACE3" s="163"/>
      <c r="ACF3" s="163"/>
      <c r="ACG3" s="163"/>
      <c r="ACH3" s="163"/>
      <c r="ACI3" s="163"/>
      <c r="ACJ3" s="163"/>
      <c r="ACK3" s="163"/>
      <c r="ACL3" s="163"/>
      <c r="ACM3" s="163"/>
      <c r="ACN3" s="163"/>
      <c r="ACO3" s="163"/>
      <c r="ACP3" s="163"/>
      <c r="ACQ3" s="163"/>
      <c r="ACR3" s="163"/>
      <c r="ACS3" s="163"/>
      <c r="ACT3" s="163"/>
      <c r="ACU3" s="163"/>
      <c r="ACV3" s="163"/>
      <c r="ACW3" s="163"/>
      <c r="ACX3" s="163"/>
      <c r="ACY3" s="163"/>
      <c r="ACZ3" s="163"/>
      <c r="ADA3" s="163"/>
      <c r="ADB3" s="163"/>
      <c r="ADC3" s="163"/>
      <c r="ADD3" s="163"/>
      <c r="ADE3" s="163"/>
      <c r="ADF3" s="163"/>
      <c r="ADG3" s="163"/>
      <c r="ADH3" s="163"/>
      <c r="ADI3" s="163"/>
      <c r="ADJ3" s="163"/>
      <c r="ADK3" s="163"/>
      <c r="ADL3" s="163"/>
      <c r="ADM3" s="163"/>
      <c r="ADN3" s="163"/>
      <c r="ADO3" s="163"/>
      <c r="ADP3" s="163"/>
      <c r="ADQ3" s="163"/>
      <c r="ADR3" s="163"/>
      <c r="ADS3" s="163"/>
      <c r="ADT3" s="163"/>
      <c r="ADU3" s="163"/>
      <c r="ADV3" s="163"/>
      <c r="ADW3" s="163"/>
      <c r="ADX3" s="163"/>
      <c r="ADY3" s="163"/>
      <c r="ADZ3" s="163"/>
      <c r="AEA3" s="163"/>
      <c r="AEB3" s="163"/>
      <c r="AEC3" s="163"/>
      <c r="AED3" s="163"/>
      <c r="AEE3" s="163"/>
      <c r="AEF3" s="163"/>
      <c r="AEG3" s="163"/>
      <c r="AEH3" s="163"/>
      <c r="AEI3" s="163"/>
      <c r="AEJ3" s="163"/>
      <c r="AEK3" s="163"/>
      <c r="AEL3" s="163"/>
      <c r="AEM3" s="163"/>
      <c r="AEN3" s="163"/>
      <c r="AEO3" s="163"/>
      <c r="AEP3" s="163"/>
      <c r="AEQ3" s="163"/>
      <c r="AER3" s="163"/>
      <c r="AES3" s="163"/>
      <c r="AET3" s="163"/>
      <c r="AEU3" s="163"/>
      <c r="AEV3" s="163"/>
      <c r="AEW3" s="163"/>
      <c r="AEX3" s="163"/>
      <c r="AEY3" s="163"/>
      <c r="AEZ3" s="163"/>
      <c r="AFA3" s="163"/>
      <c r="AFB3" s="163"/>
      <c r="AFC3" s="163"/>
      <c r="AFD3" s="163"/>
      <c r="AFE3" s="163"/>
      <c r="AFF3" s="163"/>
      <c r="AFG3" s="163"/>
      <c r="AFH3" s="163"/>
      <c r="AFI3" s="163"/>
      <c r="AFJ3" s="163"/>
      <c r="AFK3" s="163"/>
      <c r="AFL3" s="163"/>
      <c r="AFM3" s="163"/>
      <c r="AFN3" s="163"/>
      <c r="AFO3" s="163"/>
      <c r="AFP3" s="163"/>
      <c r="AFQ3" s="163"/>
      <c r="AFR3" s="163"/>
      <c r="AFS3" s="163"/>
      <c r="AFT3" s="163"/>
      <c r="AFU3" s="163"/>
      <c r="AFV3" s="163"/>
      <c r="AFW3" s="163"/>
      <c r="AFX3" s="163"/>
      <c r="AFY3" s="163"/>
      <c r="AFZ3" s="163"/>
      <c r="AGA3" s="163"/>
      <c r="AGB3" s="163"/>
      <c r="AGC3" s="163"/>
      <c r="AGD3" s="163"/>
      <c r="AGE3" s="163"/>
      <c r="AGF3" s="163"/>
      <c r="AGG3" s="163"/>
      <c r="AGH3" s="163"/>
      <c r="AGI3" s="163"/>
      <c r="AGJ3" s="163"/>
      <c r="AGK3" s="163"/>
      <c r="AGL3" s="163"/>
      <c r="AGM3" s="163"/>
      <c r="AGN3" s="163"/>
      <c r="AGO3" s="163"/>
      <c r="AGP3" s="163"/>
      <c r="AGQ3" s="163"/>
      <c r="AGR3" s="163"/>
      <c r="AGS3" s="163"/>
      <c r="AGT3" s="163"/>
      <c r="AGU3" s="163"/>
      <c r="AGV3" s="163"/>
      <c r="AGW3" s="163"/>
      <c r="AGX3" s="163"/>
      <c r="AGY3" s="163"/>
      <c r="AGZ3" s="163"/>
      <c r="AHA3" s="163"/>
      <c r="AHB3" s="163"/>
      <c r="AHC3" s="163"/>
      <c r="AHD3" s="163"/>
      <c r="AHE3" s="163"/>
      <c r="AHF3" s="163"/>
      <c r="AHG3" s="163"/>
      <c r="AHH3" s="163"/>
      <c r="AHI3" s="163"/>
      <c r="AHJ3" s="163"/>
      <c r="AHK3" s="163"/>
      <c r="AHL3" s="163"/>
      <c r="AHM3" s="163"/>
      <c r="AHN3" s="163"/>
      <c r="AHO3" s="163"/>
      <c r="AHP3" s="163"/>
      <c r="AHQ3" s="163"/>
      <c r="AHR3" s="163"/>
      <c r="AHS3" s="163"/>
      <c r="AHT3" s="163"/>
      <c r="AHU3" s="163"/>
      <c r="AHV3" s="163"/>
      <c r="AHW3" s="163"/>
      <c r="AHX3" s="163"/>
      <c r="AHY3" s="163"/>
      <c r="AHZ3" s="163"/>
      <c r="AIA3" s="163"/>
      <c r="AIB3" s="163"/>
      <c r="AIC3" s="163"/>
      <c r="AID3" s="163"/>
      <c r="AIE3" s="163"/>
      <c r="AIF3" s="163"/>
      <c r="AIG3" s="163"/>
      <c r="AIH3" s="163"/>
      <c r="AII3" s="163"/>
      <c r="AIJ3" s="163"/>
      <c r="AIK3" s="163"/>
      <c r="AIL3" s="163"/>
      <c r="AIM3" s="163"/>
      <c r="AIN3" s="163"/>
      <c r="AIO3" s="163"/>
      <c r="AIP3" s="163"/>
      <c r="AIQ3" s="163"/>
      <c r="AIR3" s="163"/>
      <c r="AIS3" s="163"/>
      <c r="AIT3" s="163"/>
      <c r="AIU3" s="163"/>
      <c r="AIV3" s="163"/>
      <c r="AIW3" s="163"/>
      <c r="AIX3" s="163"/>
      <c r="AIY3" s="163"/>
      <c r="AIZ3" s="163"/>
      <c r="AJA3" s="163"/>
      <c r="AJB3" s="163"/>
      <c r="AJC3" s="163"/>
      <c r="AJD3" s="163"/>
      <c r="AJE3" s="163"/>
      <c r="AJF3" s="163"/>
      <c r="AJG3" s="163"/>
      <c r="AJH3" s="163"/>
      <c r="AJI3" s="163"/>
      <c r="AJJ3" s="163"/>
      <c r="AJK3" s="163"/>
      <c r="AJL3" s="163"/>
      <c r="AJM3" s="163"/>
      <c r="AJN3" s="163"/>
      <c r="AJO3" s="163"/>
      <c r="AJP3" s="163"/>
      <c r="AJQ3" s="163"/>
      <c r="AJR3" s="163"/>
      <c r="AJS3" s="163"/>
      <c r="AJT3" s="163"/>
      <c r="AJU3" s="163"/>
      <c r="AJV3" s="163"/>
      <c r="AJW3" s="163"/>
      <c r="AJX3" s="163"/>
      <c r="AJY3" s="163"/>
      <c r="AJZ3" s="163"/>
      <c r="AKA3" s="163"/>
      <c r="AKB3" s="163"/>
      <c r="AKC3" s="163"/>
      <c r="AKD3" s="163"/>
      <c r="AKE3" s="163"/>
      <c r="AKF3" s="163"/>
      <c r="AKG3" s="163"/>
      <c r="AKH3" s="163"/>
      <c r="AKI3" s="163"/>
      <c r="AKJ3" s="163"/>
      <c r="AKK3" s="163"/>
      <c r="AKL3" s="163"/>
      <c r="AKM3" s="163"/>
      <c r="AKN3" s="163"/>
      <c r="AKO3" s="163"/>
      <c r="AKP3" s="163"/>
      <c r="AKQ3" s="163"/>
      <c r="AKR3" s="163"/>
      <c r="AKS3" s="163"/>
      <c r="AKT3" s="163"/>
      <c r="AKU3" s="163"/>
      <c r="AKV3" s="163"/>
      <c r="AKW3" s="163"/>
      <c r="AKX3" s="163"/>
      <c r="AKY3" s="163"/>
      <c r="AKZ3" s="163"/>
      <c r="ALA3" s="163"/>
      <c r="ALB3" s="163"/>
      <c r="ALC3" s="163"/>
      <c r="ALD3" s="163"/>
      <c r="ALE3" s="163"/>
      <c r="ALF3" s="163"/>
      <c r="ALG3" s="163"/>
      <c r="ALH3" s="163"/>
      <c r="ALI3" s="163"/>
      <c r="ALJ3" s="163"/>
      <c r="ALK3" s="163"/>
      <c r="ALL3" s="163"/>
      <c r="ALM3" s="163"/>
      <c r="ALN3" s="163"/>
      <c r="ALO3" s="163"/>
      <c r="ALP3" s="163"/>
      <c r="ALQ3" s="163"/>
      <c r="ALR3" s="163"/>
      <c r="ALS3" s="163"/>
      <c r="ALT3" s="163"/>
      <c r="ALU3" s="163"/>
      <c r="ALV3" s="163"/>
      <c r="ALW3" s="163"/>
      <c r="ALX3" s="163"/>
      <c r="ALY3" s="163"/>
      <c r="ALZ3" s="163"/>
      <c r="AMA3" s="163"/>
      <c r="AMB3" s="163"/>
      <c r="AMC3" s="163"/>
      <c r="AMD3" s="163"/>
      <c r="AME3" s="163"/>
      <c r="AMF3" s="163"/>
      <c r="AMG3" s="163"/>
      <c r="AMH3" s="163"/>
      <c r="AMI3" s="163"/>
      <c r="AMJ3" s="163"/>
      <c r="AMK3" s="163"/>
      <c r="AML3" s="163"/>
      <c r="AMM3" s="163"/>
      <c r="AMN3" s="163"/>
      <c r="AMO3" s="163"/>
      <c r="AMP3" s="163"/>
      <c r="AMQ3" s="163"/>
      <c r="AMR3" s="163"/>
      <c r="AMS3" s="163"/>
      <c r="AMT3" s="163"/>
      <c r="AMU3" s="163"/>
      <c r="AMV3" s="163"/>
      <c r="AMW3" s="163"/>
      <c r="AMX3" s="163"/>
      <c r="AMY3" s="163"/>
      <c r="AMZ3" s="163"/>
      <c r="ANA3" s="163"/>
      <c r="ANB3" s="163"/>
      <c r="ANC3" s="163"/>
      <c r="AND3" s="163"/>
      <c r="ANE3" s="163"/>
      <c r="ANF3" s="163"/>
      <c r="ANG3" s="163"/>
      <c r="ANH3" s="163"/>
      <c r="ANI3" s="163"/>
      <c r="ANJ3" s="163"/>
      <c r="ANK3" s="163"/>
      <c r="ANL3" s="163"/>
      <c r="ANM3" s="163"/>
      <c r="ANN3" s="163"/>
      <c r="ANO3" s="163"/>
      <c r="ANP3" s="163"/>
      <c r="ANQ3" s="163"/>
      <c r="ANR3" s="163"/>
      <c r="ANS3" s="163"/>
      <c r="ANT3" s="163"/>
      <c r="ANU3" s="163"/>
      <c r="ANV3" s="163"/>
      <c r="ANW3" s="163"/>
      <c r="ANX3" s="163"/>
      <c r="ANY3" s="163"/>
      <c r="ANZ3" s="163"/>
      <c r="AOA3" s="163"/>
      <c r="AOB3" s="163"/>
      <c r="AOC3" s="163"/>
      <c r="AOD3" s="163"/>
      <c r="AOE3" s="163"/>
      <c r="AOF3" s="163"/>
      <c r="AOG3" s="163"/>
      <c r="AOH3" s="163"/>
      <c r="AOI3" s="163"/>
      <c r="AOJ3" s="163"/>
      <c r="AOK3" s="163"/>
      <c r="AOL3" s="163"/>
      <c r="AOM3" s="163"/>
      <c r="AON3" s="163"/>
      <c r="AOO3" s="163"/>
      <c r="AOP3" s="163"/>
      <c r="AOQ3" s="163"/>
      <c r="AOR3" s="163"/>
      <c r="AOS3" s="163"/>
      <c r="AOT3" s="163"/>
      <c r="AOU3" s="163"/>
      <c r="AOV3" s="163"/>
      <c r="AOW3" s="163"/>
      <c r="AOX3" s="163"/>
      <c r="AOY3" s="163"/>
      <c r="AOZ3" s="163"/>
      <c r="APA3" s="163"/>
      <c r="APB3" s="163"/>
      <c r="APC3" s="163"/>
      <c r="APD3" s="163"/>
      <c r="APE3" s="163"/>
      <c r="APF3" s="163"/>
      <c r="APG3" s="163"/>
      <c r="APH3" s="163"/>
      <c r="API3" s="163"/>
      <c r="APJ3" s="163"/>
      <c r="APK3" s="163"/>
      <c r="APL3" s="163"/>
      <c r="APM3" s="163"/>
      <c r="APN3" s="163"/>
      <c r="APO3" s="163"/>
      <c r="APP3" s="163"/>
      <c r="APQ3" s="163"/>
      <c r="APR3" s="163"/>
      <c r="APS3" s="163"/>
      <c r="APT3" s="163"/>
      <c r="APU3" s="163"/>
      <c r="APV3" s="163"/>
      <c r="APW3" s="163"/>
      <c r="APX3" s="163"/>
      <c r="APY3" s="163"/>
      <c r="APZ3" s="163"/>
      <c r="AQA3" s="163"/>
      <c r="AQB3" s="163"/>
      <c r="AQC3" s="163"/>
      <c r="AQD3" s="163"/>
      <c r="AQE3" s="163"/>
      <c r="AQF3" s="163"/>
      <c r="AQG3" s="163"/>
      <c r="AQH3" s="163"/>
      <c r="AQI3" s="163"/>
      <c r="AQJ3" s="163"/>
      <c r="AQK3" s="163"/>
      <c r="AQL3" s="163"/>
      <c r="AQM3" s="163"/>
      <c r="AQN3" s="163"/>
      <c r="AQO3" s="163"/>
      <c r="AQP3" s="163"/>
      <c r="AQQ3" s="163"/>
      <c r="AQR3" s="163"/>
      <c r="AQS3" s="163"/>
      <c r="AQT3" s="163"/>
      <c r="AQU3" s="163"/>
      <c r="AQV3" s="163"/>
      <c r="AQW3" s="163"/>
      <c r="AQX3" s="163"/>
      <c r="AQY3" s="163"/>
      <c r="AQZ3" s="163"/>
      <c r="ARA3" s="163"/>
      <c r="ARB3" s="163"/>
      <c r="ARC3" s="163"/>
      <c r="ARD3" s="163"/>
      <c r="ARE3" s="163"/>
      <c r="ARF3" s="163"/>
      <c r="ARG3" s="163"/>
      <c r="ARH3" s="163"/>
      <c r="ARI3" s="163"/>
      <c r="ARJ3" s="163"/>
      <c r="ARK3" s="163"/>
      <c r="ARL3" s="163"/>
      <c r="ARM3" s="163"/>
      <c r="ARN3" s="163"/>
      <c r="ARO3" s="163"/>
      <c r="ARP3" s="163"/>
      <c r="ARQ3" s="163"/>
      <c r="ARR3" s="163"/>
      <c r="ARS3" s="163"/>
      <c r="ART3" s="163"/>
      <c r="ARU3" s="163"/>
      <c r="ARV3" s="163"/>
      <c r="ARW3" s="163"/>
      <c r="ARX3" s="163"/>
      <c r="ARY3" s="163"/>
      <c r="ARZ3" s="163"/>
      <c r="ASA3" s="163"/>
      <c r="ASB3" s="163"/>
      <c r="ASC3" s="163"/>
      <c r="ASD3" s="163"/>
      <c r="ASE3" s="163"/>
      <c r="ASF3" s="163"/>
      <c r="ASG3" s="163"/>
      <c r="ASH3" s="163"/>
      <c r="ASI3" s="163"/>
      <c r="ASJ3" s="163"/>
      <c r="ASK3" s="163"/>
      <c r="ASL3" s="163"/>
      <c r="ASM3" s="163"/>
      <c r="ASN3" s="163"/>
      <c r="ASO3" s="163"/>
      <c r="ASP3" s="163"/>
      <c r="ASQ3" s="163"/>
      <c r="ASR3" s="163"/>
      <c r="ASS3" s="163"/>
      <c r="AST3" s="163"/>
      <c r="ASU3" s="163"/>
      <c r="ASV3" s="163"/>
      <c r="ASW3" s="163"/>
      <c r="ASX3" s="163"/>
      <c r="ASY3" s="163"/>
      <c r="ASZ3" s="163"/>
      <c r="ATA3" s="163"/>
      <c r="ATB3" s="163"/>
      <c r="ATC3" s="163"/>
      <c r="ATD3" s="163"/>
      <c r="ATE3" s="163"/>
      <c r="ATF3" s="163"/>
      <c r="ATG3" s="163"/>
      <c r="ATH3" s="163"/>
      <c r="ATI3" s="163"/>
      <c r="ATJ3" s="163"/>
      <c r="ATK3" s="163"/>
      <c r="ATL3" s="163"/>
      <c r="ATM3" s="163"/>
      <c r="ATN3" s="163"/>
      <c r="ATO3" s="163"/>
      <c r="ATP3" s="163"/>
      <c r="ATQ3" s="163"/>
      <c r="ATR3" s="163"/>
      <c r="ATS3" s="163"/>
      <c r="ATT3" s="163"/>
      <c r="ATU3" s="163"/>
      <c r="ATV3" s="163"/>
      <c r="ATW3" s="163"/>
      <c r="ATX3" s="163"/>
      <c r="ATY3" s="163"/>
      <c r="ATZ3" s="163"/>
      <c r="AUA3" s="163"/>
      <c r="AUB3" s="163"/>
      <c r="AUC3" s="163"/>
      <c r="AUD3" s="163"/>
      <c r="AUE3" s="163"/>
      <c r="AUF3" s="163"/>
      <c r="AUG3" s="163"/>
      <c r="AUH3" s="163"/>
      <c r="AUI3" s="163"/>
      <c r="AUJ3" s="163"/>
      <c r="AUK3" s="163"/>
      <c r="AUL3" s="163"/>
      <c r="AUM3" s="163"/>
      <c r="AUN3" s="163"/>
      <c r="AUO3" s="163"/>
      <c r="AUP3" s="163"/>
      <c r="AUQ3" s="163"/>
      <c r="AUR3" s="163"/>
      <c r="AUS3" s="163"/>
      <c r="AUT3" s="163"/>
      <c r="AUU3" s="163"/>
      <c r="AUV3" s="163"/>
      <c r="AUW3" s="163"/>
      <c r="AUX3" s="163"/>
      <c r="AUY3" s="163"/>
      <c r="AUZ3" s="163"/>
      <c r="AVA3" s="163"/>
      <c r="AVB3" s="163"/>
      <c r="AVC3" s="163"/>
      <c r="AVD3" s="163"/>
      <c r="AVE3" s="163"/>
      <c r="AVF3" s="163"/>
      <c r="AVG3" s="163"/>
      <c r="AVH3" s="163"/>
      <c r="AVI3" s="163"/>
      <c r="AVJ3" s="163"/>
      <c r="AVK3" s="163"/>
      <c r="AVL3" s="163"/>
      <c r="AVM3" s="163"/>
      <c r="AVN3" s="163"/>
      <c r="AVO3" s="163"/>
      <c r="AVP3" s="163"/>
      <c r="AVQ3" s="163"/>
      <c r="AVR3" s="163"/>
      <c r="AVS3" s="163"/>
      <c r="AVT3" s="163"/>
      <c r="AVU3" s="163"/>
      <c r="AVV3" s="163"/>
      <c r="AVW3" s="163"/>
      <c r="AVX3" s="163"/>
      <c r="AVY3" s="163"/>
      <c r="AVZ3" s="163"/>
      <c r="AWA3" s="163"/>
      <c r="AWB3" s="163"/>
      <c r="AWC3" s="163"/>
      <c r="AWD3" s="163"/>
      <c r="AWE3" s="163"/>
      <c r="AWF3" s="163"/>
      <c r="AWG3" s="163"/>
      <c r="AWH3" s="163"/>
      <c r="AWI3" s="163"/>
      <c r="AWJ3" s="163"/>
      <c r="AWK3" s="163"/>
      <c r="AWL3" s="163"/>
      <c r="AWM3" s="163"/>
      <c r="AWN3" s="163"/>
      <c r="AWO3" s="163"/>
      <c r="AWP3" s="163"/>
      <c r="AWQ3" s="163"/>
      <c r="AWR3" s="163"/>
      <c r="AWS3" s="163"/>
      <c r="AWT3" s="163"/>
      <c r="AWU3" s="163"/>
      <c r="AWV3" s="163"/>
      <c r="AWW3" s="163"/>
      <c r="AWX3" s="163"/>
      <c r="AWY3" s="163"/>
      <c r="AWZ3" s="163"/>
      <c r="AXA3" s="163"/>
      <c r="AXB3" s="163"/>
      <c r="AXC3" s="163"/>
      <c r="AXD3" s="163"/>
      <c r="AXE3" s="163"/>
      <c r="AXF3" s="163"/>
      <c r="AXG3" s="163"/>
      <c r="AXH3" s="163"/>
      <c r="AXI3" s="163"/>
      <c r="AXJ3" s="163"/>
      <c r="AXK3" s="163"/>
      <c r="AXL3" s="163"/>
      <c r="AXM3" s="163"/>
      <c r="AXN3" s="163"/>
      <c r="AXO3" s="163"/>
      <c r="AXP3" s="163"/>
      <c r="AXQ3" s="163"/>
      <c r="AXR3" s="163"/>
      <c r="AXS3" s="163"/>
      <c r="AXT3" s="163"/>
      <c r="AXU3" s="163"/>
      <c r="AXV3" s="163"/>
      <c r="AXW3" s="163"/>
      <c r="AXX3" s="163"/>
      <c r="AXY3" s="163"/>
      <c r="AXZ3" s="163"/>
      <c r="AYA3" s="163"/>
      <c r="AYB3" s="163"/>
      <c r="AYC3" s="163"/>
      <c r="AYD3" s="163"/>
      <c r="AYE3" s="163"/>
      <c r="AYF3" s="163"/>
      <c r="AYG3" s="163"/>
      <c r="AYH3" s="163"/>
      <c r="AYI3" s="163"/>
      <c r="AYJ3" s="163"/>
      <c r="AYK3" s="163"/>
      <c r="AYL3" s="163"/>
      <c r="AYM3" s="163"/>
      <c r="AYN3" s="163"/>
      <c r="AYO3" s="163"/>
      <c r="AYP3" s="163"/>
      <c r="AYQ3" s="163"/>
      <c r="AYR3" s="163"/>
      <c r="AYS3" s="163"/>
      <c r="AYT3" s="163"/>
      <c r="AYU3" s="163"/>
      <c r="AYV3" s="163"/>
      <c r="AYW3" s="163"/>
      <c r="AYX3" s="163"/>
      <c r="AYY3" s="163"/>
      <c r="AYZ3" s="163"/>
      <c r="AZA3" s="163"/>
      <c r="AZB3" s="163"/>
      <c r="AZC3" s="163"/>
      <c r="AZD3" s="163"/>
      <c r="AZE3" s="163"/>
      <c r="AZF3" s="163"/>
      <c r="AZG3" s="163"/>
      <c r="AZH3" s="163"/>
      <c r="AZI3" s="163"/>
      <c r="AZJ3" s="163"/>
      <c r="AZK3" s="163"/>
      <c r="AZL3" s="163"/>
      <c r="AZM3" s="163"/>
      <c r="AZN3" s="163"/>
      <c r="AZO3" s="163"/>
      <c r="AZP3" s="163"/>
      <c r="AZQ3" s="163"/>
      <c r="AZR3" s="163"/>
      <c r="AZS3" s="163"/>
      <c r="AZT3" s="163"/>
      <c r="AZU3" s="163"/>
      <c r="AZV3" s="163"/>
      <c r="AZW3" s="163"/>
      <c r="AZX3" s="163"/>
      <c r="AZY3" s="163"/>
      <c r="AZZ3" s="163"/>
      <c r="BAA3" s="163"/>
      <c r="BAB3" s="163"/>
      <c r="BAC3" s="163"/>
      <c r="BAD3" s="163"/>
      <c r="BAE3" s="163"/>
      <c r="BAF3" s="163"/>
      <c r="BAG3" s="163"/>
      <c r="BAH3" s="163"/>
      <c r="BAI3" s="163"/>
      <c r="BAJ3" s="163"/>
      <c r="BAK3" s="163"/>
      <c r="BAL3" s="163"/>
      <c r="BAM3" s="163"/>
      <c r="BAN3" s="163"/>
      <c r="BAO3" s="163"/>
      <c r="BAP3" s="163"/>
      <c r="BAQ3" s="163"/>
      <c r="BAR3" s="163"/>
      <c r="BAS3" s="163"/>
      <c r="BAT3" s="163"/>
      <c r="BAU3" s="163"/>
      <c r="BAV3" s="163"/>
      <c r="BAW3" s="163"/>
      <c r="BAX3" s="163"/>
      <c r="BAY3" s="163"/>
      <c r="BAZ3" s="163"/>
      <c r="BBA3" s="163"/>
      <c r="BBB3" s="163"/>
      <c r="BBC3" s="163"/>
      <c r="BBD3" s="163"/>
      <c r="BBE3" s="163"/>
      <c r="BBF3" s="163"/>
      <c r="BBG3" s="163"/>
      <c r="BBH3" s="163"/>
      <c r="BBI3" s="163"/>
      <c r="BBJ3" s="163"/>
      <c r="BBK3" s="163"/>
      <c r="BBL3" s="163"/>
      <c r="BBM3" s="163"/>
      <c r="BBN3" s="163"/>
      <c r="BBO3" s="163"/>
      <c r="BBP3" s="163"/>
      <c r="BBQ3" s="163"/>
      <c r="BBR3" s="163"/>
      <c r="BBS3" s="163"/>
      <c r="BBT3" s="163"/>
      <c r="BBU3" s="163"/>
      <c r="BBV3" s="163"/>
      <c r="BBW3" s="163"/>
      <c r="BBX3" s="163"/>
      <c r="BBY3" s="163"/>
      <c r="BBZ3" s="163"/>
      <c r="BCA3" s="163"/>
      <c r="BCB3" s="163"/>
      <c r="BCC3" s="163"/>
      <c r="BCD3" s="163"/>
      <c r="BCE3" s="163"/>
      <c r="BCF3" s="163"/>
      <c r="BCG3" s="163"/>
      <c r="BCH3" s="163"/>
      <c r="BCI3" s="163"/>
      <c r="BCJ3" s="163"/>
      <c r="BCK3" s="163"/>
      <c r="BCL3" s="163"/>
      <c r="BCM3" s="163"/>
      <c r="BCN3" s="163"/>
      <c r="BCO3" s="163"/>
      <c r="BCP3" s="163"/>
      <c r="BCQ3" s="163"/>
      <c r="BCR3" s="163"/>
      <c r="BCS3" s="163"/>
      <c r="BCT3" s="163"/>
      <c r="BCU3" s="163"/>
      <c r="BCV3" s="163"/>
      <c r="BCW3" s="163"/>
      <c r="BCX3" s="163"/>
      <c r="BCY3" s="163"/>
      <c r="BCZ3" s="163"/>
      <c r="BDA3" s="163"/>
      <c r="BDB3" s="163"/>
      <c r="BDC3" s="163"/>
      <c r="BDD3" s="163"/>
      <c r="BDE3" s="163"/>
      <c r="BDF3" s="163"/>
      <c r="BDG3" s="163"/>
      <c r="BDH3" s="163"/>
      <c r="BDI3" s="163"/>
      <c r="BDJ3" s="163"/>
      <c r="BDK3" s="163"/>
      <c r="BDL3" s="163"/>
      <c r="BDM3" s="163"/>
      <c r="BDN3" s="163"/>
      <c r="BDO3" s="163"/>
      <c r="BDP3" s="163"/>
      <c r="BDQ3" s="163"/>
      <c r="BDR3" s="163"/>
      <c r="BDS3" s="163"/>
      <c r="BDT3" s="163"/>
      <c r="BDU3" s="163"/>
      <c r="BDV3" s="163"/>
      <c r="BDW3" s="163"/>
      <c r="BDX3" s="163"/>
      <c r="BDY3" s="163"/>
      <c r="BDZ3" s="163"/>
      <c r="BEA3" s="163"/>
      <c r="BEB3" s="163"/>
      <c r="BEC3" s="163"/>
      <c r="BED3" s="163"/>
      <c r="BEE3" s="163"/>
      <c r="BEF3" s="163"/>
      <c r="BEG3" s="163"/>
      <c r="BEH3" s="163"/>
      <c r="BEI3" s="163"/>
      <c r="BEJ3" s="163"/>
      <c r="BEK3" s="163"/>
      <c r="BEL3" s="163"/>
      <c r="BEM3" s="163"/>
      <c r="BEN3" s="163"/>
      <c r="BEO3" s="163"/>
      <c r="BEP3" s="163"/>
      <c r="BEQ3" s="163"/>
      <c r="BER3" s="163"/>
      <c r="BES3" s="163"/>
      <c r="BET3" s="163"/>
      <c r="BEU3" s="163"/>
      <c r="BEV3" s="163"/>
      <c r="BEW3" s="163"/>
      <c r="BEX3" s="163"/>
      <c r="BEY3" s="163"/>
      <c r="BEZ3" s="163"/>
      <c r="BFA3" s="163"/>
      <c r="BFB3" s="163"/>
      <c r="BFC3" s="163"/>
      <c r="BFD3" s="163"/>
      <c r="BFE3" s="163"/>
      <c r="BFF3" s="163"/>
      <c r="BFG3" s="163"/>
      <c r="BFH3" s="163"/>
      <c r="BFI3" s="163"/>
      <c r="BFJ3" s="163"/>
      <c r="BFK3" s="163"/>
      <c r="BFL3" s="163"/>
      <c r="BFM3" s="163"/>
      <c r="BFN3" s="163"/>
      <c r="BFO3" s="163"/>
      <c r="BFP3" s="163"/>
      <c r="BFQ3" s="163"/>
      <c r="BFR3" s="163"/>
      <c r="BFS3" s="163"/>
      <c r="BFT3" s="163"/>
      <c r="BFU3" s="163"/>
      <c r="BFV3" s="163"/>
      <c r="BFW3" s="163"/>
      <c r="BFX3" s="163"/>
      <c r="BFY3" s="163"/>
      <c r="BFZ3" s="163"/>
      <c r="BGA3" s="163"/>
      <c r="BGB3" s="163"/>
      <c r="BGC3" s="163"/>
      <c r="BGD3" s="163"/>
      <c r="BGE3" s="163"/>
      <c r="BGF3" s="163"/>
      <c r="BGG3" s="163"/>
      <c r="BGH3" s="163"/>
      <c r="BGI3" s="163"/>
      <c r="BGJ3" s="163"/>
      <c r="BGK3" s="163"/>
      <c r="BGL3" s="163"/>
      <c r="BGM3" s="163"/>
      <c r="BGN3" s="163"/>
      <c r="BGO3" s="163"/>
      <c r="BGP3" s="163"/>
      <c r="BGQ3" s="163"/>
      <c r="BGR3" s="163"/>
      <c r="BGS3" s="163"/>
      <c r="BGT3" s="163"/>
      <c r="BGU3" s="163"/>
      <c r="BGV3" s="163"/>
      <c r="BGW3" s="163"/>
      <c r="BGX3" s="163"/>
      <c r="BGY3" s="163"/>
      <c r="BGZ3" s="163"/>
      <c r="BHA3" s="163"/>
      <c r="BHB3" s="163"/>
      <c r="BHC3" s="163"/>
      <c r="BHD3" s="163"/>
      <c r="BHE3" s="163"/>
      <c r="BHF3" s="163"/>
      <c r="BHG3" s="163"/>
      <c r="BHH3" s="163"/>
      <c r="BHI3" s="163"/>
      <c r="BHJ3" s="163"/>
      <c r="BHK3" s="163"/>
      <c r="BHL3" s="163"/>
      <c r="BHM3" s="163"/>
      <c r="BHN3" s="163"/>
      <c r="BHO3" s="163"/>
      <c r="BHP3" s="163"/>
      <c r="BHQ3" s="163"/>
      <c r="BHR3" s="163"/>
      <c r="BHS3" s="163"/>
      <c r="BHT3" s="163"/>
      <c r="BHU3" s="163"/>
      <c r="BHV3" s="163"/>
      <c r="BHW3" s="163"/>
      <c r="BHX3" s="163"/>
      <c r="BHY3" s="163"/>
      <c r="BHZ3" s="163"/>
      <c r="BIA3" s="163"/>
      <c r="BIB3" s="163"/>
      <c r="BIC3" s="163"/>
      <c r="BID3" s="163"/>
      <c r="BIE3" s="163"/>
      <c r="BIF3" s="163"/>
      <c r="BIG3" s="163"/>
      <c r="BIH3" s="163"/>
      <c r="BII3" s="163"/>
      <c r="BIJ3" s="163"/>
      <c r="BIK3" s="163"/>
      <c r="BIL3" s="163"/>
      <c r="BIM3" s="163"/>
      <c r="BIN3" s="163"/>
      <c r="BIO3" s="163"/>
      <c r="BIP3" s="163"/>
      <c r="BIQ3" s="163"/>
      <c r="BIR3" s="163"/>
      <c r="BIS3" s="163"/>
      <c r="BIT3" s="163"/>
      <c r="BIU3" s="163"/>
      <c r="BIV3" s="163"/>
      <c r="BIW3" s="163"/>
      <c r="BIX3" s="163"/>
      <c r="BIY3" s="163"/>
      <c r="BIZ3" s="163"/>
      <c r="BJA3" s="163"/>
      <c r="BJB3" s="163"/>
      <c r="BJC3" s="163"/>
      <c r="BJD3" s="163"/>
      <c r="BJE3" s="163"/>
      <c r="BJF3" s="163"/>
    </row>
    <row r="4" spans="1:1618" s="164" customFormat="1" ht="33.75" customHeight="1">
      <c r="A4" s="696" t="s">
        <v>371</v>
      </c>
      <c r="B4" s="696" t="s">
        <v>35</v>
      </c>
      <c r="C4" s="696" t="s">
        <v>128</v>
      </c>
      <c r="D4" s="696" t="s">
        <v>129</v>
      </c>
      <c r="E4" s="696" t="s">
        <v>130</v>
      </c>
      <c r="F4" s="696" t="s">
        <v>346</v>
      </c>
      <c r="G4" s="696" t="s">
        <v>131</v>
      </c>
      <c r="H4" s="696" t="s">
        <v>132</v>
      </c>
      <c r="I4" s="696" t="s">
        <v>133</v>
      </c>
      <c r="J4" s="696" t="s">
        <v>134</v>
      </c>
      <c r="K4" s="699" t="s">
        <v>135</v>
      </c>
      <c r="L4" s="700"/>
      <c r="M4" s="702"/>
      <c r="N4" s="699" t="s">
        <v>136</v>
      </c>
      <c r="O4" s="705"/>
      <c r="P4" s="699" t="s">
        <v>137</v>
      </c>
      <c r="Q4" s="700"/>
      <c r="R4" s="702"/>
      <c r="S4" s="699" t="s">
        <v>138</v>
      </c>
      <c r="T4" s="705"/>
      <c r="U4" s="699" t="s">
        <v>139</v>
      </c>
      <c r="V4" s="700"/>
      <c r="W4" s="700"/>
      <c r="X4" s="693" t="s">
        <v>140</v>
      </c>
      <c r="Y4" s="694"/>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c r="NY4" s="163"/>
      <c r="NZ4" s="163"/>
      <c r="OA4" s="163"/>
      <c r="OB4" s="163"/>
      <c r="OC4" s="163"/>
      <c r="OD4" s="163"/>
      <c r="OE4" s="163"/>
      <c r="OF4" s="163"/>
      <c r="OG4" s="163"/>
      <c r="OH4" s="163"/>
      <c r="OI4" s="163"/>
      <c r="OJ4" s="163"/>
      <c r="OK4" s="163"/>
      <c r="OL4" s="163"/>
      <c r="OM4" s="163"/>
      <c r="ON4" s="163"/>
      <c r="OO4" s="163"/>
      <c r="OP4" s="163"/>
      <c r="OQ4" s="163"/>
      <c r="OR4" s="163"/>
      <c r="OS4" s="163"/>
      <c r="OT4" s="163"/>
      <c r="OU4" s="163"/>
      <c r="OV4" s="163"/>
      <c r="OW4" s="163"/>
      <c r="OX4" s="163"/>
      <c r="OY4" s="163"/>
      <c r="OZ4" s="163"/>
      <c r="PA4" s="163"/>
      <c r="PB4" s="163"/>
      <c r="PC4" s="163"/>
      <c r="PD4" s="163"/>
      <c r="PE4" s="163"/>
      <c r="PF4" s="163"/>
      <c r="PG4" s="163"/>
      <c r="PH4" s="163"/>
      <c r="PI4" s="163"/>
      <c r="PJ4" s="163"/>
      <c r="PK4" s="163"/>
      <c r="PL4" s="163"/>
      <c r="PM4" s="163"/>
      <c r="PN4" s="163"/>
      <c r="PO4" s="163"/>
      <c r="PP4" s="163"/>
      <c r="PQ4" s="163"/>
      <c r="PR4" s="163"/>
      <c r="PS4" s="163"/>
      <c r="PT4" s="163"/>
      <c r="PU4" s="163"/>
      <c r="PV4" s="163"/>
      <c r="PW4" s="163"/>
      <c r="PX4" s="163"/>
      <c r="PY4" s="163"/>
      <c r="PZ4" s="163"/>
      <c r="QA4" s="163"/>
      <c r="QB4" s="163"/>
      <c r="QC4" s="163"/>
      <c r="QD4" s="163"/>
      <c r="QE4" s="163"/>
      <c r="QF4" s="163"/>
      <c r="QG4" s="163"/>
      <c r="QH4" s="163"/>
      <c r="QI4" s="163"/>
      <c r="QJ4" s="163"/>
      <c r="QK4" s="163"/>
      <c r="QL4" s="163"/>
      <c r="QM4" s="163"/>
      <c r="QN4" s="163"/>
      <c r="QO4" s="163"/>
      <c r="QP4" s="163"/>
      <c r="QQ4" s="163"/>
      <c r="QR4" s="163"/>
      <c r="QS4" s="163"/>
      <c r="QT4" s="163"/>
      <c r="QU4" s="163"/>
      <c r="QV4" s="163"/>
      <c r="QW4" s="163"/>
      <c r="QX4" s="163"/>
      <c r="QY4" s="163"/>
      <c r="QZ4" s="163"/>
      <c r="RA4" s="163"/>
      <c r="RB4" s="163"/>
      <c r="RC4" s="163"/>
      <c r="RD4" s="163"/>
      <c r="RE4" s="163"/>
      <c r="RF4" s="163"/>
      <c r="RG4" s="163"/>
      <c r="RH4" s="163"/>
      <c r="RI4" s="163"/>
      <c r="RJ4" s="163"/>
      <c r="RK4" s="163"/>
      <c r="RL4" s="163"/>
      <c r="RM4" s="163"/>
      <c r="RN4" s="163"/>
      <c r="RO4" s="163"/>
      <c r="RP4" s="163"/>
      <c r="RQ4" s="163"/>
      <c r="RR4" s="163"/>
      <c r="RS4" s="163"/>
      <c r="RT4" s="163"/>
      <c r="RU4" s="163"/>
      <c r="RV4" s="163"/>
      <c r="RW4" s="163"/>
      <c r="RX4" s="163"/>
      <c r="RY4" s="163"/>
      <c r="RZ4" s="163"/>
      <c r="SA4" s="163"/>
      <c r="SB4" s="163"/>
      <c r="SC4" s="163"/>
      <c r="SD4" s="163"/>
      <c r="SE4" s="163"/>
      <c r="SF4" s="163"/>
      <c r="SG4" s="163"/>
      <c r="SH4" s="163"/>
      <c r="SI4" s="163"/>
      <c r="SJ4" s="163"/>
      <c r="SK4" s="163"/>
      <c r="SL4" s="163"/>
      <c r="SM4" s="163"/>
      <c r="SN4" s="163"/>
      <c r="SO4" s="163"/>
      <c r="SP4" s="163"/>
      <c r="SQ4" s="163"/>
      <c r="SR4" s="163"/>
      <c r="SS4" s="163"/>
      <c r="ST4" s="163"/>
      <c r="SU4" s="163"/>
      <c r="SV4" s="163"/>
      <c r="SW4" s="163"/>
      <c r="SX4" s="163"/>
      <c r="SY4" s="163"/>
      <c r="SZ4" s="163"/>
      <c r="TA4" s="163"/>
      <c r="TB4" s="163"/>
      <c r="TC4" s="163"/>
      <c r="TD4" s="163"/>
      <c r="TE4" s="163"/>
      <c r="TF4" s="163"/>
      <c r="TG4" s="163"/>
      <c r="TH4" s="163"/>
      <c r="TI4" s="163"/>
      <c r="TJ4" s="163"/>
      <c r="TK4" s="163"/>
      <c r="TL4" s="163"/>
      <c r="TM4" s="163"/>
      <c r="TN4" s="163"/>
      <c r="TO4" s="163"/>
      <c r="TP4" s="163"/>
      <c r="TQ4" s="163"/>
      <c r="TR4" s="163"/>
      <c r="TS4" s="163"/>
      <c r="TT4" s="163"/>
      <c r="TU4" s="163"/>
      <c r="TV4" s="163"/>
      <c r="TW4" s="163"/>
      <c r="TX4" s="163"/>
      <c r="TY4" s="163"/>
      <c r="TZ4" s="163"/>
      <c r="UA4" s="163"/>
      <c r="UB4" s="163"/>
      <c r="UC4" s="163"/>
      <c r="UD4" s="163"/>
      <c r="UE4" s="163"/>
      <c r="UF4" s="163"/>
      <c r="UG4" s="163"/>
      <c r="UH4" s="163"/>
      <c r="UI4" s="163"/>
      <c r="UJ4" s="163"/>
      <c r="UK4" s="163"/>
      <c r="UL4" s="163"/>
      <c r="UM4" s="163"/>
      <c r="UN4" s="163"/>
      <c r="UO4" s="163"/>
      <c r="UP4" s="163"/>
      <c r="UQ4" s="163"/>
      <c r="UR4" s="163"/>
      <c r="US4" s="163"/>
      <c r="UT4" s="163"/>
      <c r="UU4" s="163"/>
      <c r="UV4" s="163"/>
      <c r="UW4" s="163"/>
      <c r="UX4" s="163"/>
      <c r="UY4" s="163"/>
      <c r="UZ4" s="163"/>
      <c r="VA4" s="163"/>
      <c r="VB4" s="163"/>
      <c r="VC4" s="163"/>
      <c r="VD4" s="163"/>
      <c r="VE4" s="163"/>
      <c r="VF4" s="163"/>
      <c r="VG4" s="163"/>
      <c r="VH4" s="163"/>
      <c r="VI4" s="163"/>
      <c r="VJ4" s="163"/>
      <c r="VK4" s="163"/>
      <c r="VL4" s="163"/>
      <c r="VM4" s="163"/>
      <c r="VN4" s="163"/>
      <c r="VO4" s="163"/>
      <c r="VP4" s="163"/>
      <c r="VQ4" s="163"/>
      <c r="VR4" s="163"/>
      <c r="VS4" s="163"/>
      <c r="VT4" s="163"/>
      <c r="VU4" s="163"/>
      <c r="VV4" s="163"/>
      <c r="VW4" s="163"/>
      <c r="VX4" s="163"/>
      <c r="VY4" s="163"/>
      <c r="VZ4" s="163"/>
      <c r="WA4" s="163"/>
      <c r="WB4" s="163"/>
      <c r="WC4" s="163"/>
      <c r="WD4" s="163"/>
      <c r="WE4" s="163"/>
      <c r="WF4" s="163"/>
      <c r="WG4" s="163"/>
      <c r="WH4" s="163"/>
      <c r="WI4" s="163"/>
      <c r="WJ4" s="163"/>
      <c r="WK4" s="163"/>
      <c r="WL4" s="163"/>
      <c r="WM4" s="163"/>
      <c r="WN4" s="163"/>
      <c r="WO4" s="163"/>
      <c r="WP4" s="163"/>
      <c r="WQ4" s="163"/>
      <c r="WR4" s="163"/>
      <c r="WS4" s="163"/>
      <c r="WT4" s="163"/>
      <c r="WU4" s="163"/>
      <c r="WV4" s="163"/>
      <c r="WW4" s="163"/>
      <c r="WX4" s="163"/>
      <c r="WY4" s="163"/>
      <c r="WZ4" s="163"/>
      <c r="XA4" s="163"/>
      <c r="XB4" s="163"/>
      <c r="XC4" s="163"/>
      <c r="XD4" s="163"/>
      <c r="XE4" s="163"/>
      <c r="XF4" s="163"/>
      <c r="XG4" s="163"/>
      <c r="XH4" s="163"/>
      <c r="XI4" s="163"/>
      <c r="XJ4" s="163"/>
      <c r="XK4" s="163"/>
      <c r="XL4" s="163"/>
      <c r="XM4" s="163"/>
      <c r="XN4" s="163"/>
      <c r="XO4" s="163"/>
      <c r="XP4" s="163"/>
      <c r="XQ4" s="163"/>
      <c r="XR4" s="163"/>
      <c r="XS4" s="163"/>
      <c r="XT4" s="163"/>
      <c r="XU4" s="163"/>
      <c r="XV4" s="163"/>
      <c r="XW4" s="163"/>
      <c r="XX4" s="163"/>
      <c r="XY4" s="163"/>
      <c r="XZ4" s="163"/>
      <c r="YA4" s="163"/>
      <c r="YB4" s="163"/>
      <c r="YC4" s="163"/>
      <c r="YD4" s="163"/>
      <c r="YE4" s="163"/>
      <c r="YF4" s="163"/>
      <c r="YG4" s="163"/>
      <c r="YH4" s="163"/>
      <c r="YI4" s="163"/>
      <c r="YJ4" s="163"/>
      <c r="YK4" s="163"/>
      <c r="YL4" s="163"/>
      <c r="YM4" s="163"/>
      <c r="YN4" s="163"/>
      <c r="YO4" s="163"/>
      <c r="YP4" s="163"/>
      <c r="YQ4" s="163"/>
      <c r="YR4" s="163"/>
      <c r="YS4" s="163"/>
      <c r="YT4" s="163"/>
      <c r="YU4" s="163"/>
      <c r="YV4" s="163"/>
      <c r="YW4" s="163"/>
      <c r="YX4" s="163"/>
      <c r="YY4" s="163"/>
      <c r="YZ4" s="163"/>
      <c r="ZA4" s="163"/>
      <c r="ZB4" s="163"/>
      <c r="ZC4" s="163"/>
      <c r="ZD4" s="163"/>
      <c r="ZE4" s="163"/>
      <c r="ZF4" s="163"/>
      <c r="ZG4" s="163"/>
      <c r="ZH4" s="163"/>
      <c r="ZI4" s="163"/>
      <c r="ZJ4" s="163"/>
      <c r="ZK4" s="163"/>
      <c r="ZL4" s="163"/>
      <c r="ZM4" s="163"/>
      <c r="ZN4" s="163"/>
      <c r="ZO4" s="163"/>
      <c r="ZP4" s="163"/>
      <c r="ZQ4" s="163"/>
      <c r="ZR4" s="163"/>
      <c r="ZS4" s="163"/>
      <c r="ZT4" s="163"/>
      <c r="ZU4" s="163"/>
      <c r="ZV4" s="163"/>
      <c r="ZW4" s="163"/>
      <c r="ZX4" s="163"/>
      <c r="ZY4" s="163"/>
      <c r="ZZ4" s="163"/>
      <c r="AAA4" s="163"/>
      <c r="AAB4" s="163"/>
      <c r="AAC4" s="163"/>
      <c r="AAD4" s="163"/>
      <c r="AAE4" s="163"/>
      <c r="AAF4" s="163"/>
      <c r="AAG4" s="163"/>
      <c r="AAH4" s="163"/>
      <c r="AAI4" s="163"/>
      <c r="AAJ4" s="163"/>
      <c r="AAK4" s="163"/>
      <c r="AAL4" s="163"/>
      <c r="AAM4" s="163"/>
      <c r="AAN4" s="163"/>
      <c r="AAO4" s="163"/>
      <c r="AAP4" s="163"/>
      <c r="AAQ4" s="163"/>
      <c r="AAR4" s="163"/>
      <c r="AAS4" s="163"/>
      <c r="AAT4" s="163"/>
      <c r="AAU4" s="163"/>
      <c r="AAV4" s="163"/>
      <c r="AAW4" s="163"/>
      <c r="AAX4" s="163"/>
      <c r="AAY4" s="163"/>
      <c r="AAZ4" s="163"/>
      <c r="ABA4" s="163"/>
      <c r="ABB4" s="163"/>
      <c r="ABC4" s="163"/>
      <c r="ABD4" s="163"/>
      <c r="ABE4" s="163"/>
      <c r="ABF4" s="163"/>
      <c r="ABG4" s="163"/>
      <c r="ABH4" s="163"/>
      <c r="ABI4" s="163"/>
      <c r="ABJ4" s="163"/>
      <c r="ABK4" s="163"/>
      <c r="ABL4" s="163"/>
      <c r="ABM4" s="163"/>
      <c r="ABN4" s="163"/>
      <c r="ABO4" s="163"/>
      <c r="ABP4" s="163"/>
      <c r="ABQ4" s="163"/>
      <c r="ABR4" s="163"/>
      <c r="ABS4" s="163"/>
      <c r="ABT4" s="163"/>
      <c r="ABU4" s="163"/>
      <c r="ABV4" s="163"/>
      <c r="ABW4" s="163"/>
      <c r="ABX4" s="163"/>
      <c r="ABY4" s="163"/>
      <c r="ABZ4" s="163"/>
      <c r="ACA4" s="163"/>
      <c r="ACB4" s="163"/>
      <c r="ACC4" s="163"/>
      <c r="ACD4" s="163"/>
      <c r="ACE4" s="163"/>
      <c r="ACF4" s="163"/>
      <c r="ACG4" s="163"/>
      <c r="ACH4" s="163"/>
      <c r="ACI4" s="163"/>
      <c r="ACJ4" s="163"/>
      <c r="ACK4" s="163"/>
      <c r="ACL4" s="163"/>
      <c r="ACM4" s="163"/>
      <c r="ACN4" s="163"/>
      <c r="ACO4" s="163"/>
      <c r="ACP4" s="163"/>
      <c r="ACQ4" s="163"/>
      <c r="ACR4" s="163"/>
      <c r="ACS4" s="163"/>
      <c r="ACT4" s="163"/>
      <c r="ACU4" s="163"/>
      <c r="ACV4" s="163"/>
      <c r="ACW4" s="163"/>
      <c r="ACX4" s="163"/>
      <c r="ACY4" s="163"/>
      <c r="ACZ4" s="163"/>
      <c r="ADA4" s="163"/>
      <c r="ADB4" s="163"/>
      <c r="ADC4" s="163"/>
      <c r="ADD4" s="163"/>
      <c r="ADE4" s="163"/>
      <c r="ADF4" s="163"/>
      <c r="ADG4" s="163"/>
      <c r="ADH4" s="163"/>
      <c r="ADI4" s="163"/>
      <c r="ADJ4" s="163"/>
      <c r="ADK4" s="163"/>
      <c r="ADL4" s="163"/>
      <c r="ADM4" s="163"/>
      <c r="ADN4" s="163"/>
      <c r="ADO4" s="163"/>
      <c r="ADP4" s="163"/>
      <c r="ADQ4" s="163"/>
      <c r="ADR4" s="163"/>
      <c r="ADS4" s="163"/>
      <c r="ADT4" s="163"/>
      <c r="ADU4" s="163"/>
      <c r="ADV4" s="163"/>
      <c r="ADW4" s="163"/>
      <c r="ADX4" s="163"/>
      <c r="ADY4" s="163"/>
      <c r="ADZ4" s="163"/>
      <c r="AEA4" s="163"/>
      <c r="AEB4" s="163"/>
      <c r="AEC4" s="163"/>
      <c r="AED4" s="163"/>
      <c r="AEE4" s="163"/>
      <c r="AEF4" s="163"/>
      <c r="AEG4" s="163"/>
      <c r="AEH4" s="163"/>
      <c r="AEI4" s="163"/>
      <c r="AEJ4" s="163"/>
      <c r="AEK4" s="163"/>
      <c r="AEL4" s="163"/>
      <c r="AEM4" s="163"/>
      <c r="AEN4" s="163"/>
      <c r="AEO4" s="163"/>
      <c r="AEP4" s="163"/>
      <c r="AEQ4" s="163"/>
      <c r="AER4" s="163"/>
      <c r="AES4" s="163"/>
      <c r="AET4" s="163"/>
      <c r="AEU4" s="163"/>
      <c r="AEV4" s="163"/>
      <c r="AEW4" s="163"/>
      <c r="AEX4" s="163"/>
      <c r="AEY4" s="163"/>
      <c r="AEZ4" s="163"/>
      <c r="AFA4" s="163"/>
      <c r="AFB4" s="163"/>
      <c r="AFC4" s="163"/>
      <c r="AFD4" s="163"/>
      <c r="AFE4" s="163"/>
      <c r="AFF4" s="163"/>
      <c r="AFG4" s="163"/>
      <c r="AFH4" s="163"/>
      <c r="AFI4" s="163"/>
      <c r="AFJ4" s="163"/>
      <c r="AFK4" s="163"/>
      <c r="AFL4" s="163"/>
      <c r="AFM4" s="163"/>
      <c r="AFN4" s="163"/>
      <c r="AFO4" s="163"/>
      <c r="AFP4" s="163"/>
      <c r="AFQ4" s="163"/>
      <c r="AFR4" s="163"/>
      <c r="AFS4" s="163"/>
      <c r="AFT4" s="163"/>
      <c r="AFU4" s="163"/>
      <c r="AFV4" s="163"/>
      <c r="AFW4" s="163"/>
      <c r="AFX4" s="163"/>
      <c r="AFY4" s="163"/>
      <c r="AFZ4" s="163"/>
      <c r="AGA4" s="163"/>
      <c r="AGB4" s="163"/>
      <c r="AGC4" s="163"/>
      <c r="AGD4" s="163"/>
      <c r="AGE4" s="163"/>
      <c r="AGF4" s="163"/>
      <c r="AGG4" s="163"/>
      <c r="AGH4" s="163"/>
      <c r="AGI4" s="163"/>
      <c r="AGJ4" s="163"/>
      <c r="AGK4" s="163"/>
      <c r="AGL4" s="163"/>
      <c r="AGM4" s="163"/>
      <c r="AGN4" s="163"/>
      <c r="AGO4" s="163"/>
      <c r="AGP4" s="163"/>
      <c r="AGQ4" s="163"/>
      <c r="AGR4" s="163"/>
      <c r="AGS4" s="163"/>
      <c r="AGT4" s="163"/>
      <c r="AGU4" s="163"/>
      <c r="AGV4" s="163"/>
      <c r="AGW4" s="163"/>
      <c r="AGX4" s="163"/>
      <c r="AGY4" s="163"/>
      <c r="AGZ4" s="163"/>
      <c r="AHA4" s="163"/>
      <c r="AHB4" s="163"/>
      <c r="AHC4" s="163"/>
      <c r="AHD4" s="163"/>
      <c r="AHE4" s="163"/>
      <c r="AHF4" s="163"/>
      <c r="AHG4" s="163"/>
      <c r="AHH4" s="163"/>
      <c r="AHI4" s="163"/>
      <c r="AHJ4" s="163"/>
      <c r="AHK4" s="163"/>
      <c r="AHL4" s="163"/>
      <c r="AHM4" s="163"/>
      <c r="AHN4" s="163"/>
      <c r="AHO4" s="163"/>
      <c r="AHP4" s="163"/>
      <c r="AHQ4" s="163"/>
      <c r="AHR4" s="163"/>
      <c r="AHS4" s="163"/>
      <c r="AHT4" s="163"/>
      <c r="AHU4" s="163"/>
      <c r="AHV4" s="163"/>
      <c r="AHW4" s="163"/>
      <c r="AHX4" s="163"/>
      <c r="AHY4" s="163"/>
      <c r="AHZ4" s="163"/>
      <c r="AIA4" s="163"/>
      <c r="AIB4" s="163"/>
      <c r="AIC4" s="163"/>
      <c r="AID4" s="163"/>
      <c r="AIE4" s="163"/>
      <c r="AIF4" s="163"/>
      <c r="AIG4" s="163"/>
      <c r="AIH4" s="163"/>
      <c r="AII4" s="163"/>
      <c r="AIJ4" s="163"/>
      <c r="AIK4" s="163"/>
      <c r="AIL4" s="163"/>
      <c r="AIM4" s="163"/>
      <c r="AIN4" s="163"/>
      <c r="AIO4" s="163"/>
      <c r="AIP4" s="163"/>
      <c r="AIQ4" s="163"/>
      <c r="AIR4" s="163"/>
      <c r="AIS4" s="163"/>
      <c r="AIT4" s="163"/>
      <c r="AIU4" s="163"/>
      <c r="AIV4" s="163"/>
      <c r="AIW4" s="163"/>
      <c r="AIX4" s="163"/>
      <c r="AIY4" s="163"/>
      <c r="AIZ4" s="163"/>
      <c r="AJA4" s="163"/>
      <c r="AJB4" s="163"/>
      <c r="AJC4" s="163"/>
      <c r="AJD4" s="163"/>
      <c r="AJE4" s="163"/>
      <c r="AJF4" s="163"/>
      <c r="AJG4" s="163"/>
      <c r="AJH4" s="163"/>
      <c r="AJI4" s="163"/>
      <c r="AJJ4" s="163"/>
      <c r="AJK4" s="163"/>
      <c r="AJL4" s="163"/>
      <c r="AJM4" s="163"/>
      <c r="AJN4" s="163"/>
      <c r="AJO4" s="163"/>
      <c r="AJP4" s="163"/>
      <c r="AJQ4" s="163"/>
      <c r="AJR4" s="163"/>
      <c r="AJS4" s="163"/>
      <c r="AJT4" s="163"/>
      <c r="AJU4" s="163"/>
      <c r="AJV4" s="163"/>
      <c r="AJW4" s="163"/>
      <c r="AJX4" s="163"/>
      <c r="AJY4" s="163"/>
      <c r="AJZ4" s="163"/>
      <c r="AKA4" s="163"/>
      <c r="AKB4" s="163"/>
      <c r="AKC4" s="163"/>
      <c r="AKD4" s="163"/>
      <c r="AKE4" s="163"/>
      <c r="AKF4" s="163"/>
      <c r="AKG4" s="163"/>
      <c r="AKH4" s="163"/>
      <c r="AKI4" s="163"/>
      <c r="AKJ4" s="163"/>
      <c r="AKK4" s="163"/>
      <c r="AKL4" s="163"/>
      <c r="AKM4" s="163"/>
      <c r="AKN4" s="163"/>
      <c r="AKO4" s="163"/>
      <c r="AKP4" s="163"/>
      <c r="AKQ4" s="163"/>
      <c r="AKR4" s="163"/>
      <c r="AKS4" s="163"/>
      <c r="AKT4" s="163"/>
      <c r="AKU4" s="163"/>
      <c r="AKV4" s="163"/>
      <c r="AKW4" s="163"/>
      <c r="AKX4" s="163"/>
      <c r="AKY4" s="163"/>
      <c r="AKZ4" s="163"/>
      <c r="ALA4" s="163"/>
      <c r="ALB4" s="163"/>
      <c r="ALC4" s="163"/>
      <c r="ALD4" s="163"/>
      <c r="ALE4" s="163"/>
      <c r="ALF4" s="163"/>
      <c r="ALG4" s="163"/>
      <c r="ALH4" s="163"/>
      <c r="ALI4" s="163"/>
      <c r="ALJ4" s="163"/>
      <c r="ALK4" s="163"/>
      <c r="ALL4" s="163"/>
      <c r="ALM4" s="163"/>
      <c r="ALN4" s="163"/>
      <c r="ALO4" s="163"/>
      <c r="ALP4" s="163"/>
      <c r="ALQ4" s="163"/>
      <c r="ALR4" s="163"/>
      <c r="ALS4" s="163"/>
      <c r="ALT4" s="163"/>
      <c r="ALU4" s="163"/>
      <c r="ALV4" s="163"/>
      <c r="ALW4" s="163"/>
      <c r="ALX4" s="163"/>
      <c r="ALY4" s="163"/>
      <c r="ALZ4" s="163"/>
      <c r="AMA4" s="163"/>
      <c r="AMB4" s="163"/>
      <c r="AMC4" s="163"/>
      <c r="AMD4" s="163"/>
      <c r="AME4" s="163"/>
      <c r="AMF4" s="163"/>
      <c r="AMG4" s="163"/>
      <c r="AMH4" s="163"/>
      <c r="AMI4" s="163"/>
      <c r="AMJ4" s="163"/>
      <c r="AMK4" s="163"/>
      <c r="AML4" s="163"/>
      <c r="AMM4" s="163"/>
      <c r="AMN4" s="163"/>
      <c r="AMO4" s="163"/>
      <c r="AMP4" s="163"/>
      <c r="AMQ4" s="163"/>
      <c r="AMR4" s="163"/>
      <c r="AMS4" s="163"/>
      <c r="AMT4" s="163"/>
      <c r="AMU4" s="163"/>
      <c r="AMV4" s="163"/>
      <c r="AMW4" s="163"/>
      <c r="AMX4" s="163"/>
      <c r="AMY4" s="163"/>
      <c r="AMZ4" s="163"/>
      <c r="ANA4" s="163"/>
      <c r="ANB4" s="163"/>
      <c r="ANC4" s="163"/>
      <c r="AND4" s="163"/>
      <c r="ANE4" s="163"/>
      <c r="ANF4" s="163"/>
      <c r="ANG4" s="163"/>
      <c r="ANH4" s="163"/>
      <c r="ANI4" s="163"/>
      <c r="ANJ4" s="163"/>
      <c r="ANK4" s="163"/>
      <c r="ANL4" s="163"/>
      <c r="ANM4" s="163"/>
      <c r="ANN4" s="163"/>
      <c r="ANO4" s="163"/>
      <c r="ANP4" s="163"/>
      <c r="ANQ4" s="163"/>
      <c r="ANR4" s="163"/>
      <c r="ANS4" s="163"/>
      <c r="ANT4" s="163"/>
      <c r="ANU4" s="163"/>
      <c r="ANV4" s="163"/>
      <c r="ANW4" s="163"/>
      <c r="ANX4" s="163"/>
      <c r="ANY4" s="163"/>
      <c r="ANZ4" s="163"/>
      <c r="AOA4" s="163"/>
      <c r="AOB4" s="163"/>
      <c r="AOC4" s="163"/>
      <c r="AOD4" s="163"/>
      <c r="AOE4" s="163"/>
      <c r="AOF4" s="163"/>
      <c r="AOG4" s="163"/>
      <c r="AOH4" s="163"/>
      <c r="AOI4" s="163"/>
      <c r="AOJ4" s="163"/>
      <c r="AOK4" s="163"/>
      <c r="AOL4" s="163"/>
      <c r="AOM4" s="163"/>
      <c r="AON4" s="163"/>
      <c r="AOO4" s="163"/>
      <c r="AOP4" s="163"/>
      <c r="AOQ4" s="163"/>
      <c r="AOR4" s="163"/>
      <c r="AOS4" s="163"/>
      <c r="AOT4" s="163"/>
      <c r="AOU4" s="163"/>
      <c r="AOV4" s="163"/>
      <c r="AOW4" s="163"/>
      <c r="AOX4" s="163"/>
      <c r="AOY4" s="163"/>
      <c r="AOZ4" s="163"/>
      <c r="APA4" s="163"/>
      <c r="APB4" s="163"/>
      <c r="APC4" s="163"/>
      <c r="APD4" s="163"/>
      <c r="APE4" s="163"/>
      <c r="APF4" s="163"/>
      <c r="APG4" s="163"/>
      <c r="APH4" s="163"/>
      <c r="API4" s="163"/>
      <c r="APJ4" s="163"/>
      <c r="APK4" s="163"/>
      <c r="APL4" s="163"/>
      <c r="APM4" s="163"/>
      <c r="APN4" s="163"/>
      <c r="APO4" s="163"/>
      <c r="APP4" s="163"/>
      <c r="APQ4" s="163"/>
      <c r="APR4" s="163"/>
      <c r="APS4" s="163"/>
      <c r="APT4" s="163"/>
      <c r="APU4" s="163"/>
      <c r="APV4" s="163"/>
      <c r="APW4" s="163"/>
      <c r="APX4" s="163"/>
      <c r="APY4" s="163"/>
      <c r="APZ4" s="163"/>
      <c r="AQA4" s="163"/>
      <c r="AQB4" s="163"/>
      <c r="AQC4" s="163"/>
      <c r="AQD4" s="163"/>
      <c r="AQE4" s="163"/>
      <c r="AQF4" s="163"/>
      <c r="AQG4" s="163"/>
      <c r="AQH4" s="163"/>
      <c r="AQI4" s="163"/>
      <c r="AQJ4" s="163"/>
      <c r="AQK4" s="163"/>
      <c r="AQL4" s="163"/>
      <c r="AQM4" s="163"/>
      <c r="AQN4" s="163"/>
      <c r="AQO4" s="163"/>
      <c r="AQP4" s="163"/>
      <c r="AQQ4" s="163"/>
      <c r="AQR4" s="163"/>
      <c r="AQS4" s="163"/>
      <c r="AQT4" s="163"/>
      <c r="AQU4" s="163"/>
      <c r="AQV4" s="163"/>
      <c r="AQW4" s="163"/>
      <c r="AQX4" s="163"/>
      <c r="AQY4" s="163"/>
      <c r="AQZ4" s="163"/>
      <c r="ARA4" s="163"/>
      <c r="ARB4" s="163"/>
      <c r="ARC4" s="163"/>
      <c r="ARD4" s="163"/>
      <c r="ARE4" s="163"/>
      <c r="ARF4" s="163"/>
      <c r="ARG4" s="163"/>
      <c r="ARH4" s="163"/>
      <c r="ARI4" s="163"/>
      <c r="ARJ4" s="163"/>
      <c r="ARK4" s="163"/>
      <c r="ARL4" s="163"/>
      <c r="ARM4" s="163"/>
      <c r="ARN4" s="163"/>
      <c r="ARO4" s="163"/>
      <c r="ARP4" s="163"/>
      <c r="ARQ4" s="163"/>
      <c r="ARR4" s="163"/>
      <c r="ARS4" s="163"/>
      <c r="ART4" s="163"/>
      <c r="ARU4" s="163"/>
      <c r="ARV4" s="163"/>
      <c r="ARW4" s="163"/>
      <c r="ARX4" s="163"/>
      <c r="ARY4" s="163"/>
      <c r="ARZ4" s="163"/>
      <c r="ASA4" s="163"/>
      <c r="ASB4" s="163"/>
      <c r="ASC4" s="163"/>
      <c r="ASD4" s="163"/>
      <c r="ASE4" s="163"/>
      <c r="ASF4" s="163"/>
      <c r="ASG4" s="163"/>
      <c r="ASH4" s="163"/>
      <c r="ASI4" s="163"/>
      <c r="ASJ4" s="163"/>
      <c r="ASK4" s="163"/>
      <c r="ASL4" s="163"/>
      <c r="ASM4" s="163"/>
      <c r="ASN4" s="163"/>
      <c r="ASO4" s="163"/>
      <c r="ASP4" s="163"/>
      <c r="ASQ4" s="163"/>
      <c r="ASR4" s="163"/>
      <c r="ASS4" s="163"/>
      <c r="AST4" s="163"/>
      <c r="ASU4" s="163"/>
      <c r="ASV4" s="163"/>
      <c r="ASW4" s="163"/>
      <c r="ASX4" s="163"/>
      <c r="ASY4" s="163"/>
      <c r="ASZ4" s="163"/>
      <c r="ATA4" s="163"/>
      <c r="ATB4" s="163"/>
      <c r="ATC4" s="163"/>
      <c r="ATD4" s="163"/>
      <c r="ATE4" s="163"/>
      <c r="ATF4" s="163"/>
      <c r="ATG4" s="163"/>
      <c r="ATH4" s="163"/>
      <c r="ATI4" s="163"/>
      <c r="ATJ4" s="163"/>
      <c r="ATK4" s="163"/>
      <c r="ATL4" s="163"/>
      <c r="ATM4" s="163"/>
      <c r="ATN4" s="163"/>
      <c r="ATO4" s="163"/>
      <c r="ATP4" s="163"/>
      <c r="ATQ4" s="163"/>
      <c r="ATR4" s="163"/>
      <c r="ATS4" s="163"/>
      <c r="ATT4" s="163"/>
      <c r="ATU4" s="163"/>
      <c r="ATV4" s="163"/>
      <c r="ATW4" s="163"/>
      <c r="ATX4" s="163"/>
      <c r="ATY4" s="163"/>
      <c r="ATZ4" s="163"/>
      <c r="AUA4" s="163"/>
      <c r="AUB4" s="163"/>
      <c r="AUC4" s="163"/>
      <c r="AUD4" s="163"/>
      <c r="AUE4" s="163"/>
      <c r="AUF4" s="163"/>
      <c r="AUG4" s="163"/>
      <c r="AUH4" s="163"/>
      <c r="AUI4" s="163"/>
      <c r="AUJ4" s="163"/>
      <c r="AUK4" s="163"/>
      <c r="AUL4" s="163"/>
      <c r="AUM4" s="163"/>
      <c r="AUN4" s="163"/>
      <c r="AUO4" s="163"/>
      <c r="AUP4" s="163"/>
      <c r="AUQ4" s="163"/>
      <c r="AUR4" s="163"/>
      <c r="AUS4" s="163"/>
      <c r="AUT4" s="163"/>
      <c r="AUU4" s="163"/>
      <c r="AUV4" s="163"/>
      <c r="AUW4" s="163"/>
      <c r="AUX4" s="163"/>
      <c r="AUY4" s="163"/>
      <c r="AUZ4" s="163"/>
      <c r="AVA4" s="163"/>
      <c r="AVB4" s="163"/>
      <c r="AVC4" s="163"/>
      <c r="AVD4" s="163"/>
      <c r="AVE4" s="163"/>
      <c r="AVF4" s="163"/>
      <c r="AVG4" s="163"/>
      <c r="AVH4" s="163"/>
      <c r="AVI4" s="163"/>
      <c r="AVJ4" s="163"/>
      <c r="AVK4" s="163"/>
      <c r="AVL4" s="163"/>
      <c r="AVM4" s="163"/>
      <c r="AVN4" s="163"/>
      <c r="AVO4" s="163"/>
      <c r="AVP4" s="163"/>
      <c r="AVQ4" s="163"/>
      <c r="AVR4" s="163"/>
      <c r="AVS4" s="163"/>
      <c r="AVT4" s="163"/>
      <c r="AVU4" s="163"/>
      <c r="AVV4" s="163"/>
      <c r="AVW4" s="163"/>
      <c r="AVX4" s="163"/>
      <c r="AVY4" s="163"/>
      <c r="AVZ4" s="163"/>
      <c r="AWA4" s="163"/>
      <c r="AWB4" s="163"/>
      <c r="AWC4" s="163"/>
      <c r="AWD4" s="163"/>
      <c r="AWE4" s="163"/>
      <c r="AWF4" s="163"/>
      <c r="AWG4" s="163"/>
      <c r="AWH4" s="163"/>
      <c r="AWI4" s="163"/>
      <c r="AWJ4" s="163"/>
      <c r="AWK4" s="163"/>
      <c r="AWL4" s="163"/>
      <c r="AWM4" s="163"/>
      <c r="AWN4" s="163"/>
      <c r="AWO4" s="163"/>
      <c r="AWP4" s="163"/>
      <c r="AWQ4" s="163"/>
      <c r="AWR4" s="163"/>
      <c r="AWS4" s="163"/>
      <c r="AWT4" s="163"/>
      <c r="AWU4" s="163"/>
      <c r="AWV4" s="163"/>
      <c r="AWW4" s="163"/>
      <c r="AWX4" s="163"/>
      <c r="AWY4" s="163"/>
      <c r="AWZ4" s="163"/>
      <c r="AXA4" s="163"/>
      <c r="AXB4" s="163"/>
      <c r="AXC4" s="163"/>
      <c r="AXD4" s="163"/>
      <c r="AXE4" s="163"/>
      <c r="AXF4" s="163"/>
      <c r="AXG4" s="163"/>
      <c r="AXH4" s="163"/>
      <c r="AXI4" s="163"/>
      <c r="AXJ4" s="163"/>
      <c r="AXK4" s="163"/>
      <c r="AXL4" s="163"/>
      <c r="AXM4" s="163"/>
      <c r="AXN4" s="163"/>
      <c r="AXO4" s="163"/>
      <c r="AXP4" s="163"/>
      <c r="AXQ4" s="163"/>
      <c r="AXR4" s="163"/>
      <c r="AXS4" s="163"/>
      <c r="AXT4" s="163"/>
      <c r="AXU4" s="163"/>
      <c r="AXV4" s="163"/>
      <c r="AXW4" s="163"/>
      <c r="AXX4" s="163"/>
      <c r="AXY4" s="163"/>
      <c r="AXZ4" s="163"/>
      <c r="AYA4" s="163"/>
      <c r="AYB4" s="163"/>
      <c r="AYC4" s="163"/>
      <c r="AYD4" s="163"/>
      <c r="AYE4" s="163"/>
      <c r="AYF4" s="163"/>
      <c r="AYG4" s="163"/>
      <c r="AYH4" s="163"/>
      <c r="AYI4" s="163"/>
      <c r="AYJ4" s="163"/>
      <c r="AYK4" s="163"/>
      <c r="AYL4" s="163"/>
      <c r="AYM4" s="163"/>
      <c r="AYN4" s="163"/>
      <c r="AYO4" s="163"/>
      <c r="AYP4" s="163"/>
      <c r="AYQ4" s="163"/>
      <c r="AYR4" s="163"/>
      <c r="AYS4" s="163"/>
      <c r="AYT4" s="163"/>
      <c r="AYU4" s="163"/>
      <c r="AYV4" s="163"/>
      <c r="AYW4" s="163"/>
      <c r="AYX4" s="163"/>
      <c r="AYY4" s="163"/>
      <c r="AYZ4" s="163"/>
      <c r="AZA4" s="163"/>
      <c r="AZB4" s="163"/>
      <c r="AZC4" s="163"/>
      <c r="AZD4" s="163"/>
      <c r="AZE4" s="163"/>
      <c r="AZF4" s="163"/>
      <c r="AZG4" s="163"/>
      <c r="AZH4" s="163"/>
      <c r="AZI4" s="163"/>
      <c r="AZJ4" s="163"/>
      <c r="AZK4" s="163"/>
      <c r="AZL4" s="163"/>
      <c r="AZM4" s="163"/>
      <c r="AZN4" s="163"/>
      <c r="AZO4" s="163"/>
      <c r="AZP4" s="163"/>
      <c r="AZQ4" s="163"/>
      <c r="AZR4" s="163"/>
      <c r="AZS4" s="163"/>
      <c r="AZT4" s="163"/>
      <c r="AZU4" s="163"/>
      <c r="AZV4" s="163"/>
      <c r="AZW4" s="163"/>
      <c r="AZX4" s="163"/>
      <c r="AZY4" s="163"/>
      <c r="AZZ4" s="163"/>
      <c r="BAA4" s="163"/>
      <c r="BAB4" s="163"/>
      <c r="BAC4" s="163"/>
      <c r="BAD4" s="163"/>
      <c r="BAE4" s="163"/>
      <c r="BAF4" s="163"/>
      <c r="BAG4" s="163"/>
      <c r="BAH4" s="163"/>
      <c r="BAI4" s="163"/>
      <c r="BAJ4" s="163"/>
      <c r="BAK4" s="163"/>
      <c r="BAL4" s="163"/>
      <c r="BAM4" s="163"/>
      <c r="BAN4" s="163"/>
      <c r="BAO4" s="163"/>
      <c r="BAP4" s="163"/>
      <c r="BAQ4" s="163"/>
      <c r="BAR4" s="163"/>
      <c r="BAS4" s="163"/>
      <c r="BAT4" s="163"/>
      <c r="BAU4" s="163"/>
      <c r="BAV4" s="163"/>
      <c r="BAW4" s="163"/>
      <c r="BAX4" s="163"/>
      <c r="BAY4" s="163"/>
      <c r="BAZ4" s="163"/>
      <c r="BBA4" s="163"/>
      <c r="BBB4" s="163"/>
      <c r="BBC4" s="163"/>
      <c r="BBD4" s="163"/>
      <c r="BBE4" s="163"/>
      <c r="BBF4" s="163"/>
      <c r="BBG4" s="163"/>
      <c r="BBH4" s="163"/>
      <c r="BBI4" s="163"/>
      <c r="BBJ4" s="163"/>
      <c r="BBK4" s="163"/>
      <c r="BBL4" s="163"/>
      <c r="BBM4" s="163"/>
      <c r="BBN4" s="163"/>
      <c r="BBO4" s="163"/>
      <c r="BBP4" s="163"/>
      <c r="BBQ4" s="163"/>
      <c r="BBR4" s="163"/>
      <c r="BBS4" s="163"/>
      <c r="BBT4" s="163"/>
      <c r="BBU4" s="163"/>
      <c r="BBV4" s="163"/>
      <c r="BBW4" s="163"/>
      <c r="BBX4" s="163"/>
      <c r="BBY4" s="163"/>
      <c r="BBZ4" s="163"/>
      <c r="BCA4" s="163"/>
      <c r="BCB4" s="163"/>
      <c r="BCC4" s="163"/>
      <c r="BCD4" s="163"/>
      <c r="BCE4" s="163"/>
      <c r="BCF4" s="163"/>
      <c r="BCG4" s="163"/>
      <c r="BCH4" s="163"/>
      <c r="BCI4" s="163"/>
      <c r="BCJ4" s="163"/>
      <c r="BCK4" s="163"/>
      <c r="BCL4" s="163"/>
      <c r="BCM4" s="163"/>
      <c r="BCN4" s="163"/>
      <c r="BCO4" s="163"/>
      <c r="BCP4" s="163"/>
      <c r="BCQ4" s="163"/>
      <c r="BCR4" s="163"/>
      <c r="BCS4" s="163"/>
      <c r="BCT4" s="163"/>
      <c r="BCU4" s="163"/>
      <c r="BCV4" s="163"/>
      <c r="BCW4" s="163"/>
      <c r="BCX4" s="163"/>
      <c r="BCY4" s="163"/>
      <c r="BCZ4" s="163"/>
      <c r="BDA4" s="163"/>
      <c r="BDB4" s="163"/>
      <c r="BDC4" s="163"/>
      <c r="BDD4" s="163"/>
      <c r="BDE4" s="163"/>
      <c r="BDF4" s="163"/>
      <c r="BDG4" s="163"/>
      <c r="BDH4" s="163"/>
      <c r="BDI4" s="163"/>
      <c r="BDJ4" s="163"/>
      <c r="BDK4" s="163"/>
      <c r="BDL4" s="163"/>
      <c r="BDM4" s="163"/>
      <c r="BDN4" s="163"/>
      <c r="BDO4" s="163"/>
      <c r="BDP4" s="163"/>
      <c r="BDQ4" s="163"/>
      <c r="BDR4" s="163"/>
      <c r="BDS4" s="163"/>
      <c r="BDT4" s="163"/>
      <c r="BDU4" s="163"/>
      <c r="BDV4" s="163"/>
      <c r="BDW4" s="163"/>
      <c r="BDX4" s="163"/>
      <c r="BDY4" s="163"/>
      <c r="BDZ4" s="163"/>
      <c r="BEA4" s="163"/>
      <c r="BEB4" s="163"/>
      <c r="BEC4" s="163"/>
      <c r="BED4" s="163"/>
      <c r="BEE4" s="163"/>
      <c r="BEF4" s="163"/>
      <c r="BEG4" s="163"/>
      <c r="BEH4" s="163"/>
      <c r="BEI4" s="163"/>
      <c r="BEJ4" s="163"/>
      <c r="BEK4" s="163"/>
      <c r="BEL4" s="163"/>
      <c r="BEM4" s="163"/>
      <c r="BEN4" s="163"/>
      <c r="BEO4" s="163"/>
      <c r="BEP4" s="163"/>
      <c r="BEQ4" s="163"/>
      <c r="BER4" s="163"/>
      <c r="BES4" s="163"/>
      <c r="BET4" s="163"/>
      <c r="BEU4" s="163"/>
      <c r="BEV4" s="163"/>
      <c r="BEW4" s="163"/>
      <c r="BEX4" s="163"/>
      <c r="BEY4" s="163"/>
      <c r="BEZ4" s="163"/>
      <c r="BFA4" s="163"/>
      <c r="BFB4" s="163"/>
      <c r="BFC4" s="163"/>
      <c r="BFD4" s="163"/>
      <c r="BFE4" s="163"/>
      <c r="BFF4" s="163"/>
      <c r="BFG4" s="163"/>
      <c r="BFH4" s="163"/>
      <c r="BFI4" s="163"/>
      <c r="BFJ4" s="163"/>
      <c r="BFK4" s="163"/>
      <c r="BFL4" s="163"/>
      <c r="BFM4" s="163"/>
      <c r="BFN4" s="163"/>
      <c r="BFO4" s="163"/>
      <c r="BFP4" s="163"/>
      <c r="BFQ4" s="163"/>
      <c r="BFR4" s="163"/>
      <c r="BFS4" s="163"/>
      <c r="BFT4" s="163"/>
      <c r="BFU4" s="163"/>
      <c r="BFV4" s="163"/>
      <c r="BFW4" s="163"/>
      <c r="BFX4" s="163"/>
      <c r="BFY4" s="163"/>
      <c r="BFZ4" s="163"/>
      <c r="BGA4" s="163"/>
      <c r="BGB4" s="163"/>
      <c r="BGC4" s="163"/>
      <c r="BGD4" s="163"/>
      <c r="BGE4" s="163"/>
      <c r="BGF4" s="163"/>
      <c r="BGG4" s="163"/>
      <c r="BGH4" s="163"/>
      <c r="BGI4" s="163"/>
      <c r="BGJ4" s="163"/>
      <c r="BGK4" s="163"/>
      <c r="BGL4" s="163"/>
      <c r="BGM4" s="163"/>
      <c r="BGN4" s="163"/>
      <c r="BGO4" s="163"/>
      <c r="BGP4" s="163"/>
      <c r="BGQ4" s="163"/>
      <c r="BGR4" s="163"/>
      <c r="BGS4" s="163"/>
      <c r="BGT4" s="163"/>
      <c r="BGU4" s="163"/>
      <c r="BGV4" s="163"/>
      <c r="BGW4" s="163"/>
      <c r="BGX4" s="163"/>
      <c r="BGY4" s="163"/>
      <c r="BGZ4" s="163"/>
      <c r="BHA4" s="163"/>
      <c r="BHB4" s="163"/>
      <c r="BHC4" s="163"/>
      <c r="BHD4" s="163"/>
      <c r="BHE4" s="163"/>
      <c r="BHF4" s="163"/>
      <c r="BHG4" s="163"/>
      <c r="BHH4" s="163"/>
      <c r="BHI4" s="163"/>
      <c r="BHJ4" s="163"/>
      <c r="BHK4" s="163"/>
      <c r="BHL4" s="163"/>
      <c r="BHM4" s="163"/>
      <c r="BHN4" s="163"/>
      <c r="BHO4" s="163"/>
      <c r="BHP4" s="163"/>
      <c r="BHQ4" s="163"/>
      <c r="BHR4" s="163"/>
      <c r="BHS4" s="163"/>
      <c r="BHT4" s="163"/>
      <c r="BHU4" s="163"/>
      <c r="BHV4" s="163"/>
      <c r="BHW4" s="163"/>
      <c r="BHX4" s="163"/>
      <c r="BHY4" s="163"/>
      <c r="BHZ4" s="163"/>
      <c r="BIA4" s="163"/>
      <c r="BIB4" s="163"/>
      <c r="BIC4" s="163"/>
      <c r="BID4" s="163"/>
      <c r="BIE4" s="163"/>
      <c r="BIF4" s="163"/>
      <c r="BIG4" s="163"/>
      <c r="BIH4" s="163"/>
      <c r="BII4" s="163"/>
      <c r="BIJ4" s="163"/>
      <c r="BIK4" s="163"/>
      <c r="BIL4" s="163"/>
      <c r="BIM4" s="163"/>
      <c r="BIN4" s="163"/>
      <c r="BIO4" s="163"/>
      <c r="BIP4" s="163"/>
      <c r="BIQ4" s="163"/>
      <c r="BIR4" s="163"/>
      <c r="BIS4" s="163"/>
      <c r="BIT4" s="163"/>
      <c r="BIU4" s="163"/>
      <c r="BIV4" s="163"/>
      <c r="BIW4" s="163"/>
      <c r="BIX4" s="163"/>
      <c r="BIY4" s="163"/>
      <c r="BIZ4" s="163"/>
      <c r="BJA4" s="163"/>
      <c r="BJB4" s="163"/>
      <c r="BJC4" s="163"/>
      <c r="BJD4" s="163"/>
      <c r="BJE4" s="163"/>
      <c r="BJF4" s="163"/>
    </row>
    <row r="5" spans="1:1618" s="164" customFormat="1" ht="51">
      <c r="A5" s="697"/>
      <c r="B5" s="697"/>
      <c r="C5" s="697"/>
      <c r="D5" s="697"/>
      <c r="E5" s="697"/>
      <c r="F5" s="697"/>
      <c r="G5" s="701"/>
      <c r="H5" s="697"/>
      <c r="I5" s="698"/>
      <c r="J5" s="698"/>
      <c r="K5" s="38" t="s">
        <v>141</v>
      </c>
      <c r="L5" s="38" t="s">
        <v>142</v>
      </c>
      <c r="M5" s="38" t="s">
        <v>369</v>
      </c>
      <c r="N5" s="38" t="s">
        <v>141</v>
      </c>
      <c r="O5" s="38" t="s">
        <v>142</v>
      </c>
      <c r="P5" s="38" t="s">
        <v>141</v>
      </c>
      <c r="Q5" s="38" t="s">
        <v>142</v>
      </c>
      <c r="R5" s="38" t="s">
        <v>370</v>
      </c>
      <c r="S5" s="38" t="s">
        <v>141</v>
      </c>
      <c r="T5" s="38" t="s">
        <v>142</v>
      </c>
      <c r="U5" s="38" t="s">
        <v>141</v>
      </c>
      <c r="V5" s="38" t="s">
        <v>142</v>
      </c>
      <c r="W5" s="38" t="s">
        <v>370</v>
      </c>
      <c r="X5" s="205" t="s">
        <v>141</v>
      </c>
      <c r="Y5" s="205" t="s">
        <v>142</v>
      </c>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c r="IW5" s="163"/>
      <c r="IX5" s="163"/>
      <c r="IY5" s="163"/>
      <c r="IZ5" s="163"/>
      <c r="JA5" s="163"/>
      <c r="JB5" s="163"/>
      <c r="JC5" s="163"/>
      <c r="JD5" s="163"/>
      <c r="JE5" s="163"/>
      <c r="JF5" s="163"/>
      <c r="JG5" s="163"/>
      <c r="JH5" s="163"/>
      <c r="JI5" s="163"/>
      <c r="JJ5" s="163"/>
      <c r="JK5" s="163"/>
      <c r="JL5" s="163"/>
      <c r="JM5" s="163"/>
      <c r="JN5" s="163"/>
      <c r="JO5" s="163"/>
      <c r="JP5" s="163"/>
      <c r="JQ5" s="163"/>
      <c r="JR5" s="163"/>
      <c r="JS5" s="163"/>
      <c r="JT5" s="163"/>
      <c r="JU5" s="163"/>
      <c r="JV5" s="163"/>
      <c r="JW5" s="163"/>
      <c r="JX5" s="163"/>
      <c r="JY5" s="163"/>
      <c r="JZ5" s="163"/>
      <c r="KA5" s="163"/>
      <c r="KB5" s="163"/>
      <c r="KC5" s="163"/>
      <c r="KD5" s="163"/>
      <c r="KE5" s="163"/>
      <c r="KF5" s="163"/>
      <c r="KG5" s="163"/>
      <c r="KH5" s="163"/>
      <c r="KI5" s="163"/>
      <c r="KJ5" s="163"/>
      <c r="KK5" s="163"/>
      <c r="KL5" s="163"/>
      <c r="KM5" s="163"/>
      <c r="KN5" s="163"/>
      <c r="KO5" s="163"/>
      <c r="KP5" s="163"/>
      <c r="KQ5" s="163"/>
      <c r="KR5" s="163"/>
      <c r="KS5" s="163"/>
      <c r="KT5" s="163"/>
      <c r="KU5" s="163"/>
      <c r="KV5" s="163"/>
      <c r="KW5" s="163"/>
      <c r="KX5" s="163"/>
      <c r="KY5" s="163"/>
      <c r="KZ5" s="163"/>
      <c r="LA5" s="163"/>
      <c r="LB5" s="163"/>
      <c r="LC5" s="163"/>
      <c r="LD5" s="163"/>
      <c r="LE5" s="163"/>
      <c r="LF5" s="163"/>
      <c r="LG5" s="163"/>
      <c r="LH5" s="163"/>
      <c r="LI5" s="163"/>
      <c r="LJ5" s="163"/>
      <c r="LK5" s="163"/>
      <c r="LL5" s="163"/>
      <c r="LM5" s="163"/>
      <c r="LN5" s="163"/>
      <c r="LO5" s="163"/>
      <c r="LP5" s="163"/>
      <c r="LQ5" s="163"/>
      <c r="LR5" s="163"/>
      <c r="LS5" s="163"/>
      <c r="LT5" s="163"/>
      <c r="LU5" s="163"/>
      <c r="LV5" s="163"/>
      <c r="LW5" s="163"/>
      <c r="LX5" s="163"/>
      <c r="LY5" s="163"/>
      <c r="LZ5" s="163"/>
      <c r="MA5" s="163"/>
      <c r="MB5" s="163"/>
      <c r="MC5" s="163"/>
      <c r="MD5" s="163"/>
      <c r="ME5" s="163"/>
      <c r="MF5" s="163"/>
      <c r="MG5" s="163"/>
      <c r="MH5" s="163"/>
      <c r="MI5" s="163"/>
      <c r="MJ5" s="163"/>
      <c r="MK5" s="163"/>
      <c r="ML5" s="163"/>
      <c r="MM5" s="163"/>
      <c r="MN5" s="163"/>
      <c r="MO5" s="163"/>
      <c r="MP5" s="163"/>
      <c r="MQ5" s="163"/>
      <c r="MR5" s="163"/>
      <c r="MS5" s="163"/>
      <c r="MT5" s="163"/>
      <c r="MU5" s="163"/>
      <c r="MV5" s="163"/>
      <c r="MW5" s="163"/>
      <c r="MX5" s="163"/>
      <c r="MY5" s="163"/>
      <c r="MZ5" s="163"/>
      <c r="NA5" s="163"/>
      <c r="NB5" s="163"/>
      <c r="NC5" s="163"/>
      <c r="ND5" s="163"/>
      <c r="NE5" s="163"/>
      <c r="NF5" s="163"/>
      <c r="NG5" s="163"/>
      <c r="NH5" s="163"/>
      <c r="NI5" s="163"/>
      <c r="NJ5" s="163"/>
      <c r="NK5" s="163"/>
      <c r="NL5" s="163"/>
      <c r="NM5" s="163"/>
      <c r="NN5" s="163"/>
      <c r="NO5" s="163"/>
      <c r="NP5" s="163"/>
      <c r="NQ5" s="163"/>
      <c r="NR5" s="163"/>
      <c r="NS5" s="163"/>
      <c r="NT5" s="163"/>
      <c r="NU5" s="163"/>
      <c r="NV5" s="163"/>
      <c r="NW5" s="163"/>
      <c r="NX5" s="163"/>
      <c r="NY5" s="163"/>
      <c r="NZ5" s="163"/>
      <c r="OA5" s="163"/>
      <c r="OB5" s="163"/>
      <c r="OC5" s="163"/>
      <c r="OD5" s="163"/>
      <c r="OE5" s="163"/>
      <c r="OF5" s="163"/>
      <c r="OG5" s="163"/>
      <c r="OH5" s="163"/>
      <c r="OI5" s="163"/>
      <c r="OJ5" s="163"/>
      <c r="OK5" s="163"/>
      <c r="OL5" s="163"/>
      <c r="OM5" s="163"/>
      <c r="ON5" s="163"/>
      <c r="OO5" s="163"/>
      <c r="OP5" s="163"/>
      <c r="OQ5" s="163"/>
      <c r="OR5" s="163"/>
      <c r="OS5" s="163"/>
      <c r="OT5" s="163"/>
      <c r="OU5" s="163"/>
      <c r="OV5" s="163"/>
      <c r="OW5" s="163"/>
      <c r="OX5" s="163"/>
      <c r="OY5" s="163"/>
      <c r="OZ5" s="163"/>
      <c r="PA5" s="163"/>
      <c r="PB5" s="163"/>
      <c r="PC5" s="163"/>
      <c r="PD5" s="163"/>
      <c r="PE5" s="163"/>
      <c r="PF5" s="163"/>
      <c r="PG5" s="163"/>
      <c r="PH5" s="163"/>
      <c r="PI5" s="163"/>
      <c r="PJ5" s="163"/>
      <c r="PK5" s="163"/>
      <c r="PL5" s="163"/>
      <c r="PM5" s="163"/>
      <c r="PN5" s="163"/>
      <c r="PO5" s="163"/>
      <c r="PP5" s="163"/>
      <c r="PQ5" s="163"/>
      <c r="PR5" s="163"/>
      <c r="PS5" s="163"/>
      <c r="PT5" s="163"/>
      <c r="PU5" s="163"/>
      <c r="PV5" s="163"/>
      <c r="PW5" s="163"/>
      <c r="PX5" s="163"/>
      <c r="PY5" s="163"/>
      <c r="PZ5" s="163"/>
      <c r="QA5" s="163"/>
      <c r="QB5" s="163"/>
      <c r="QC5" s="163"/>
      <c r="QD5" s="163"/>
      <c r="QE5" s="163"/>
      <c r="QF5" s="163"/>
      <c r="QG5" s="163"/>
      <c r="QH5" s="163"/>
      <c r="QI5" s="163"/>
      <c r="QJ5" s="163"/>
      <c r="QK5" s="163"/>
      <c r="QL5" s="163"/>
      <c r="QM5" s="163"/>
      <c r="QN5" s="163"/>
      <c r="QO5" s="163"/>
      <c r="QP5" s="163"/>
      <c r="QQ5" s="163"/>
      <c r="QR5" s="163"/>
      <c r="QS5" s="163"/>
      <c r="QT5" s="163"/>
      <c r="QU5" s="163"/>
      <c r="QV5" s="163"/>
      <c r="QW5" s="163"/>
      <c r="QX5" s="163"/>
      <c r="QY5" s="163"/>
      <c r="QZ5" s="163"/>
      <c r="RA5" s="163"/>
      <c r="RB5" s="163"/>
      <c r="RC5" s="163"/>
      <c r="RD5" s="163"/>
      <c r="RE5" s="163"/>
      <c r="RF5" s="163"/>
      <c r="RG5" s="163"/>
      <c r="RH5" s="163"/>
      <c r="RI5" s="163"/>
      <c r="RJ5" s="163"/>
      <c r="RK5" s="163"/>
      <c r="RL5" s="163"/>
      <c r="RM5" s="163"/>
      <c r="RN5" s="163"/>
      <c r="RO5" s="163"/>
      <c r="RP5" s="163"/>
      <c r="RQ5" s="163"/>
      <c r="RR5" s="163"/>
      <c r="RS5" s="163"/>
      <c r="RT5" s="163"/>
      <c r="RU5" s="163"/>
      <c r="RV5" s="163"/>
      <c r="RW5" s="163"/>
      <c r="RX5" s="163"/>
      <c r="RY5" s="163"/>
      <c r="RZ5" s="163"/>
      <c r="SA5" s="163"/>
      <c r="SB5" s="163"/>
      <c r="SC5" s="163"/>
      <c r="SD5" s="163"/>
      <c r="SE5" s="163"/>
      <c r="SF5" s="163"/>
      <c r="SG5" s="163"/>
      <c r="SH5" s="163"/>
      <c r="SI5" s="163"/>
      <c r="SJ5" s="163"/>
      <c r="SK5" s="163"/>
      <c r="SL5" s="163"/>
      <c r="SM5" s="163"/>
      <c r="SN5" s="163"/>
      <c r="SO5" s="163"/>
      <c r="SP5" s="163"/>
      <c r="SQ5" s="163"/>
      <c r="SR5" s="163"/>
      <c r="SS5" s="163"/>
      <c r="ST5" s="163"/>
      <c r="SU5" s="163"/>
      <c r="SV5" s="163"/>
      <c r="SW5" s="163"/>
      <c r="SX5" s="163"/>
      <c r="SY5" s="163"/>
      <c r="SZ5" s="163"/>
      <c r="TA5" s="163"/>
      <c r="TB5" s="163"/>
      <c r="TC5" s="163"/>
      <c r="TD5" s="163"/>
      <c r="TE5" s="163"/>
      <c r="TF5" s="163"/>
      <c r="TG5" s="163"/>
      <c r="TH5" s="163"/>
      <c r="TI5" s="163"/>
      <c r="TJ5" s="163"/>
      <c r="TK5" s="163"/>
      <c r="TL5" s="163"/>
      <c r="TM5" s="163"/>
      <c r="TN5" s="163"/>
      <c r="TO5" s="163"/>
      <c r="TP5" s="163"/>
      <c r="TQ5" s="163"/>
      <c r="TR5" s="163"/>
      <c r="TS5" s="163"/>
      <c r="TT5" s="163"/>
      <c r="TU5" s="163"/>
      <c r="TV5" s="163"/>
      <c r="TW5" s="163"/>
      <c r="TX5" s="163"/>
      <c r="TY5" s="163"/>
      <c r="TZ5" s="163"/>
      <c r="UA5" s="163"/>
      <c r="UB5" s="163"/>
      <c r="UC5" s="163"/>
      <c r="UD5" s="163"/>
      <c r="UE5" s="163"/>
      <c r="UF5" s="163"/>
      <c r="UG5" s="163"/>
      <c r="UH5" s="163"/>
      <c r="UI5" s="163"/>
      <c r="UJ5" s="163"/>
      <c r="UK5" s="163"/>
      <c r="UL5" s="163"/>
      <c r="UM5" s="163"/>
      <c r="UN5" s="163"/>
      <c r="UO5" s="163"/>
      <c r="UP5" s="163"/>
      <c r="UQ5" s="163"/>
      <c r="UR5" s="163"/>
      <c r="US5" s="163"/>
      <c r="UT5" s="163"/>
      <c r="UU5" s="163"/>
      <c r="UV5" s="163"/>
      <c r="UW5" s="163"/>
      <c r="UX5" s="163"/>
      <c r="UY5" s="163"/>
      <c r="UZ5" s="163"/>
      <c r="VA5" s="163"/>
      <c r="VB5" s="163"/>
      <c r="VC5" s="163"/>
      <c r="VD5" s="163"/>
      <c r="VE5" s="163"/>
      <c r="VF5" s="163"/>
      <c r="VG5" s="163"/>
      <c r="VH5" s="163"/>
      <c r="VI5" s="163"/>
      <c r="VJ5" s="163"/>
      <c r="VK5" s="163"/>
      <c r="VL5" s="163"/>
      <c r="VM5" s="163"/>
      <c r="VN5" s="163"/>
      <c r="VO5" s="163"/>
      <c r="VP5" s="163"/>
      <c r="VQ5" s="163"/>
      <c r="VR5" s="163"/>
      <c r="VS5" s="163"/>
      <c r="VT5" s="163"/>
      <c r="VU5" s="163"/>
      <c r="VV5" s="163"/>
      <c r="VW5" s="163"/>
      <c r="VX5" s="163"/>
      <c r="VY5" s="163"/>
      <c r="VZ5" s="163"/>
      <c r="WA5" s="163"/>
      <c r="WB5" s="163"/>
      <c r="WC5" s="163"/>
      <c r="WD5" s="163"/>
      <c r="WE5" s="163"/>
      <c r="WF5" s="163"/>
      <c r="WG5" s="163"/>
      <c r="WH5" s="163"/>
      <c r="WI5" s="163"/>
      <c r="WJ5" s="163"/>
      <c r="WK5" s="163"/>
      <c r="WL5" s="163"/>
      <c r="WM5" s="163"/>
      <c r="WN5" s="163"/>
      <c r="WO5" s="163"/>
      <c r="WP5" s="163"/>
      <c r="WQ5" s="163"/>
      <c r="WR5" s="163"/>
      <c r="WS5" s="163"/>
      <c r="WT5" s="163"/>
      <c r="WU5" s="163"/>
      <c r="WV5" s="163"/>
      <c r="WW5" s="163"/>
      <c r="WX5" s="163"/>
      <c r="WY5" s="163"/>
      <c r="WZ5" s="163"/>
      <c r="XA5" s="163"/>
      <c r="XB5" s="163"/>
      <c r="XC5" s="163"/>
      <c r="XD5" s="163"/>
      <c r="XE5" s="163"/>
      <c r="XF5" s="163"/>
      <c r="XG5" s="163"/>
      <c r="XH5" s="163"/>
      <c r="XI5" s="163"/>
      <c r="XJ5" s="163"/>
      <c r="XK5" s="163"/>
      <c r="XL5" s="163"/>
      <c r="XM5" s="163"/>
      <c r="XN5" s="163"/>
      <c r="XO5" s="163"/>
      <c r="XP5" s="163"/>
      <c r="XQ5" s="163"/>
      <c r="XR5" s="163"/>
      <c r="XS5" s="163"/>
      <c r="XT5" s="163"/>
      <c r="XU5" s="163"/>
      <c r="XV5" s="163"/>
      <c r="XW5" s="163"/>
      <c r="XX5" s="163"/>
      <c r="XY5" s="163"/>
      <c r="XZ5" s="163"/>
      <c r="YA5" s="163"/>
      <c r="YB5" s="163"/>
      <c r="YC5" s="163"/>
      <c r="YD5" s="163"/>
      <c r="YE5" s="163"/>
      <c r="YF5" s="163"/>
      <c r="YG5" s="163"/>
      <c r="YH5" s="163"/>
      <c r="YI5" s="163"/>
      <c r="YJ5" s="163"/>
      <c r="YK5" s="163"/>
      <c r="YL5" s="163"/>
      <c r="YM5" s="163"/>
      <c r="YN5" s="163"/>
      <c r="YO5" s="163"/>
      <c r="YP5" s="163"/>
      <c r="YQ5" s="163"/>
      <c r="YR5" s="163"/>
      <c r="YS5" s="163"/>
      <c r="YT5" s="163"/>
      <c r="YU5" s="163"/>
      <c r="YV5" s="163"/>
      <c r="YW5" s="163"/>
      <c r="YX5" s="163"/>
      <c r="YY5" s="163"/>
      <c r="YZ5" s="163"/>
      <c r="ZA5" s="163"/>
      <c r="ZB5" s="163"/>
      <c r="ZC5" s="163"/>
      <c r="ZD5" s="163"/>
      <c r="ZE5" s="163"/>
      <c r="ZF5" s="163"/>
      <c r="ZG5" s="163"/>
      <c r="ZH5" s="163"/>
      <c r="ZI5" s="163"/>
      <c r="ZJ5" s="163"/>
      <c r="ZK5" s="163"/>
      <c r="ZL5" s="163"/>
      <c r="ZM5" s="163"/>
      <c r="ZN5" s="163"/>
      <c r="ZO5" s="163"/>
      <c r="ZP5" s="163"/>
      <c r="ZQ5" s="163"/>
      <c r="ZR5" s="163"/>
      <c r="ZS5" s="163"/>
      <c r="ZT5" s="163"/>
      <c r="ZU5" s="163"/>
      <c r="ZV5" s="163"/>
      <c r="ZW5" s="163"/>
      <c r="ZX5" s="163"/>
      <c r="ZY5" s="163"/>
      <c r="ZZ5" s="163"/>
      <c r="AAA5" s="163"/>
      <c r="AAB5" s="163"/>
      <c r="AAC5" s="163"/>
      <c r="AAD5" s="163"/>
      <c r="AAE5" s="163"/>
      <c r="AAF5" s="163"/>
      <c r="AAG5" s="163"/>
      <c r="AAH5" s="163"/>
      <c r="AAI5" s="163"/>
      <c r="AAJ5" s="163"/>
      <c r="AAK5" s="163"/>
      <c r="AAL5" s="163"/>
      <c r="AAM5" s="163"/>
      <c r="AAN5" s="163"/>
      <c r="AAO5" s="163"/>
      <c r="AAP5" s="163"/>
      <c r="AAQ5" s="163"/>
      <c r="AAR5" s="163"/>
      <c r="AAS5" s="163"/>
      <c r="AAT5" s="163"/>
      <c r="AAU5" s="163"/>
      <c r="AAV5" s="163"/>
      <c r="AAW5" s="163"/>
      <c r="AAX5" s="163"/>
      <c r="AAY5" s="163"/>
      <c r="AAZ5" s="163"/>
      <c r="ABA5" s="163"/>
      <c r="ABB5" s="163"/>
      <c r="ABC5" s="163"/>
      <c r="ABD5" s="163"/>
      <c r="ABE5" s="163"/>
      <c r="ABF5" s="163"/>
      <c r="ABG5" s="163"/>
      <c r="ABH5" s="163"/>
      <c r="ABI5" s="163"/>
      <c r="ABJ5" s="163"/>
      <c r="ABK5" s="163"/>
      <c r="ABL5" s="163"/>
      <c r="ABM5" s="163"/>
      <c r="ABN5" s="163"/>
      <c r="ABO5" s="163"/>
      <c r="ABP5" s="163"/>
      <c r="ABQ5" s="163"/>
      <c r="ABR5" s="163"/>
      <c r="ABS5" s="163"/>
      <c r="ABT5" s="163"/>
      <c r="ABU5" s="163"/>
      <c r="ABV5" s="163"/>
      <c r="ABW5" s="163"/>
      <c r="ABX5" s="163"/>
      <c r="ABY5" s="163"/>
      <c r="ABZ5" s="163"/>
      <c r="ACA5" s="163"/>
      <c r="ACB5" s="163"/>
      <c r="ACC5" s="163"/>
      <c r="ACD5" s="163"/>
      <c r="ACE5" s="163"/>
      <c r="ACF5" s="163"/>
      <c r="ACG5" s="163"/>
      <c r="ACH5" s="163"/>
      <c r="ACI5" s="163"/>
      <c r="ACJ5" s="163"/>
      <c r="ACK5" s="163"/>
      <c r="ACL5" s="163"/>
      <c r="ACM5" s="163"/>
      <c r="ACN5" s="163"/>
      <c r="ACO5" s="163"/>
      <c r="ACP5" s="163"/>
      <c r="ACQ5" s="163"/>
      <c r="ACR5" s="163"/>
      <c r="ACS5" s="163"/>
      <c r="ACT5" s="163"/>
      <c r="ACU5" s="163"/>
      <c r="ACV5" s="163"/>
      <c r="ACW5" s="163"/>
      <c r="ACX5" s="163"/>
      <c r="ACY5" s="163"/>
      <c r="ACZ5" s="163"/>
      <c r="ADA5" s="163"/>
      <c r="ADB5" s="163"/>
      <c r="ADC5" s="163"/>
      <c r="ADD5" s="163"/>
      <c r="ADE5" s="163"/>
      <c r="ADF5" s="163"/>
      <c r="ADG5" s="163"/>
      <c r="ADH5" s="163"/>
      <c r="ADI5" s="163"/>
      <c r="ADJ5" s="163"/>
      <c r="ADK5" s="163"/>
      <c r="ADL5" s="163"/>
      <c r="ADM5" s="163"/>
      <c r="ADN5" s="163"/>
      <c r="ADO5" s="163"/>
      <c r="ADP5" s="163"/>
      <c r="ADQ5" s="163"/>
      <c r="ADR5" s="163"/>
      <c r="ADS5" s="163"/>
      <c r="ADT5" s="163"/>
      <c r="ADU5" s="163"/>
      <c r="ADV5" s="163"/>
      <c r="ADW5" s="163"/>
      <c r="ADX5" s="163"/>
      <c r="ADY5" s="163"/>
      <c r="ADZ5" s="163"/>
      <c r="AEA5" s="163"/>
      <c r="AEB5" s="163"/>
      <c r="AEC5" s="163"/>
      <c r="AED5" s="163"/>
      <c r="AEE5" s="163"/>
      <c r="AEF5" s="163"/>
      <c r="AEG5" s="163"/>
      <c r="AEH5" s="163"/>
      <c r="AEI5" s="163"/>
      <c r="AEJ5" s="163"/>
      <c r="AEK5" s="163"/>
      <c r="AEL5" s="163"/>
      <c r="AEM5" s="163"/>
      <c r="AEN5" s="163"/>
      <c r="AEO5" s="163"/>
      <c r="AEP5" s="163"/>
      <c r="AEQ5" s="163"/>
      <c r="AER5" s="163"/>
      <c r="AES5" s="163"/>
      <c r="AET5" s="163"/>
      <c r="AEU5" s="163"/>
      <c r="AEV5" s="163"/>
      <c r="AEW5" s="163"/>
      <c r="AEX5" s="163"/>
      <c r="AEY5" s="163"/>
      <c r="AEZ5" s="163"/>
      <c r="AFA5" s="163"/>
      <c r="AFB5" s="163"/>
      <c r="AFC5" s="163"/>
      <c r="AFD5" s="163"/>
      <c r="AFE5" s="163"/>
      <c r="AFF5" s="163"/>
      <c r="AFG5" s="163"/>
      <c r="AFH5" s="163"/>
      <c r="AFI5" s="163"/>
      <c r="AFJ5" s="163"/>
      <c r="AFK5" s="163"/>
      <c r="AFL5" s="163"/>
      <c r="AFM5" s="163"/>
      <c r="AFN5" s="163"/>
      <c r="AFO5" s="163"/>
      <c r="AFP5" s="163"/>
      <c r="AFQ5" s="163"/>
      <c r="AFR5" s="163"/>
      <c r="AFS5" s="163"/>
      <c r="AFT5" s="163"/>
      <c r="AFU5" s="163"/>
      <c r="AFV5" s="163"/>
      <c r="AFW5" s="163"/>
      <c r="AFX5" s="163"/>
      <c r="AFY5" s="163"/>
      <c r="AFZ5" s="163"/>
      <c r="AGA5" s="163"/>
      <c r="AGB5" s="163"/>
      <c r="AGC5" s="163"/>
      <c r="AGD5" s="163"/>
      <c r="AGE5" s="163"/>
      <c r="AGF5" s="163"/>
      <c r="AGG5" s="163"/>
      <c r="AGH5" s="163"/>
      <c r="AGI5" s="163"/>
      <c r="AGJ5" s="163"/>
      <c r="AGK5" s="163"/>
      <c r="AGL5" s="163"/>
      <c r="AGM5" s="163"/>
      <c r="AGN5" s="163"/>
      <c r="AGO5" s="163"/>
      <c r="AGP5" s="163"/>
      <c r="AGQ5" s="163"/>
      <c r="AGR5" s="163"/>
      <c r="AGS5" s="163"/>
      <c r="AGT5" s="163"/>
      <c r="AGU5" s="163"/>
      <c r="AGV5" s="163"/>
      <c r="AGW5" s="163"/>
      <c r="AGX5" s="163"/>
      <c r="AGY5" s="163"/>
      <c r="AGZ5" s="163"/>
      <c r="AHA5" s="163"/>
      <c r="AHB5" s="163"/>
      <c r="AHC5" s="163"/>
      <c r="AHD5" s="163"/>
      <c r="AHE5" s="163"/>
      <c r="AHF5" s="163"/>
      <c r="AHG5" s="163"/>
      <c r="AHH5" s="163"/>
      <c r="AHI5" s="163"/>
      <c r="AHJ5" s="163"/>
      <c r="AHK5" s="163"/>
      <c r="AHL5" s="163"/>
      <c r="AHM5" s="163"/>
      <c r="AHN5" s="163"/>
      <c r="AHO5" s="163"/>
      <c r="AHP5" s="163"/>
      <c r="AHQ5" s="163"/>
      <c r="AHR5" s="163"/>
      <c r="AHS5" s="163"/>
      <c r="AHT5" s="163"/>
      <c r="AHU5" s="163"/>
      <c r="AHV5" s="163"/>
      <c r="AHW5" s="163"/>
      <c r="AHX5" s="163"/>
      <c r="AHY5" s="163"/>
      <c r="AHZ5" s="163"/>
      <c r="AIA5" s="163"/>
      <c r="AIB5" s="163"/>
      <c r="AIC5" s="163"/>
      <c r="AID5" s="163"/>
      <c r="AIE5" s="163"/>
      <c r="AIF5" s="163"/>
      <c r="AIG5" s="163"/>
      <c r="AIH5" s="163"/>
      <c r="AII5" s="163"/>
      <c r="AIJ5" s="163"/>
      <c r="AIK5" s="163"/>
      <c r="AIL5" s="163"/>
      <c r="AIM5" s="163"/>
      <c r="AIN5" s="163"/>
      <c r="AIO5" s="163"/>
      <c r="AIP5" s="163"/>
      <c r="AIQ5" s="163"/>
      <c r="AIR5" s="163"/>
      <c r="AIS5" s="163"/>
      <c r="AIT5" s="163"/>
      <c r="AIU5" s="163"/>
      <c r="AIV5" s="163"/>
      <c r="AIW5" s="163"/>
      <c r="AIX5" s="163"/>
      <c r="AIY5" s="163"/>
      <c r="AIZ5" s="163"/>
      <c r="AJA5" s="163"/>
      <c r="AJB5" s="163"/>
      <c r="AJC5" s="163"/>
      <c r="AJD5" s="163"/>
      <c r="AJE5" s="163"/>
      <c r="AJF5" s="163"/>
      <c r="AJG5" s="163"/>
      <c r="AJH5" s="163"/>
      <c r="AJI5" s="163"/>
      <c r="AJJ5" s="163"/>
      <c r="AJK5" s="163"/>
      <c r="AJL5" s="163"/>
      <c r="AJM5" s="163"/>
      <c r="AJN5" s="163"/>
      <c r="AJO5" s="163"/>
      <c r="AJP5" s="163"/>
      <c r="AJQ5" s="163"/>
      <c r="AJR5" s="163"/>
      <c r="AJS5" s="163"/>
      <c r="AJT5" s="163"/>
      <c r="AJU5" s="163"/>
      <c r="AJV5" s="163"/>
      <c r="AJW5" s="163"/>
      <c r="AJX5" s="163"/>
      <c r="AJY5" s="163"/>
      <c r="AJZ5" s="163"/>
      <c r="AKA5" s="163"/>
      <c r="AKB5" s="163"/>
      <c r="AKC5" s="163"/>
      <c r="AKD5" s="163"/>
      <c r="AKE5" s="163"/>
      <c r="AKF5" s="163"/>
      <c r="AKG5" s="163"/>
      <c r="AKH5" s="163"/>
      <c r="AKI5" s="163"/>
      <c r="AKJ5" s="163"/>
      <c r="AKK5" s="163"/>
      <c r="AKL5" s="163"/>
      <c r="AKM5" s="163"/>
      <c r="AKN5" s="163"/>
      <c r="AKO5" s="163"/>
      <c r="AKP5" s="163"/>
      <c r="AKQ5" s="163"/>
      <c r="AKR5" s="163"/>
      <c r="AKS5" s="163"/>
      <c r="AKT5" s="163"/>
      <c r="AKU5" s="163"/>
      <c r="AKV5" s="163"/>
      <c r="AKW5" s="163"/>
      <c r="AKX5" s="163"/>
      <c r="AKY5" s="163"/>
      <c r="AKZ5" s="163"/>
      <c r="ALA5" s="163"/>
      <c r="ALB5" s="163"/>
      <c r="ALC5" s="163"/>
      <c r="ALD5" s="163"/>
      <c r="ALE5" s="163"/>
      <c r="ALF5" s="163"/>
      <c r="ALG5" s="163"/>
      <c r="ALH5" s="163"/>
      <c r="ALI5" s="163"/>
      <c r="ALJ5" s="163"/>
      <c r="ALK5" s="163"/>
      <c r="ALL5" s="163"/>
      <c r="ALM5" s="163"/>
      <c r="ALN5" s="163"/>
      <c r="ALO5" s="163"/>
      <c r="ALP5" s="163"/>
      <c r="ALQ5" s="163"/>
      <c r="ALR5" s="163"/>
      <c r="ALS5" s="163"/>
      <c r="ALT5" s="163"/>
      <c r="ALU5" s="163"/>
      <c r="ALV5" s="163"/>
      <c r="ALW5" s="163"/>
      <c r="ALX5" s="163"/>
      <c r="ALY5" s="163"/>
      <c r="ALZ5" s="163"/>
      <c r="AMA5" s="163"/>
      <c r="AMB5" s="163"/>
      <c r="AMC5" s="163"/>
      <c r="AMD5" s="163"/>
      <c r="AME5" s="163"/>
      <c r="AMF5" s="163"/>
      <c r="AMG5" s="163"/>
      <c r="AMH5" s="163"/>
      <c r="AMI5" s="163"/>
      <c r="AMJ5" s="163"/>
      <c r="AMK5" s="163"/>
      <c r="AML5" s="163"/>
      <c r="AMM5" s="163"/>
      <c r="AMN5" s="163"/>
      <c r="AMO5" s="163"/>
      <c r="AMP5" s="163"/>
      <c r="AMQ5" s="163"/>
      <c r="AMR5" s="163"/>
      <c r="AMS5" s="163"/>
      <c r="AMT5" s="163"/>
      <c r="AMU5" s="163"/>
      <c r="AMV5" s="163"/>
      <c r="AMW5" s="163"/>
      <c r="AMX5" s="163"/>
      <c r="AMY5" s="163"/>
      <c r="AMZ5" s="163"/>
      <c r="ANA5" s="163"/>
      <c r="ANB5" s="163"/>
      <c r="ANC5" s="163"/>
      <c r="AND5" s="163"/>
      <c r="ANE5" s="163"/>
      <c r="ANF5" s="163"/>
      <c r="ANG5" s="163"/>
      <c r="ANH5" s="163"/>
      <c r="ANI5" s="163"/>
      <c r="ANJ5" s="163"/>
      <c r="ANK5" s="163"/>
      <c r="ANL5" s="163"/>
      <c r="ANM5" s="163"/>
      <c r="ANN5" s="163"/>
      <c r="ANO5" s="163"/>
      <c r="ANP5" s="163"/>
      <c r="ANQ5" s="163"/>
      <c r="ANR5" s="163"/>
      <c r="ANS5" s="163"/>
      <c r="ANT5" s="163"/>
      <c r="ANU5" s="163"/>
      <c r="ANV5" s="163"/>
      <c r="ANW5" s="163"/>
      <c r="ANX5" s="163"/>
      <c r="ANY5" s="163"/>
      <c r="ANZ5" s="163"/>
      <c r="AOA5" s="163"/>
      <c r="AOB5" s="163"/>
      <c r="AOC5" s="163"/>
      <c r="AOD5" s="163"/>
      <c r="AOE5" s="163"/>
      <c r="AOF5" s="163"/>
      <c r="AOG5" s="163"/>
      <c r="AOH5" s="163"/>
      <c r="AOI5" s="163"/>
      <c r="AOJ5" s="163"/>
      <c r="AOK5" s="163"/>
      <c r="AOL5" s="163"/>
      <c r="AOM5" s="163"/>
      <c r="AON5" s="163"/>
      <c r="AOO5" s="163"/>
      <c r="AOP5" s="163"/>
      <c r="AOQ5" s="163"/>
      <c r="AOR5" s="163"/>
      <c r="AOS5" s="163"/>
      <c r="AOT5" s="163"/>
      <c r="AOU5" s="163"/>
      <c r="AOV5" s="163"/>
      <c r="AOW5" s="163"/>
      <c r="AOX5" s="163"/>
      <c r="AOY5" s="163"/>
      <c r="AOZ5" s="163"/>
      <c r="APA5" s="163"/>
      <c r="APB5" s="163"/>
      <c r="APC5" s="163"/>
      <c r="APD5" s="163"/>
      <c r="APE5" s="163"/>
      <c r="APF5" s="163"/>
      <c r="APG5" s="163"/>
      <c r="APH5" s="163"/>
      <c r="API5" s="163"/>
      <c r="APJ5" s="163"/>
      <c r="APK5" s="163"/>
      <c r="APL5" s="163"/>
      <c r="APM5" s="163"/>
      <c r="APN5" s="163"/>
      <c r="APO5" s="163"/>
      <c r="APP5" s="163"/>
      <c r="APQ5" s="163"/>
      <c r="APR5" s="163"/>
      <c r="APS5" s="163"/>
      <c r="APT5" s="163"/>
      <c r="APU5" s="163"/>
      <c r="APV5" s="163"/>
      <c r="APW5" s="163"/>
      <c r="APX5" s="163"/>
      <c r="APY5" s="163"/>
      <c r="APZ5" s="163"/>
      <c r="AQA5" s="163"/>
      <c r="AQB5" s="163"/>
      <c r="AQC5" s="163"/>
      <c r="AQD5" s="163"/>
      <c r="AQE5" s="163"/>
      <c r="AQF5" s="163"/>
      <c r="AQG5" s="163"/>
      <c r="AQH5" s="163"/>
      <c r="AQI5" s="163"/>
      <c r="AQJ5" s="163"/>
      <c r="AQK5" s="163"/>
      <c r="AQL5" s="163"/>
      <c r="AQM5" s="163"/>
      <c r="AQN5" s="163"/>
      <c r="AQO5" s="163"/>
      <c r="AQP5" s="163"/>
      <c r="AQQ5" s="163"/>
      <c r="AQR5" s="163"/>
      <c r="AQS5" s="163"/>
      <c r="AQT5" s="163"/>
      <c r="AQU5" s="163"/>
      <c r="AQV5" s="163"/>
      <c r="AQW5" s="163"/>
      <c r="AQX5" s="163"/>
      <c r="AQY5" s="163"/>
      <c r="AQZ5" s="163"/>
      <c r="ARA5" s="163"/>
      <c r="ARB5" s="163"/>
      <c r="ARC5" s="163"/>
      <c r="ARD5" s="163"/>
      <c r="ARE5" s="163"/>
      <c r="ARF5" s="163"/>
      <c r="ARG5" s="163"/>
      <c r="ARH5" s="163"/>
      <c r="ARI5" s="163"/>
      <c r="ARJ5" s="163"/>
      <c r="ARK5" s="163"/>
      <c r="ARL5" s="163"/>
      <c r="ARM5" s="163"/>
      <c r="ARN5" s="163"/>
      <c r="ARO5" s="163"/>
      <c r="ARP5" s="163"/>
      <c r="ARQ5" s="163"/>
      <c r="ARR5" s="163"/>
      <c r="ARS5" s="163"/>
      <c r="ART5" s="163"/>
      <c r="ARU5" s="163"/>
      <c r="ARV5" s="163"/>
      <c r="ARW5" s="163"/>
      <c r="ARX5" s="163"/>
      <c r="ARY5" s="163"/>
      <c r="ARZ5" s="163"/>
      <c r="ASA5" s="163"/>
      <c r="ASB5" s="163"/>
      <c r="ASC5" s="163"/>
      <c r="ASD5" s="163"/>
      <c r="ASE5" s="163"/>
      <c r="ASF5" s="163"/>
      <c r="ASG5" s="163"/>
      <c r="ASH5" s="163"/>
      <c r="ASI5" s="163"/>
      <c r="ASJ5" s="163"/>
      <c r="ASK5" s="163"/>
      <c r="ASL5" s="163"/>
      <c r="ASM5" s="163"/>
      <c r="ASN5" s="163"/>
      <c r="ASO5" s="163"/>
      <c r="ASP5" s="163"/>
      <c r="ASQ5" s="163"/>
      <c r="ASR5" s="163"/>
      <c r="ASS5" s="163"/>
      <c r="AST5" s="163"/>
      <c r="ASU5" s="163"/>
      <c r="ASV5" s="163"/>
      <c r="ASW5" s="163"/>
      <c r="ASX5" s="163"/>
      <c r="ASY5" s="163"/>
      <c r="ASZ5" s="163"/>
      <c r="ATA5" s="163"/>
      <c r="ATB5" s="163"/>
      <c r="ATC5" s="163"/>
      <c r="ATD5" s="163"/>
      <c r="ATE5" s="163"/>
      <c r="ATF5" s="163"/>
      <c r="ATG5" s="163"/>
      <c r="ATH5" s="163"/>
      <c r="ATI5" s="163"/>
      <c r="ATJ5" s="163"/>
      <c r="ATK5" s="163"/>
      <c r="ATL5" s="163"/>
      <c r="ATM5" s="163"/>
      <c r="ATN5" s="163"/>
      <c r="ATO5" s="163"/>
      <c r="ATP5" s="163"/>
      <c r="ATQ5" s="163"/>
      <c r="ATR5" s="163"/>
      <c r="ATS5" s="163"/>
      <c r="ATT5" s="163"/>
      <c r="ATU5" s="163"/>
      <c r="ATV5" s="163"/>
      <c r="ATW5" s="163"/>
      <c r="ATX5" s="163"/>
      <c r="ATY5" s="163"/>
      <c r="ATZ5" s="163"/>
      <c r="AUA5" s="163"/>
      <c r="AUB5" s="163"/>
      <c r="AUC5" s="163"/>
      <c r="AUD5" s="163"/>
      <c r="AUE5" s="163"/>
      <c r="AUF5" s="163"/>
      <c r="AUG5" s="163"/>
      <c r="AUH5" s="163"/>
      <c r="AUI5" s="163"/>
      <c r="AUJ5" s="163"/>
      <c r="AUK5" s="163"/>
      <c r="AUL5" s="163"/>
      <c r="AUM5" s="163"/>
      <c r="AUN5" s="163"/>
      <c r="AUO5" s="163"/>
      <c r="AUP5" s="163"/>
      <c r="AUQ5" s="163"/>
      <c r="AUR5" s="163"/>
      <c r="AUS5" s="163"/>
      <c r="AUT5" s="163"/>
      <c r="AUU5" s="163"/>
      <c r="AUV5" s="163"/>
      <c r="AUW5" s="163"/>
      <c r="AUX5" s="163"/>
      <c r="AUY5" s="163"/>
      <c r="AUZ5" s="163"/>
      <c r="AVA5" s="163"/>
      <c r="AVB5" s="163"/>
      <c r="AVC5" s="163"/>
      <c r="AVD5" s="163"/>
      <c r="AVE5" s="163"/>
      <c r="AVF5" s="163"/>
      <c r="AVG5" s="163"/>
      <c r="AVH5" s="163"/>
      <c r="AVI5" s="163"/>
      <c r="AVJ5" s="163"/>
      <c r="AVK5" s="163"/>
      <c r="AVL5" s="163"/>
      <c r="AVM5" s="163"/>
      <c r="AVN5" s="163"/>
      <c r="AVO5" s="163"/>
      <c r="AVP5" s="163"/>
      <c r="AVQ5" s="163"/>
      <c r="AVR5" s="163"/>
      <c r="AVS5" s="163"/>
      <c r="AVT5" s="163"/>
      <c r="AVU5" s="163"/>
      <c r="AVV5" s="163"/>
      <c r="AVW5" s="163"/>
      <c r="AVX5" s="163"/>
      <c r="AVY5" s="163"/>
      <c r="AVZ5" s="163"/>
      <c r="AWA5" s="163"/>
      <c r="AWB5" s="163"/>
      <c r="AWC5" s="163"/>
      <c r="AWD5" s="163"/>
      <c r="AWE5" s="163"/>
      <c r="AWF5" s="163"/>
      <c r="AWG5" s="163"/>
      <c r="AWH5" s="163"/>
      <c r="AWI5" s="163"/>
      <c r="AWJ5" s="163"/>
      <c r="AWK5" s="163"/>
      <c r="AWL5" s="163"/>
      <c r="AWM5" s="163"/>
      <c r="AWN5" s="163"/>
      <c r="AWO5" s="163"/>
      <c r="AWP5" s="163"/>
      <c r="AWQ5" s="163"/>
      <c r="AWR5" s="163"/>
      <c r="AWS5" s="163"/>
      <c r="AWT5" s="163"/>
      <c r="AWU5" s="163"/>
      <c r="AWV5" s="163"/>
      <c r="AWW5" s="163"/>
      <c r="AWX5" s="163"/>
      <c r="AWY5" s="163"/>
      <c r="AWZ5" s="163"/>
      <c r="AXA5" s="163"/>
      <c r="AXB5" s="163"/>
      <c r="AXC5" s="163"/>
      <c r="AXD5" s="163"/>
      <c r="AXE5" s="163"/>
      <c r="AXF5" s="163"/>
      <c r="AXG5" s="163"/>
      <c r="AXH5" s="163"/>
      <c r="AXI5" s="163"/>
      <c r="AXJ5" s="163"/>
      <c r="AXK5" s="163"/>
      <c r="AXL5" s="163"/>
      <c r="AXM5" s="163"/>
      <c r="AXN5" s="163"/>
      <c r="AXO5" s="163"/>
      <c r="AXP5" s="163"/>
      <c r="AXQ5" s="163"/>
      <c r="AXR5" s="163"/>
      <c r="AXS5" s="163"/>
      <c r="AXT5" s="163"/>
      <c r="AXU5" s="163"/>
      <c r="AXV5" s="163"/>
      <c r="AXW5" s="163"/>
      <c r="AXX5" s="163"/>
      <c r="AXY5" s="163"/>
      <c r="AXZ5" s="163"/>
      <c r="AYA5" s="163"/>
      <c r="AYB5" s="163"/>
      <c r="AYC5" s="163"/>
      <c r="AYD5" s="163"/>
      <c r="AYE5" s="163"/>
      <c r="AYF5" s="163"/>
      <c r="AYG5" s="163"/>
      <c r="AYH5" s="163"/>
      <c r="AYI5" s="163"/>
      <c r="AYJ5" s="163"/>
      <c r="AYK5" s="163"/>
      <c r="AYL5" s="163"/>
      <c r="AYM5" s="163"/>
      <c r="AYN5" s="163"/>
      <c r="AYO5" s="163"/>
      <c r="AYP5" s="163"/>
      <c r="AYQ5" s="163"/>
      <c r="AYR5" s="163"/>
      <c r="AYS5" s="163"/>
      <c r="AYT5" s="163"/>
      <c r="AYU5" s="163"/>
      <c r="AYV5" s="163"/>
      <c r="AYW5" s="163"/>
      <c r="AYX5" s="163"/>
      <c r="AYY5" s="163"/>
      <c r="AYZ5" s="163"/>
      <c r="AZA5" s="163"/>
      <c r="AZB5" s="163"/>
      <c r="AZC5" s="163"/>
      <c r="AZD5" s="163"/>
      <c r="AZE5" s="163"/>
      <c r="AZF5" s="163"/>
      <c r="AZG5" s="163"/>
      <c r="AZH5" s="163"/>
      <c r="AZI5" s="163"/>
      <c r="AZJ5" s="163"/>
      <c r="AZK5" s="163"/>
      <c r="AZL5" s="163"/>
      <c r="AZM5" s="163"/>
      <c r="AZN5" s="163"/>
      <c r="AZO5" s="163"/>
      <c r="AZP5" s="163"/>
      <c r="AZQ5" s="163"/>
      <c r="AZR5" s="163"/>
      <c r="AZS5" s="163"/>
      <c r="AZT5" s="163"/>
      <c r="AZU5" s="163"/>
      <c r="AZV5" s="163"/>
      <c r="AZW5" s="163"/>
      <c r="AZX5" s="163"/>
      <c r="AZY5" s="163"/>
      <c r="AZZ5" s="163"/>
      <c r="BAA5" s="163"/>
      <c r="BAB5" s="163"/>
      <c r="BAC5" s="163"/>
      <c r="BAD5" s="163"/>
      <c r="BAE5" s="163"/>
      <c r="BAF5" s="163"/>
      <c r="BAG5" s="163"/>
      <c r="BAH5" s="163"/>
      <c r="BAI5" s="163"/>
      <c r="BAJ5" s="163"/>
      <c r="BAK5" s="163"/>
      <c r="BAL5" s="163"/>
      <c r="BAM5" s="163"/>
      <c r="BAN5" s="163"/>
      <c r="BAO5" s="163"/>
      <c r="BAP5" s="163"/>
      <c r="BAQ5" s="163"/>
      <c r="BAR5" s="163"/>
      <c r="BAS5" s="163"/>
      <c r="BAT5" s="163"/>
      <c r="BAU5" s="163"/>
      <c r="BAV5" s="163"/>
      <c r="BAW5" s="163"/>
      <c r="BAX5" s="163"/>
      <c r="BAY5" s="163"/>
      <c r="BAZ5" s="163"/>
      <c r="BBA5" s="163"/>
      <c r="BBB5" s="163"/>
      <c r="BBC5" s="163"/>
      <c r="BBD5" s="163"/>
      <c r="BBE5" s="163"/>
      <c r="BBF5" s="163"/>
      <c r="BBG5" s="163"/>
      <c r="BBH5" s="163"/>
      <c r="BBI5" s="163"/>
      <c r="BBJ5" s="163"/>
      <c r="BBK5" s="163"/>
      <c r="BBL5" s="163"/>
      <c r="BBM5" s="163"/>
      <c r="BBN5" s="163"/>
      <c r="BBO5" s="163"/>
      <c r="BBP5" s="163"/>
      <c r="BBQ5" s="163"/>
      <c r="BBR5" s="163"/>
      <c r="BBS5" s="163"/>
      <c r="BBT5" s="163"/>
      <c r="BBU5" s="163"/>
      <c r="BBV5" s="163"/>
      <c r="BBW5" s="163"/>
      <c r="BBX5" s="163"/>
      <c r="BBY5" s="163"/>
      <c r="BBZ5" s="163"/>
      <c r="BCA5" s="163"/>
      <c r="BCB5" s="163"/>
      <c r="BCC5" s="163"/>
      <c r="BCD5" s="163"/>
      <c r="BCE5" s="163"/>
      <c r="BCF5" s="163"/>
      <c r="BCG5" s="163"/>
      <c r="BCH5" s="163"/>
      <c r="BCI5" s="163"/>
      <c r="BCJ5" s="163"/>
      <c r="BCK5" s="163"/>
      <c r="BCL5" s="163"/>
      <c r="BCM5" s="163"/>
      <c r="BCN5" s="163"/>
      <c r="BCO5" s="163"/>
      <c r="BCP5" s="163"/>
      <c r="BCQ5" s="163"/>
      <c r="BCR5" s="163"/>
      <c r="BCS5" s="163"/>
      <c r="BCT5" s="163"/>
      <c r="BCU5" s="163"/>
      <c r="BCV5" s="163"/>
      <c r="BCW5" s="163"/>
      <c r="BCX5" s="163"/>
      <c r="BCY5" s="163"/>
      <c r="BCZ5" s="163"/>
      <c r="BDA5" s="163"/>
      <c r="BDB5" s="163"/>
      <c r="BDC5" s="163"/>
      <c r="BDD5" s="163"/>
      <c r="BDE5" s="163"/>
      <c r="BDF5" s="163"/>
      <c r="BDG5" s="163"/>
      <c r="BDH5" s="163"/>
      <c r="BDI5" s="163"/>
      <c r="BDJ5" s="163"/>
      <c r="BDK5" s="163"/>
      <c r="BDL5" s="163"/>
      <c r="BDM5" s="163"/>
      <c r="BDN5" s="163"/>
      <c r="BDO5" s="163"/>
      <c r="BDP5" s="163"/>
      <c r="BDQ5" s="163"/>
      <c r="BDR5" s="163"/>
      <c r="BDS5" s="163"/>
      <c r="BDT5" s="163"/>
      <c r="BDU5" s="163"/>
      <c r="BDV5" s="163"/>
      <c r="BDW5" s="163"/>
      <c r="BDX5" s="163"/>
      <c r="BDY5" s="163"/>
      <c r="BDZ5" s="163"/>
      <c r="BEA5" s="163"/>
      <c r="BEB5" s="163"/>
      <c r="BEC5" s="163"/>
      <c r="BED5" s="163"/>
      <c r="BEE5" s="163"/>
      <c r="BEF5" s="163"/>
      <c r="BEG5" s="163"/>
      <c r="BEH5" s="163"/>
      <c r="BEI5" s="163"/>
      <c r="BEJ5" s="163"/>
      <c r="BEK5" s="163"/>
      <c r="BEL5" s="163"/>
      <c r="BEM5" s="163"/>
      <c r="BEN5" s="163"/>
      <c r="BEO5" s="163"/>
      <c r="BEP5" s="163"/>
      <c r="BEQ5" s="163"/>
      <c r="BER5" s="163"/>
      <c r="BES5" s="163"/>
      <c r="BET5" s="163"/>
      <c r="BEU5" s="163"/>
      <c r="BEV5" s="163"/>
      <c r="BEW5" s="163"/>
      <c r="BEX5" s="163"/>
      <c r="BEY5" s="163"/>
      <c r="BEZ5" s="163"/>
      <c r="BFA5" s="163"/>
      <c r="BFB5" s="163"/>
      <c r="BFC5" s="163"/>
      <c r="BFD5" s="163"/>
      <c r="BFE5" s="163"/>
      <c r="BFF5" s="163"/>
      <c r="BFG5" s="163"/>
      <c r="BFH5" s="163"/>
      <c r="BFI5" s="163"/>
      <c r="BFJ5" s="163"/>
      <c r="BFK5" s="163"/>
      <c r="BFL5" s="163"/>
      <c r="BFM5" s="163"/>
      <c r="BFN5" s="163"/>
      <c r="BFO5" s="163"/>
      <c r="BFP5" s="163"/>
      <c r="BFQ5" s="163"/>
      <c r="BFR5" s="163"/>
      <c r="BFS5" s="163"/>
      <c r="BFT5" s="163"/>
      <c r="BFU5" s="163"/>
      <c r="BFV5" s="163"/>
      <c r="BFW5" s="163"/>
      <c r="BFX5" s="163"/>
      <c r="BFY5" s="163"/>
      <c r="BFZ5" s="163"/>
      <c r="BGA5" s="163"/>
      <c r="BGB5" s="163"/>
      <c r="BGC5" s="163"/>
      <c r="BGD5" s="163"/>
      <c r="BGE5" s="163"/>
      <c r="BGF5" s="163"/>
      <c r="BGG5" s="163"/>
      <c r="BGH5" s="163"/>
      <c r="BGI5" s="163"/>
      <c r="BGJ5" s="163"/>
      <c r="BGK5" s="163"/>
      <c r="BGL5" s="163"/>
      <c r="BGM5" s="163"/>
      <c r="BGN5" s="163"/>
      <c r="BGO5" s="163"/>
      <c r="BGP5" s="163"/>
      <c r="BGQ5" s="163"/>
      <c r="BGR5" s="163"/>
      <c r="BGS5" s="163"/>
      <c r="BGT5" s="163"/>
      <c r="BGU5" s="163"/>
      <c r="BGV5" s="163"/>
      <c r="BGW5" s="163"/>
      <c r="BGX5" s="163"/>
      <c r="BGY5" s="163"/>
      <c r="BGZ5" s="163"/>
      <c r="BHA5" s="163"/>
      <c r="BHB5" s="163"/>
      <c r="BHC5" s="163"/>
      <c r="BHD5" s="163"/>
      <c r="BHE5" s="163"/>
      <c r="BHF5" s="163"/>
      <c r="BHG5" s="163"/>
      <c r="BHH5" s="163"/>
      <c r="BHI5" s="163"/>
      <c r="BHJ5" s="163"/>
      <c r="BHK5" s="163"/>
      <c r="BHL5" s="163"/>
      <c r="BHM5" s="163"/>
      <c r="BHN5" s="163"/>
      <c r="BHO5" s="163"/>
      <c r="BHP5" s="163"/>
      <c r="BHQ5" s="163"/>
      <c r="BHR5" s="163"/>
      <c r="BHS5" s="163"/>
      <c r="BHT5" s="163"/>
      <c r="BHU5" s="163"/>
      <c r="BHV5" s="163"/>
      <c r="BHW5" s="163"/>
      <c r="BHX5" s="163"/>
      <c r="BHY5" s="163"/>
      <c r="BHZ5" s="163"/>
      <c r="BIA5" s="163"/>
      <c r="BIB5" s="163"/>
      <c r="BIC5" s="163"/>
      <c r="BID5" s="163"/>
      <c r="BIE5" s="163"/>
      <c r="BIF5" s="163"/>
      <c r="BIG5" s="163"/>
      <c r="BIH5" s="163"/>
      <c r="BII5" s="163"/>
      <c r="BIJ5" s="163"/>
      <c r="BIK5" s="163"/>
      <c r="BIL5" s="163"/>
      <c r="BIM5" s="163"/>
      <c r="BIN5" s="163"/>
      <c r="BIO5" s="163"/>
      <c r="BIP5" s="163"/>
      <c r="BIQ5" s="163"/>
      <c r="BIR5" s="163"/>
      <c r="BIS5" s="163"/>
      <c r="BIT5" s="163"/>
      <c r="BIU5" s="163"/>
      <c r="BIV5" s="163"/>
      <c r="BIW5" s="163"/>
      <c r="BIX5" s="163"/>
      <c r="BIY5" s="163"/>
      <c r="BIZ5" s="163"/>
      <c r="BJA5" s="163"/>
      <c r="BJB5" s="163"/>
      <c r="BJC5" s="163"/>
      <c r="BJD5" s="163"/>
      <c r="BJE5" s="163"/>
      <c r="BJF5" s="163"/>
    </row>
    <row r="6" spans="1:1618" s="211" customFormat="1" ht="146" customHeight="1">
      <c r="A6" s="373"/>
      <c r="B6" s="206"/>
      <c r="C6" s="206"/>
      <c r="D6" s="206"/>
      <c r="E6" s="206"/>
      <c r="F6" s="206"/>
      <c r="G6" s="207"/>
      <c r="H6" s="206"/>
      <c r="I6" s="208"/>
      <c r="J6" s="208"/>
      <c r="K6" s="209"/>
      <c r="L6" s="206"/>
      <c r="M6" s="210"/>
      <c r="N6" s="209"/>
      <c r="O6" s="206"/>
      <c r="P6" s="209"/>
      <c r="Q6" s="206"/>
      <c r="R6" s="210"/>
      <c r="S6" s="209"/>
      <c r="T6" s="206"/>
      <c r="U6" s="209"/>
      <c r="V6" s="206"/>
      <c r="W6" s="210"/>
      <c r="X6" s="209"/>
      <c r="Y6" s="206"/>
    </row>
    <row r="7" spans="1:1618" s="211" customFormat="1" ht="100" customHeight="1">
      <c r="A7" s="373"/>
      <c r="B7" s="206"/>
      <c r="C7" s="206"/>
      <c r="D7" s="206"/>
      <c r="E7" s="206"/>
      <c r="F7" s="206"/>
      <c r="G7" s="207"/>
      <c r="H7" s="206"/>
      <c r="I7" s="208"/>
      <c r="J7" s="208"/>
      <c r="K7" s="209"/>
      <c r="L7" s="206"/>
      <c r="M7" s="210"/>
      <c r="N7" s="209"/>
      <c r="O7" s="206"/>
      <c r="P7" s="209"/>
      <c r="Q7" s="206"/>
      <c r="R7" s="210"/>
      <c r="S7" s="209"/>
      <c r="T7" s="206"/>
      <c r="U7" s="209"/>
      <c r="V7" s="206"/>
      <c r="W7" s="210"/>
      <c r="X7" s="209"/>
      <c r="Y7" s="206"/>
    </row>
    <row r="8" spans="1:1618" s="211" customFormat="1" ht="100" customHeight="1">
      <c r="A8" s="373"/>
      <c r="B8" s="206"/>
      <c r="C8" s="206"/>
      <c r="D8" s="206"/>
      <c r="E8" s="206"/>
      <c r="F8" s="206"/>
      <c r="G8" s="207"/>
      <c r="H8" s="206"/>
      <c r="I8" s="208"/>
      <c r="J8" s="208"/>
      <c r="K8" s="209"/>
      <c r="L8" s="206"/>
      <c r="M8" s="210"/>
      <c r="N8" s="209"/>
      <c r="O8" s="206"/>
      <c r="P8" s="209"/>
      <c r="Q8" s="206"/>
      <c r="R8" s="210"/>
      <c r="S8" s="209"/>
      <c r="T8" s="206"/>
      <c r="U8" s="209"/>
      <c r="V8" s="206"/>
      <c r="W8" s="210"/>
      <c r="X8" s="209"/>
      <c r="Y8" s="206"/>
    </row>
    <row r="9" spans="1:1618" s="211" customFormat="1" ht="100" customHeight="1">
      <c r="A9" s="373"/>
      <c r="B9" s="206"/>
      <c r="C9" s="206"/>
      <c r="D9" s="206"/>
      <c r="E9" s="206"/>
      <c r="F9" s="206"/>
      <c r="G9" s="207"/>
      <c r="H9" s="206"/>
      <c r="I9" s="208"/>
      <c r="J9" s="208"/>
      <c r="K9" s="209"/>
      <c r="L9" s="206"/>
      <c r="M9" s="210"/>
      <c r="N9" s="209"/>
      <c r="O9" s="206"/>
      <c r="P9" s="209"/>
      <c r="Q9" s="206"/>
      <c r="R9" s="210"/>
      <c r="S9" s="209"/>
      <c r="T9" s="206"/>
      <c r="U9" s="209"/>
      <c r="V9" s="206"/>
      <c r="W9" s="210"/>
      <c r="X9" s="209"/>
      <c r="Y9" s="206"/>
    </row>
    <row r="10" spans="1:1618" s="211" customFormat="1" ht="100" customHeight="1">
      <c r="A10" s="373"/>
      <c r="B10" s="206"/>
      <c r="C10" s="206"/>
      <c r="D10" s="206"/>
      <c r="E10" s="206"/>
      <c r="F10" s="206"/>
      <c r="G10" s="207"/>
      <c r="H10" s="206"/>
      <c r="I10" s="208"/>
      <c r="J10" s="208"/>
      <c r="K10" s="209"/>
      <c r="L10" s="206"/>
      <c r="M10" s="210"/>
      <c r="N10" s="209"/>
      <c r="O10" s="206"/>
      <c r="P10" s="209"/>
      <c r="Q10" s="206"/>
      <c r="R10" s="210"/>
      <c r="S10" s="209"/>
      <c r="T10" s="206"/>
      <c r="U10" s="209"/>
      <c r="V10" s="206"/>
      <c r="W10" s="210"/>
      <c r="X10" s="209"/>
      <c r="Y10" s="206"/>
    </row>
    <row r="11" spans="1:1618" s="211" customFormat="1" ht="100" customHeight="1">
      <c r="A11" s="373"/>
      <c r="B11" s="206"/>
      <c r="C11" s="206"/>
      <c r="D11" s="206"/>
      <c r="E11" s="206"/>
      <c r="F11" s="206"/>
      <c r="G11" s="207"/>
      <c r="H11" s="206"/>
      <c r="I11" s="208"/>
      <c r="J11" s="208"/>
      <c r="K11" s="209"/>
      <c r="L11" s="206"/>
      <c r="M11" s="210"/>
      <c r="N11" s="209"/>
      <c r="O11" s="206"/>
      <c r="P11" s="209"/>
      <c r="Q11" s="206"/>
      <c r="R11" s="210"/>
      <c r="S11" s="209"/>
      <c r="T11" s="206"/>
      <c r="U11" s="209"/>
      <c r="V11" s="206"/>
      <c r="W11" s="210"/>
      <c r="X11" s="209"/>
      <c r="Y11" s="206"/>
    </row>
    <row r="12" spans="1:1618" s="211" customFormat="1" ht="100" customHeight="1">
      <c r="A12" s="373"/>
      <c r="B12" s="206"/>
      <c r="C12" s="206"/>
      <c r="D12" s="206"/>
      <c r="E12" s="206"/>
      <c r="F12" s="206"/>
      <c r="G12" s="207"/>
      <c r="H12" s="206"/>
      <c r="I12" s="208"/>
      <c r="J12" s="208"/>
      <c r="K12" s="209"/>
      <c r="L12" s="206"/>
      <c r="M12" s="210"/>
      <c r="N12" s="209"/>
      <c r="O12" s="206"/>
      <c r="P12" s="209"/>
      <c r="Q12" s="206"/>
      <c r="R12" s="210"/>
      <c r="S12" s="209"/>
      <c r="T12" s="206"/>
      <c r="U12" s="209"/>
      <c r="V12" s="206"/>
      <c r="W12" s="210"/>
      <c r="X12" s="209"/>
      <c r="Y12" s="206"/>
    </row>
    <row r="13" spans="1:1618" s="211" customFormat="1" ht="100" customHeight="1">
      <c r="A13" s="373"/>
      <c r="B13" s="206"/>
      <c r="C13" s="206"/>
      <c r="D13" s="206"/>
      <c r="E13" s="206"/>
      <c r="F13" s="206"/>
      <c r="G13" s="207"/>
      <c r="H13" s="206"/>
      <c r="I13" s="208"/>
      <c r="J13" s="208"/>
      <c r="K13" s="209"/>
      <c r="L13" s="206"/>
      <c r="M13" s="210"/>
      <c r="N13" s="209"/>
      <c r="O13" s="206"/>
      <c r="P13" s="209"/>
      <c r="Q13" s="206"/>
      <c r="R13" s="210"/>
      <c r="S13" s="209"/>
      <c r="T13" s="206"/>
      <c r="U13" s="209"/>
      <c r="V13" s="206"/>
      <c r="W13" s="210"/>
      <c r="X13" s="209"/>
      <c r="Y13" s="206"/>
    </row>
    <row r="14" spans="1:1618" s="211" customFormat="1" ht="100" customHeight="1">
      <c r="A14" s="373"/>
      <c r="B14" s="206"/>
      <c r="C14" s="206"/>
      <c r="D14" s="206"/>
      <c r="E14" s="206"/>
      <c r="F14" s="206"/>
      <c r="G14" s="207"/>
      <c r="H14" s="206"/>
      <c r="I14" s="208"/>
      <c r="J14" s="208"/>
      <c r="K14" s="209"/>
      <c r="L14" s="206"/>
      <c r="M14" s="210"/>
      <c r="N14" s="209"/>
      <c r="O14" s="206"/>
      <c r="P14" s="209"/>
      <c r="Q14" s="206"/>
      <c r="R14" s="210"/>
      <c r="S14" s="209"/>
      <c r="T14" s="206"/>
      <c r="U14" s="209"/>
      <c r="V14" s="206"/>
      <c r="W14" s="210"/>
      <c r="X14" s="209"/>
      <c r="Y14" s="206"/>
    </row>
    <row r="15" spans="1:1618" s="211" customFormat="1" ht="100" customHeight="1">
      <c r="A15" s="373"/>
      <c r="B15" s="206"/>
      <c r="C15" s="206"/>
      <c r="D15" s="206"/>
      <c r="E15" s="206"/>
      <c r="F15" s="206"/>
      <c r="G15" s="207"/>
      <c r="H15" s="206"/>
      <c r="I15" s="208"/>
      <c r="J15" s="208"/>
      <c r="K15" s="209"/>
      <c r="L15" s="206"/>
      <c r="M15" s="210"/>
      <c r="N15" s="209"/>
      <c r="O15" s="206"/>
      <c r="P15" s="209"/>
      <c r="Q15" s="206"/>
      <c r="R15" s="210"/>
      <c r="S15" s="209"/>
      <c r="T15" s="206"/>
      <c r="U15" s="209"/>
      <c r="V15" s="206"/>
      <c r="W15" s="210"/>
      <c r="X15" s="209"/>
      <c r="Y15" s="206"/>
    </row>
    <row r="16" spans="1:1618" s="211" customFormat="1" ht="100" customHeight="1">
      <c r="A16" s="373"/>
      <c r="B16" s="206"/>
      <c r="C16" s="206"/>
      <c r="D16" s="206"/>
      <c r="E16" s="206"/>
      <c r="F16" s="206"/>
      <c r="G16" s="207"/>
      <c r="H16" s="206"/>
      <c r="I16" s="208"/>
      <c r="J16" s="208"/>
      <c r="K16" s="209"/>
      <c r="L16" s="206"/>
      <c r="M16" s="210"/>
      <c r="N16" s="209"/>
      <c r="O16" s="206"/>
      <c r="P16" s="209"/>
      <c r="Q16" s="206"/>
      <c r="R16" s="210"/>
      <c r="S16" s="209"/>
      <c r="T16" s="206"/>
      <c r="U16" s="209"/>
      <c r="V16" s="206"/>
      <c r="W16" s="210"/>
      <c r="X16" s="209"/>
      <c r="Y16" s="206"/>
    </row>
    <row r="17" spans="1:25" s="211" customFormat="1" ht="100" customHeight="1">
      <c r="A17" s="373"/>
      <c r="B17" s="206"/>
      <c r="C17" s="206"/>
      <c r="D17" s="206"/>
      <c r="E17" s="206"/>
      <c r="F17" s="206"/>
      <c r="G17" s="207"/>
      <c r="H17" s="206"/>
      <c r="I17" s="208"/>
      <c r="J17" s="208"/>
      <c r="K17" s="209"/>
      <c r="L17" s="206"/>
      <c r="M17" s="210"/>
      <c r="N17" s="209"/>
      <c r="O17" s="206"/>
      <c r="P17" s="209"/>
      <c r="Q17" s="206"/>
      <c r="R17" s="210"/>
      <c r="S17" s="209"/>
      <c r="T17" s="206"/>
      <c r="U17" s="209"/>
      <c r="V17" s="206"/>
      <c r="W17" s="210"/>
      <c r="X17" s="209"/>
      <c r="Y17" s="206"/>
    </row>
    <row r="18" spans="1:25" s="211" customFormat="1" ht="100" customHeight="1">
      <c r="A18" s="373"/>
      <c r="B18" s="206"/>
      <c r="C18" s="206"/>
      <c r="D18" s="206"/>
      <c r="E18" s="206"/>
      <c r="F18" s="206"/>
      <c r="G18" s="207"/>
      <c r="H18" s="206"/>
      <c r="I18" s="208"/>
      <c r="J18" s="208"/>
      <c r="K18" s="209"/>
      <c r="L18" s="206"/>
      <c r="M18" s="210"/>
      <c r="N18" s="209"/>
      <c r="O18" s="206"/>
      <c r="P18" s="209"/>
      <c r="Q18" s="206"/>
      <c r="R18" s="210"/>
      <c r="S18" s="209"/>
      <c r="T18" s="206"/>
      <c r="U18" s="209"/>
      <c r="V18" s="206"/>
      <c r="W18" s="210"/>
      <c r="X18" s="209"/>
      <c r="Y18" s="206"/>
    </row>
    <row r="19" spans="1:25" s="211" customFormat="1" ht="100" customHeight="1">
      <c r="A19" s="373"/>
      <c r="B19" s="206"/>
      <c r="C19" s="206"/>
      <c r="D19" s="206"/>
      <c r="E19" s="206"/>
      <c r="F19" s="206"/>
      <c r="G19" s="207"/>
      <c r="H19" s="206"/>
      <c r="I19" s="208"/>
      <c r="J19" s="208"/>
      <c r="K19" s="209"/>
      <c r="L19" s="206"/>
      <c r="M19" s="210"/>
      <c r="N19" s="209"/>
      <c r="O19" s="206"/>
      <c r="P19" s="209"/>
      <c r="Q19" s="206"/>
      <c r="R19" s="210"/>
      <c r="S19" s="209"/>
      <c r="T19" s="206"/>
      <c r="U19" s="209"/>
      <c r="V19" s="206"/>
      <c r="W19" s="210"/>
      <c r="X19" s="209"/>
      <c r="Y19" s="206"/>
    </row>
    <row r="20" spans="1:25" s="211" customFormat="1" ht="100" customHeight="1">
      <c r="A20" s="373"/>
      <c r="B20" s="206"/>
      <c r="C20" s="206"/>
      <c r="D20" s="206"/>
      <c r="E20" s="206"/>
      <c r="F20" s="206"/>
      <c r="G20" s="207"/>
      <c r="H20" s="206"/>
      <c r="I20" s="208"/>
      <c r="J20" s="208"/>
      <c r="K20" s="209"/>
      <c r="L20" s="206"/>
      <c r="M20" s="210"/>
      <c r="N20" s="209"/>
      <c r="O20" s="206"/>
      <c r="P20" s="209"/>
      <c r="Q20" s="206"/>
      <c r="R20" s="210"/>
      <c r="S20" s="209"/>
      <c r="T20" s="206"/>
      <c r="U20" s="209"/>
      <c r="V20" s="206"/>
      <c r="W20" s="210"/>
      <c r="X20" s="209"/>
      <c r="Y20" s="206"/>
    </row>
    <row r="21" spans="1:25" s="211" customFormat="1" ht="100" customHeight="1">
      <c r="A21" s="373"/>
      <c r="B21" s="206"/>
      <c r="C21" s="206"/>
      <c r="D21" s="206"/>
      <c r="E21" s="206"/>
      <c r="F21" s="206"/>
      <c r="G21" s="207"/>
      <c r="H21" s="206"/>
      <c r="I21" s="208"/>
      <c r="J21" s="208"/>
      <c r="K21" s="209"/>
      <c r="L21" s="206"/>
      <c r="M21" s="210"/>
      <c r="N21" s="209"/>
      <c r="O21" s="206"/>
      <c r="P21" s="209"/>
      <c r="Q21" s="206"/>
      <c r="R21" s="210"/>
      <c r="S21" s="209"/>
      <c r="T21" s="206"/>
      <c r="U21" s="209"/>
      <c r="V21" s="206"/>
      <c r="W21" s="210"/>
      <c r="X21" s="209"/>
      <c r="Y21" s="206"/>
    </row>
    <row r="22" spans="1:25" s="211" customFormat="1" ht="100" customHeight="1">
      <c r="A22" s="373"/>
      <c r="B22" s="206"/>
      <c r="C22" s="206"/>
      <c r="D22" s="206"/>
      <c r="E22" s="206"/>
      <c r="F22" s="206"/>
      <c r="G22" s="207"/>
      <c r="H22" s="206"/>
      <c r="I22" s="208"/>
      <c r="J22" s="208"/>
      <c r="K22" s="209"/>
      <c r="L22" s="206"/>
      <c r="M22" s="210"/>
      <c r="N22" s="209"/>
      <c r="O22" s="206"/>
      <c r="P22" s="209"/>
      <c r="Q22" s="206"/>
      <c r="R22" s="210"/>
      <c r="S22" s="209"/>
      <c r="T22" s="206"/>
      <c r="U22" s="209"/>
      <c r="V22" s="206"/>
      <c r="W22" s="210"/>
      <c r="X22" s="209"/>
      <c r="Y22" s="206"/>
    </row>
    <row r="23" spans="1:25" s="211" customFormat="1" ht="100" customHeight="1">
      <c r="A23" s="373"/>
      <c r="B23" s="206"/>
      <c r="C23" s="206"/>
      <c r="D23" s="206"/>
      <c r="E23" s="206"/>
      <c r="F23" s="206"/>
      <c r="G23" s="207"/>
      <c r="H23" s="206"/>
      <c r="I23" s="208"/>
      <c r="J23" s="208"/>
      <c r="K23" s="209"/>
      <c r="L23" s="206"/>
      <c r="M23" s="210"/>
      <c r="N23" s="209"/>
      <c r="O23" s="206"/>
      <c r="P23" s="209"/>
      <c r="Q23" s="206"/>
      <c r="R23" s="210"/>
      <c r="S23" s="209"/>
      <c r="T23" s="206"/>
      <c r="U23" s="209"/>
      <c r="V23" s="206"/>
      <c r="W23" s="210"/>
      <c r="X23" s="209"/>
      <c r="Y23" s="206"/>
    </row>
    <row r="24" spans="1:25" s="211" customFormat="1" ht="100" customHeight="1">
      <c r="A24" s="373"/>
      <c r="B24" s="206"/>
      <c r="C24" s="206"/>
      <c r="D24" s="206"/>
      <c r="E24" s="206"/>
      <c r="F24" s="206"/>
      <c r="G24" s="207"/>
      <c r="H24" s="206"/>
      <c r="I24" s="208"/>
      <c r="J24" s="208"/>
      <c r="K24" s="209"/>
      <c r="L24" s="206"/>
      <c r="M24" s="210"/>
      <c r="N24" s="209"/>
      <c r="O24" s="206"/>
      <c r="P24" s="209"/>
      <c r="Q24" s="206"/>
      <c r="R24" s="210"/>
      <c r="S24" s="209"/>
      <c r="T24" s="206"/>
      <c r="U24" s="209"/>
      <c r="V24" s="206"/>
      <c r="W24" s="210"/>
      <c r="X24" s="209"/>
      <c r="Y24" s="206"/>
    </row>
    <row r="25" spans="1:25" s="211" customFormat="1" ht="100" customHeight="1">
      <c r="A25" s="373"/>
      <c r="B25" s="206"/>
      <c r="C25" s="206"/>
      <c r="D25" s="206"/>
      <c r="E25" s="206"/>
      <c r="F25" s="206"/>
      <c r="G25" s="207"/>
      <c r="H25" s="206"/>
      <c r="I25" s="208"/>
      <c r="J25" s="208"/>
      <c r="K25" s="209"/>
      <c r="L25" s="206"/>
      <c r="M25" s="210"/>
      <c r="N25" s="209"/>
      <c r="O25" s="206"/>
      <c r="P25" s="209"/>
      <c r="Q25" s="206"/>
      <c r="R25" s="210"/>
      <c r="S25" s="209"/>
      <c r="T25" s="206"/>
      <c r="U25" s="209"/>
      <c r="V25" s="206"/>
      <c r="W25" s="210"/>
      <c r="X25" s="209"/>
      <c r="Y25" s="206"/>
    </row>
    <row r="26" spans="1:25" s="211" customFormat="1" ht="100" customHeight="1">
      <c r="A26" s="373"/>
      <c r="B26" s="206"/>
      <c r="C26" s="206"/>
      <c r="D26" s="206"/>
      <c r="E26" s="206"/>
      <c r="F26" s="206"/>
      <c r="G26" s="207"/>
      <c r="H26" s="206"/>
      <c r="I26" s="208"/>
      <c r="J26" s="208"/>
      <c r="K26" s="209"/>
      <c r="L26" s="206"/>
      <c r="M26" s="210"/>
      <c r="N26" s="209"/>
      <c r="O26" s="206"/>
      <c r="P26" s="209"/>
      <c r="Q26" s="206"/>
      <c r="R26" s="210"/>
      <c r="S26" s="209"/>
      <c r="T26" s="206"/>
      <c r="U26" s="209"/>
      <c r="V26" s="206"/>
      <c r="W26" s="210"/>
      <c r="X26" s="209"/>
      <c r="Y26" s="206"/>
    </row>
    <row r="27" spans="1:25" s="211" customFormat="1" ht="100" customHeight="1">
      <c r="A27" s="373"/>
      <c r="B27" s="206"/>
      <c r="C27" s="206"/>
      <c r="D27" s="206"/>
      <c r="E27" s="206"/>
      <c r="F27" s="206"/>
      <c r="G27" s="207"/>
      <c r="H27" s="206"/>
      <c r="I27" s="208"/>
      <c r="J27" s="208"/>
      <c r="K27" s="209"/>
      <c r="L27" s="206"/>
      <c r="M27" s="210"/>
      <c r="N27" s="209"/>
      <c r="O27" s="206"/>
      <c r="P27" s="209"/>
      <c r="Q27" s="206"/>
      <c r="R27" s="210"/>
      <c r="S27" s="209"/>
      <c r="T27" s="206"/>
      <c r="U27" s="209"/>
      <c r="V27" s="206"/>
      <c r="W27" s="210"/>
      <c r="X27" s="209"/>
      <c r="Y27" s="206"/>
    </row>
    <row r="28" spans="1:25" s="211" customFormat="1" ht="100" customHeight="1">
      <c r="A28" s="373"/>
      <c r="B28" s="206"/>
      <c r="C28" s="206"/>
      <c r="D28" s="206"/>
      <c r="E28" s="206"/>
      <c r="F28" s="206"/>
      <c r="G28" s="207"/>
      <c r="H28" s="206"/>
      <c r="I28" s="208"/>
      <c r="J28" s="208"/>
      <c r="K28" s="209"/>
      <c r="L28" s="206"/>
      <c r="M28" s="210"/>
      <c r="N28" s="209"/>
      <c r="O28" s="206"/>
      <c r="P28" s="209"/>
      <c r="Q28" s="206"/>
      <c r="R28" s="210"/>
      <c r="S28" s="209"/>
      <c r="T28" s="206"/>
      <c r="U28" s="209"/>
      <c r="V28" s="206"/>
      <c r="W28" s="210"/>
      <c r="X28" s="209"/>
      <c r="Y28" s="206"/>
    </row>
    <row r="29" spans="1:25" s="211" customFormat="1" ht="100" customHeight="1">
      <c r="A29" s="373"/>
      <c r="B29" s="206"/>
      <c r="C29" s="206"/>
      <c r="D29" s="206"/>
      <c r="E29" s="206"/>
      <c r="F29" s="206"/>
      <c r="G29" s="207"/>
      <c r="H29" s="206"/>
      <c r="I29" s="208"/>
      <c r="J29" s="208"/>
      <c r="K29" s="209"/>
      <c r="L29" s="206"/>
      <c r="M29" s="210"/>
      <c r="N29" s="209"/>
      <c r="O29" s="206"/>
      <c r="P29" s="209"/>
      <c r="Q29" s="206"/>
      <c r="R29" s="210"/>
      <c r="S29" s="209"/>
      <c r="T29" s="206"/>
      <c r="U29" s="209"/>
      <c r="V29" s="206"/>
      <c r="W29" s="210"/>
      <c r="X29" s="209"/>
      <c r="Y29" s="206"/>
    </row>
    <row r="30" spans="1:25" s="211" customFormat="1" ht="100" customHeight="1">
      <c r="A30" s="373"/>
      <c r="B30" s="206"/>
      <c r="C30" s="206"/>
      <c r="D30" s="206"/>
      <c r="E30" s="206"/>
      <c r="F30" s="206"/>
      <c r="G30" s="207"/>
      <c r="H30" s="206"/>
      <c r="I30" s="208"/>
      <c r="J30" s="208"/>
      <c r="K30" s="209"/>
      <c r="L30" s="206"/>
      <c r="M30" s="210"/>
      <c r="N30" s="209"/>
      <c r="O30" s="206"/>
      <c r="P30" s="209"/>
      <c r="Q30" s="206"/>
      <c r="R30" s="210"/>
      <c r="S30" s="209"/>
      <c r="T30" s="206"/>
      <c r="U30" s="209"/>
      <c r="V30" s="206"/>
      <c r="W30" s="210"/>
      <c r="X30" s="209"/>
      <c r="Y30" s="206"/>
    </row>
    <row r="31" spans="1:25" s="211" customFormat="1" ht="100" customHeight="1">
      <c r="A31" s="373"/>
      <c r="B31" s="206"/>
      <c r="C31" s="206"/>
      <c r="D31" s="206"/>
      <c r="E31" s="206"/>
      <c r="F31" s="206"/>
      <c r="G31" s="207"/>
      <c r="H31" s="206"/>
      <c r="I31" s="208"/>
      <c r="J31" s="208"/>
      <c r="K31" s="209"/>
      <c r="L31" s="206"/>
      <c r="M31" s="210"/>
      <c r="N31" s="209"/>
      <c r="O31" s="206"/>
      <c r="P31" s="209"/>
      <c r="Q31" s="206"/>
      <c r="R31" s="210"/>
      <c r="S31" s="209"/>
      <c r="T31" s="206"/>
      <c r="U31" s="209"/>
      <c r="V31" s="206"/>
      <c r="W31" s="210"/>
      <c r="X31" s="209"/>
      <c r="Y31" s="206"/>
    </row>
    <row r="32" spans="1:25" s="211" customFormat="1" ht="100" customHeight="1">
      <c r="A32" s="373"/>
      <c r="B32" s="206"/>
      <c r="C32" s="206"/>
      <c r="D32" s="206"/>
      <c r="E32" s="206"/>
      <c r="F32" s="206"/>
      <c r="G32" s="207"/>
      <c r="H32" s="206"/>
      <c r="I32" s="208"/>
      <c r="J32" s="208"/>
      <c r="K32" s="209"/>
      <c r="L32" s="206"/>
      <c r="M32" s="210"/>
      <c r="N32" s="209"/>
      <c r="O32" s="206"/>
      <c r="P32" s="209"/>
      <c r="Q32" s="206"/>
      <c r="R32" s="210"/>
      <c r="S32" s="209"/>
      <c r="T32" s="206"/>
      <c r="U32" s="209"/>
      <c r="V32" s="206"/>
      <c r="W32" s="210"/>
      <c r="X32" s="209"/>
      <c r="Y32" s="206"/>
    </row>
    <row r="33" spans="1:25" s="211" customFormat="1" ht="100" customHeight="1">
      <c r="A33" s="373"/>
      <c r="B33" s="206"/>
      <c r="C33" s="206"/>
      <c r="D33" s="206"/>
      <c r="E33" s="206"/>
      <c r="F33" s="206"/>
      <c r="G33" s="207"/>
      <c r="H33" s="206"/>
      <c r="I33" s="208"/>
      <c r="J33" s="208"/>
      <c r="K33" s="209"/>
      <c r="L33" s="206"/>
      <c r="M33" s="210"/>
      <c r="N33" s="209"/>
      <c r="O33" s="206"/>
      <c r="P33" s="209"/>
      <c r="Q33" s="206"/>
      <c r="R33" s="210"/>
      <c r="S33" s="209"/>
      <c r="T33" s="206"/>
      <c r="U33" s="209"/>
      <c r="V33" s="206"/>
      <c r="W33" s="210"/>
      <c r="X33" s="209"/>
      <c r="Y33" s="206"/>
    </row>
    <row r="34" spans="1:25" s="211" customFormat="1" ht="100" customHeight="1">
      <c r="A34" s="373"/>
      <c r="B34" s="206"/>
      <c r="C34" s="206"/>
      <c r="D34" s="206"/>
      <c r="E34" s="206"/>
      <c r="F34" s="206"/>
      <c r="G34" s="207"/>
      <c r="H34" s="206"/>
      <c r="I34" s="208"/>
      <c r="J34" s="208"/>
      <c r="K34" s="209"/>
      <c r="L34" s="206"/>
      <c r="M34" s="210"/>
      <c r="N34" s="209"/>
      <c r="O34" s="206"/>
      <c r="P34" s="209"/>
      <c r="Q34" s="206"/>
      <c r="R34" s="210"/>
      <c r="S34" s="209"/>
      <c r="T34" s="206"/>
      <c r="U34" s="209"/>
      <c r="V34" s="206"/>
      <c r="W34" s="210"/>
      <c r="X34" s="209"/>
      <c r="Y34" s="206"/>
    </row>
    <row r="35" spans="1:25" s="211" customFormat="1" ht="100" customHeight="1">
      <c r="A35" s="373"/>
      <c r="B35" s="206"/>
      <c r="C35" s="206"/>
      <c r="D35" s="206"/>
      <c r="E35" s="206"/>
      <c r="F35" s="206"/>
      <c r="G35" s="207"/>
      <c r="H35" s="206"/>
      <c r="I35" s="208"/>
      <c r="J35" s="208"/>
      <c r="K35" s="209"/>
      <c r="L35" s="206"/>
      <c r="M35" s="210"/>
      <c r="N35" s="209"/>
      <c r="O35" s="206"/>
      <c r="P35" s="209"/>
      <c r="Q35" s="206"/>
      <c r="R35" s="210"/>
      <c r="S35" s="209"/>
      <c r="T35" s="206"/>
      <c r="U35" s="209"/>
      <c r="V35" s="206"/>
      <c r="W35" s="210"/>
      <c r="X35" s="209"/>
      <c r="Y35" s="206"/>
    </row>
    <row r="36" spans="1:25" s="211" customFormat="1" ht="100" customHeight="1">
      <c r="A36" s="373"/>
      <c r="B36" s="206"/>
      <c r="C36" s="206"/>
      <c r="D36" s="206"/>
      <c r="E36" s="206"/>
      <c r="F36" s="206"/>
      <c r="G36" s="207"/>
      <c r="H36" s="206"/>
      <c r="I36" s="208"/>
      <c r="J36" s="208"/>
      <c r="K36" s="209"/>
      <c r="L36" s="206"/>
      <c r="M36" s="210"/>
      <c r="N36" s="209"/>
      <c r="O36" s="206"/>
      <c r="P36" s="209"/>
      <c r="Q36" s="206"/>
      <c r="R36" s="210"/>
      <c r="S36" s="209"/>
      <c r="T36" s="206"/>
      <c r="U36" s="209"/>
      <c r="V36" s="206"/>
      <c r="W36" s="210"/>
      <c r="X36" s="209"/>
      <c r="Y36" s="206"/>
    </row>
    <row r="37" spans="1:25" s="211" customFormat="1" ht="100" customHeight="1">
      <c r="A37" s="373"/>
      <c r="B37" s="206"/>
      <c r="C37" s="206"/>
      <c r="D37" s="206"/>
      <c r="E37" s="206"/>
      <c r="F37" s="206"/>
      <c r="G37" s="207"/>
      <c r="H37" s="206"/>
      <c r="I37" s="208"/>
      <c r="J37" s="208"/>
      <c r="K37" s="209"/>
      <c r="L37" s="206"/>
      <c r="M37" s="210"/>
      <c r="N37" s="209"/>
      <c r="O37" s="206"/>
      <c r="P37" s="209"/>
      <c r="Q37" s="206"/>
      <c r="R37" s="210"/>
      <c r="S37" s="209"/>
      <c r="T37" s="206"/>
      <c r="U37" s="209"/>
      <c r="V37" s="206"/>
      <c r="W37" s="210"/>
      <c r="X37" s="209"/>
      <c r="Y37" s="206"/>
    </row>
    <row r="38" spans="1:25" s="211" customFormat="1" ht="100" customHeight="1">
      <c r="A38" s="373"/>
      <c r="B38" s="206"/>
      <c r="C38" s="206"/>
      <c r="D38" s="206"/>
      <c r="E38" s="206"/>
      <c r="F38" s="206"/>
      <c r="G38" s="207"/>
      <c r="H38" s="206"/>
      <c r="I38" s="208"/>
      <c r="J38" s="208"/>
      <c r="K38" s="209"/>
      <c r="L38" s="206"/>
      <c r="M38" s="210"/>
      <c r="N38" s="209"/>
      <c r="O38" s="206"/>
      <c r="P38" s="209"/>
      <c r="Q38" s="206"/>
      <c r="R38" s="210"/>
      <c r="S38" s="209"/>
      <c r="T38" s="206"/>
      <c r="U38" s="209"/>
      <c r="V38" s="206"/>
      <c r="W38" s="210"/>
      <c r="X38" s="209"/>
      <c r="Y38" s="206"/>
    </row>
    <row r="39" spans="1:25" s="211" customFormat="1" ht="100" customHeight="1">
      <c r="A39" s="373"/>
      <c r="B39" s="206"/>
      <c r="C39" s="206"/>
      <c r="D39" s="206"/>
      <c r="E39" s="206"/>
      <c r="F39" s="206"/>
      <c r="G39" s="207"/>
      <c r="H39" s="206"/>
      <c r="I39" s="208"/>
      <c r="J39" s="208"/>
      <c r="K39" s="209"/>
      <c r="L39" s="206"/>
      <c r="M39" s="210"/>
      <c r="N39" s="209"/>
      <c r="O39" s="206"/>
      <c r="P39" s="209"/>
      <c r="Q39" s="206"/>
      <c r="R39" s="210"/>
      <c r="S39" s="209"/>
      <c r="T39" s="206"/>
      <c r="U39" s="209"/>
      <c r="V39" s="206"/>
      <c r="W39" s="210"/>
      <c r="X39" s="209"/>
      <c r="Y39" s="206"/>
    </row>
    <row r="40" spans="1:25" s="211" customFormat="1" ht="100" customHeight="1">
      <c r="A40" s="373"/>
      <c r="B40" s="206"/>
      <c r="C40" s="206"/>
      <c r="D40" s="206"/>
      <c r="E40" s="206"/>
      <c r="F40" s="206"/>
      <c r="G40" s="207"/>
      <c r="H40" s="206"/>
      <c r="I40" s="208"/>
      <c r="J40" s="208"/>
      <c r="K40" s="209"/>
      <c r="L40" s="206"/>
      <c r="M40" s="210"/>
      <c r="N40" s="209"/>
      <c r="O40" s="206"/>
      <c r="P40" s="209"/>
      <c r="Q40" s="206"/>
      <c r="R40" s="210"/>
      <c r="S40" s="209"/>
      <c r="T40" s="206"/>
      <c r="U40" s="209"/>
      <c r="V40" s="206"/>
      <c r="W40" s="210"/>
      <c r="X40" s="209"/>
      <c r="Y40" s="206"/>
    </row>
    <row r="41" spans="1:25" s="211" customFormat="1" ht="100" customHeight="1">
      <c r="A41" s="373"/>
      <c r="B41" s="206"/>
      <c r="C41" s="206"/>
      <c r="D41" s="206"/>
      <c r="E41" s="206"/>
      <c r="F41" s="206"/>
      <c r="G41" s="207"/>
      <c r="H41" s="206"/>
      <c r="I41" s="208"/>
      <c r="J41" s="208"/>
      <c r="K41" s="209"/>
      <c r="L41" s="206"/>
      <c r="M41" s="210"/>
      <c r="N41" s="209"/>
      <c r="O41" s="206"/>
      <c r="P41" s="209"/>
      <c r="Q41" s="206"/>
      <c r="R41" s="210"/>
      <c r="S41" s="209"/>
      <c r="T41" s="206"/>
      <c r="U41" s="209"/>
      <c r="V41" s="206"/>
      <c r="W41" s="210"/>
      <c r="X41" s="209"/>
      <c r="Y41" s="206"/>
    </row>
    <row r="42" spans="1:25" s="211" customFormat="1" ht="100" customHeight="1">
      <c r="A42" s="373"/>
      <c r="B42" s="206"/>
      <c r="C42" s="206"/>
      <c r="D42" s="206"/>
      <c r="E42" s="206"/>
      <c r="F42" s="206"/>
      <c r="G42" s="207"/>
      <c r="H42" s="206"/>
      <c r="I42" s="208"/>
      <c r="J42" s="208"/>
      <c r="K42" s="209"/>
      <c r="L42" s="206"/>
      <c r="M42" s="210"/>
      <c r="N42" s="209"/>
      <c r="O42" s="206"/>
      <c r="P42" s="209"/>
      <c r="Q42" s="206"/>
      <c r="R42" s="210"/>
      <c r="S42" s="209"/>
      <c r="T42" s="206"/>
      <c r="U42" s="209"/>
      <c r="V42" s="206"/>
      <c r="W42" s="210"/>
      <c r="X42" s="209"/>
      <c r="Y42" s="206"/>
    </row>
    <row r="43" spans="1:25" s="211" customFormat="1" ht="100" customHeight="1">
      <c r="A43" s="373"/>
      <c r="B43" s="206"/>
      <c r="C43" s="206"/>
      <c r="D43" s="206"/>
      <c r="E43" s="206"/>
      <c r="F43" s="206"/>
      <c r="G43" s="207"/>
      <c r="H43" s="206"/>
      <c r="I43" s="208"/>
      <c r="J43" s="208"/>
      <c r="K43" s="209"/>
      <c r="L43" s="206"/>
      <c r="M43" s="210"/>
      <c r="N43" s="209"/>
      <c r="O43" s="206"/>
      <c r="P43" s="209"/>
      <c r="Q43" s="206"/>
      <c r="R43" s="210"/>
      <c r="S43" s="209"/>
      <c r="T43" s="206"/>
      <c r="U43" s="209"/>
      <c r="V43" s="206"/>
      <c r="W43" s="210"/>
      <c r="X43" s="209"/>
      <c r="Y43" s="206"/>
    </row>
    <row r="44" spans="1:25" s="211" customFormat="1" ht="100" customHeight="1">
      <c r="A44" s="373"/>
      <c r="B44" s="206"/>
      <c r="C44" s="206"/>
      <c r="D44" s="206"/>
      <c r="E44" s="206"/>
      <c r="F44" s="206"/>
      <c r="G44" s="207"/>
      <c r="H44" s="206"/>
      <c r="I44" s="208"/>
      <c r="J44" s="208"/>
      <c r="K44" s="209"/>
      <c r="L44" s="206"/>
      <c r="M44" s="210"/>
      <c r="N44" s="209"/>
      <c r="O44" s="206"/>
      <c r="P44" s="209"/>
      <c r="Q44" s="206"/>
      <c r="R44" s="210"/>
      <c r="S44" s="209"/>
      <c r="T44" s="206"/>
      <c r="U44" s="209"/>
      <c r="V44" s="206"/>
      <c r="W44" s="210"/>
      <c r="X44" s="209"/>
      <c r="Y44" s="206"/>
    </row>
    <row r="45" spans="1:25" s="211" customFormat="1" ht="100" customHeight="1">
      <c r="A45" s="373"/>
      <c r="B45" s="206"/>
      <c r="C45" s="206"/>
      <c r="D45" s="206"/>
      <c r="E45" s="206"/>
      <c r="F45" s="206"/>
      <c r="G45" s="207"/>
      <c r="H45" s="206"/>
      <c r="I45" s="208"/>
      <c r="J45" s="208"/>
      <c r="K45" s="209"/>
      <c r="L45" s="206"/>
      <c r="M45" s="210"/>
      <c r="N45" s="209"/>
      <c r="O45" s="206"/>
      <c r="P45" s="209"/>
      <c r="Q45" s="206"/>
      <c r="R45" s="210"/>
      <c r="S45" s="209"/>
      <c r="T45" s="206"/>
      <c r="U45" s="209"/>
      <c r="V45" s="206"/>
      <c r="W45" s="210"/>
      <c r="X45" s="209"/>
      <c r="Y45" s="206"/>
    </row>
    <row r="46" spans="1:25" s="211" customFormat="1" ht="100" customHeight="1">
      <c r="A46" s="373"/>
      <c r="B46" s="206"/>
      <c r="C46" s="206"/>
      <c r="D46" s="206"/>
      <c r="E46" s="206"/>
      <c r="F46" s="206"/>
      <c r="G46" s="207"/>
      <c r="H46" s="206"/>
      <c r="I46" s="208"/>
      <c r="J46" s="208"/>
      <c r="K46" s="209"/>
      <c r="L46" s="206"/>
      <c r="M46" s="210"/>
      <c r="N46" s="209"/>
      <c r="O46" s="206"/>
      <c r="P46" s="209"/>
      <c r="Q46" s="206"/>
      <c r="R46" s="210"/>
      <c r="S46" s="209"/>
      <c r="T46" s="206"/>
      <c r="U46" s="209"/>
      <c r="V46" s="206"/>
      <c r="W46" s="210"/>
      <c r="X46" s="209"/>
      <c r="Y46" s="206"/>
    </row>
    <row r="47" spans="1:25" s="211" customFormat="1" ht="100" customHeight="1">
      <c r="A47" s="373"/>
      <c r="B47" s="206"/>
      <c r="C47" s="206"/>
      <c r="D47" s="206"/>
      <c r="E47" s="206"/>
      <c r="F47" s="206"/>
      <c r="G47" s="207"/>
      <c r="H47" s="206"/>
      <c r="I47" s="208"/>
      <c r="J47" s="208"/>
      <c r="K47" s="209"/>
      <c r="L47" s="206"/>
      <c r="M47" s="210"/>
      <c r="N47" s="209"/>
      <c r="O47" s="206"/>
      <c r="P47" s="209"/>
      <c r="Q47" s="206"/>
      <c r="R47" s="210"/>
      <c r="S47" s="209"/>
      <c r="T47" s="206"/>
      <c r="U47" s="209"/>
      <c r="V47" s="206"/>
      <c r="W47" s="210"/>
      <c r="X47" s="209"/>
      <c r="Y47" s="206"/>
    </row>
    <row r="48" spans="1:25" s="211" customFormat="1" ht="100" customHeight="1">
      <c r="A48" s="373"/>
      <c r="B48" s="206"/>
      <c r="C48" s="206"/>
      <c r="D48" s="206"/>
      <c r="E48" s="206"/>
      <c r="F48" s="206"/>
      <c r="G48" s="207"/>
      <c r="H48" s="206"/>
      <c r="I48" s="208"/>
      <c r="J48" s="208"/>
      <c r="K48" s="209"/>
      <c r="L48" s="206"/>
      <c r="M48" s="210"/>
      <c r="N48" s="209"/>
      <c r="O48" s="206"/>
      <c r="P48" s="209"/>
      <c r="Q48" s="206"/>
      <c r="R48" s="210"/>
      <c r="S48" s="209"/>
      <c r="T48" s="206"/>
      <c r="U48" s="209"/>
      <c r="V48" s="206"/>
      <c r="W48" s="210"/>
      <c r="X48" s="209"/>
      <c r="Y48" s="206"/>
    </row>
    <row r="49" spans="1:25" s="211" customFormat="1" ht="100" customHeight="1">
      <c r="A49" s="373"/>
      <c r="B49" s="206"/>
      <c r="C49" s="206"/>
      <c r="D49" s="206"/>
      <c r="E49" s="206"/>
      <c r="F49" s="206"/>
      <c r="G49" s="207"/>
      <c r="H49" s="206"/>
      <c r="I49" s="208"/>
      <c r="J49" s="208"/>
      <c r="K49" s="209"/>
      <c r="L49" s="206"/>
      <c r="M49" s="210"/>
      <c r="N49" s="209"/>
      <c r="O49" s="206"/>
      <c r="P49" s="209"/>
      <c r="Q49" s="206"/>
      <c r="R49" s="210"/>
      <c r="S49" s="209"/>
      <c r="T49" s="206"/>
      <c r="U49" s="209"/>
      <c r="V49" s="206"/>
      <c r="W49" s="210"/>
      <c r="X49" s="209"/>
      <c r="Y49" s="206"/>
    </row>
    <row r="50" spans="1:25" s="211" customFormat="1" ht="100" customHeight="1">
      <c r="A50" s="373"/>
      <c r="B50" s="206"/>
      <c r="C50" s="206"/>
      <c r="D50" s="206"/>
      <c r="E50" s="206"/>
      <c r="F50" s="206"/>
      <c r="G50" s="207"/>
      <c r="H50" s="206"/>
      <c r="I50" s="208"/>
      <c r="J50" s="208"/>
      <c r="K50" s="209"/>
      <c r="L50" s="206"/>
      <c r="M50" s="210"/>
      <c r="N50" s="209"/>
      <c r="O50" s="206"/>
      <c r="P50" s="209"/>
      <c r="Q50" s="206"/>
      <c r="R50" s="210"/>
      <c r="S50" s="209"/>
      <c r="T50" s="206"/>
      <c r="U50" s="209"/>
      <c r="V50" s="206"/>
      <c r="W50" s="210"/>
      <c r="X50" s="209"/>
      <c r="Y50" s="206"/>
    </row>
    <row r="51" spans="1:25" s="211" customFormat="1" ht="100" customHeight="1">
      <c r="A51" s="373"/>
      <c r="B51" s="206"/>
      <c r="C51" s="206"/>
      <c r="D51" s="206"/>
      <c r="E51" s="206"/>
      <c r="F51" s="206"/>
      <c r="G51" s="207"/>
      <c r="H51" s="206"/>
      <c r="I51" s="208"/>
      <c r="J51" s="208"/>
      <c r="K51" s="209"/>
      <c r="L51" s="206"/>
      <c r="M51" s="210"/>
      <c r="N51" s="209"/>
      <c r="O51" s="206"/>
      <c r="P51" s="209"/>
      <c r="Q51" s="206"/>
      <c r="R51" s="210"/>
      <c r="S51" s="209"/>
      <c r="T51" s="206"/>
      <c r="U51" s="209"/>
      <c r="V51" s="206"/>
      <c r="W51" s="210"/>
      <c r="X51" s="209"/>
      <c r="Y51" s="206"/>
    </row>
    <row r="52" spans="1:25" s="211" customFormat="1" ht="100" customHeight="1">
      <c r="A52" s="373"/>
      <c r="B52" s="206"/>
      <c r="C52" s="206"/>
      <c r="D52" s="206"/>
      <c r="E52" s="206"/>
      <c r="F52" s="206"/>
      <c r="G52" s="207"/>
      <c r="H52" s="206"/>
      <c r="I52" s="208"/>
      <c r="J52" s="208"/>
      <c r="K52" s="209"/>
      <c r="L52" s="206"/>
      <c r="M52" s="210"/>
      <c r="N52" s="209"/>
      <c r="O52" s="206"/>
      <c r="P52" s="209"/>
      <c r="Q52" s="206"/>
      <c r="R52" s="210"/>
      <c r="S52" s="209"/>
      <c r="T52" s="206"/>
      <c r="U52" s="209"/>
      <c r="V52" s="206"/>
      <c r="W52" s="210"/>
      <c r="X52" s="209"/>
      <c r="Y52" s="206"/>
    </row>
    <row r="53" spans="1:25" s="211" customFormat="1" ht="100" customHeight="1">
      <c r="A53" s="373"/>
      <c r="B53" s="206"/>
      <c r="C53" s="206"/>
      <c r="D53" s="206"/>
      <c r="E53" s="206"/>
      <c r="F53" s="206"/>
      <c r="G53" s="207"/>
      <c r="H53" s="206"/>
      <c r="I53" s="208"/>
      <c r="J53" s="208"/>
      <c r="K53" s="209"/>
      <c r="L53" s="206"/>
      <c r="M53" s="210"/>
      <c r="N53" s="209"/>
      <c r="O53" s="206"/>
      <c r="P53" s="209"/>
      <c r="Q53" s="206"/>
      <c r="R53" s="210"/>
      <c r="S53" s="209"/>
      <c r="T53" s="206"/>
      <c r="U53" s="209"/>
      <c r="V53" s="206"/>
      <c r="W53" s="210"/>
      <c r="X53" s="209"/>
      <c r="Y53" s="206"/>
    </row>
    <row r="54" spans="1:25" s="211" customFormat="1" ht="100" customHeight="1">
      <c r="A54" s="373"/>
      <c r="B54" s="206"/>
      <c r="C54" s="206"/>
      <c r="D54" s="206"/>
      <c r="E54" s="206"/>
      <c r="F54" s="206"/>
      <c r="G54" s="207"/>
      <c r="H54" s="206"/>
      <c r="I54" s="208"/>
      <c r="J54" s="208"/>
      <c r="K54" s="209"/>
      <c r="L54" s="206"/>
      <c r="M54" s="210"/>
      <c r="N54" s="209"/>
      <c r="O54" s="206"/>
      <c r="P54" s="209"/>
      <c r="Q54" s="206"/>
      <c r="R54" s="210"/>
      <c r="S54" s="209"/>
      <c r="T54" s="206"/>
      <c r="U54" s="209"/>
      <c r="V54" s="206"/>
      <c r="W54" s="210"/>
      <c r="X54" s="209"/>
      <c r="Y54" s="206"/>
    </row>
    <row r="55" spans="1:25" s="211" customFormat="1" ht="100" customHeight="1">
      <c r="A55" s="373"/>
      <c r="B55" s="206"/>
      <c r="C55" s="206"/>
      <c r="D55" s="206"/>
      <c r="E55" s="206"/>
      <c r="F55" s="206"/>
      <c r="G55" s="207"/>
      <c r="H55" s="206"/>
      <c r="I55" s="208"/>
      <c r="J55" s="208"/>
      <c r="K55" s="209"/>
      <c r="L55" s="206"/>
      <c r="M55" s="210"/>
      <c r="N55" s="209"/>
      <c r="O55" s="206"/>
      <c r="P55" s="209"/>
      <c r="Q55" s="206"/>
      <c r="R55" s="210"/>
      <c r="S55" s="209"/>
      <c r="T55" s="206"/>
      <c r="U55" s="209"/>
      <c r="V55" s="206"/>
      <c r="W55" s="210"/>
      <c r="X55" s="209"/>
      <c r="Y55" s="206"/>
    </row>
    <row r="56" spans="1:25" s="211" customFormat="1" ht="100" customHeight="1">
      <c r="A56" s="373"/>
      <c r="B56" s="206"/>
      <c r="C56" s="206"/>
      <c r="D56" s="206"/>
      <c r="E56" s="206"/>
      <c r="F56" s="206"/>
      <c r="G56" s="207"/>
      <c r="H56" s="206"/>
      <c r="I56" s="208"/>
      <c r="J56" s="208"/>
      <c r="K56" s="209"/>
      <c r="L56" s="206"/>
      <c r="M56" s="210"/>
      <c r="N56" s="209"/>
      <c r="O56" s="206"/>
      <c r="P56" s="209"/>
      <c r="Q56" s="206"/>
      <c r="R56" s="210"/>
      <c r="S56" s="209"/>
      <c r="T56" s="206"/>
      <c r="U56" s="209"/>
      <c r="V56" s="206"/>
      <c r="W56" s="210"/>
      <c r="X56" s="209"/>
      <c r="Y56" s="206"/>
    </row>
    <row r="57" spans="1:25" s="211" customFormat="1" ht="100" customHeight="1">
      <c r="A57" s="373"/>
      <c r="B57" s="206"/>
      <c r="C57" s="206"/>
      <c r="D57" s="206"/>
      <c r="E57" s="206"/>
      <c r="F57" s="206"/>
      <c r="G57" s="207"/>
      <c r="H57" s="206"/>
      <c r="I57" s="208"/>
      <c r="J57" s="208"/>
      <c r="K57" s="209"/>
      <c r="L57" s="206"/>
      <c r="M57" s="210"/>
      <c r="N57" s="209"/>
      <c r="O57" s="206"/>
      <c r="P57" s="209"/>
      <c r="Q57" s="206"/>
      <c r="R57" s="210"/>
      <c r="S57" s="209"/>
      <c r="T57" s="206"/>
      <c r="U57" s="209"/>
      <c r="V57" s="206"/>
      <c r="W57" s="210"/>
      <c r="X57" s="209"/>
      <c r="Y57" s="206"/>
    </row>
    <row r="58" spans="1:25" s="211" customFormat="1" ht="100" customHeight="1">
      <c r="A58" s="373"/>
      <c r="B58" s="206"/>
      <c r="C58" s="206"/>
      <c r="D58" s="206"/>
      <c r="E58" s="206"/>
      <c r="F58" s="206"/>
      <c r="G58" s="207"/>
      <c r="H58" s="206"/>
      <c r="I58" s="208"/>
      <c r="J58" s="208"/>
      <c r="K58" s="209"/>
      <c r="L58" s="206"/>
      <c r="M58" s="210"/>
      <c r="N58" s="209"/>
      <c r="O58" s="206"/>
      <c r="P58" s="209"/>
      <c r="Q58" s="206"/>
      <c r="R58" s="210"/>
      <c r="S58" s="209"/>
      <c r="T58" s="206"/>
      <c r="U58" s="209"/>
      <c r="V58" s="206"/>
      <c r="W58" s="210"/>
      <c r="X58" s="209"/>
      <c r="Y58" s="206"/>
    </row>
    <row r="59" spans="1:25" s="211" customFormat="1" ht="100" customHeight="1">
      <c r="A59" s="373"/>
      <c r="B59" s="206"/>
      <c r="C59" s="206"/>
      <c r="D59" s="206"/>
      <c r="E59" s="206"/>
      <c r="F59" s="206"/>
      <c r="G59" s="207"/>
      <c r="H59" s="206"/>
      <c r="I59" s="208"/>
      <c r="J59" s="208"/>
      <c r="K59" s="209"/>
      <c r="L59" s="206"/>
      <c r="M59" s="210"/>
      <c r="N59" s="209"/>
      <c r="O59" s="206"/>
      <c r="P59" s="209"/>
      <c r="Q59" s="206"/>
      <c r="R59" s="210"/>
      <c r="S59" s="209"/>
      <c r="T59" s="206"/>
      <c r="U59" s="209"/>
      <c r="V59" s="206"/>
      <c r="W59" s="210"/>
      <c r="X59" s="209"/>
      <c r="Y59" s="206"/>
    </row>
    <row r="60" spans="1:25" s="211" customFormat="1" ht="100" customHeight="1">
      <c r="A60" s="373"/>
      <c r="B60" s="206"/>
      <c r="C60" s="206"/>
      <c r="D60" s="206"/>
      <c r="E60" s="206"/>
      <c r="F60" s="206"/>
      <c r="G60" s="207"/>
      <c r="H60" s="206"/>
      <c r="I60" s="208"/>
      <c r="J60" s="208"/>
      <c r="K60" s="209"/>
      <c r="L60" s="206"/>
      <c r="M60" s="210"/>
      <c r="N60" s="209"/>
      <c r="O60" s="206"/>
      <c r="P60" s="209"/>
      <c r="Q60" s="206"/>
      <c r="R60" s="210"/>
      <c r="S60" s="209"/>
      <c r="T60" s="206"/>
      <c r="U60" s="209"/>
      <c r="V60" s="206"/>
      <c r="W60" s="210"/>
      <c r="X60" s="209"/>
      <c r="Y60" s="206"/>
    </row>
    <row r="61" spans="1:25" s="211" customFormat="1" ht="100" customHeight="1">
      <c r="A61" s="373"/>
      <c r="B61" s="206"/>
      <c r="C61" s="206"/>
      <c r="D61" s="206"/>
      <c r="E61" s="206"/>
      <c r="F61" s="206"/>
      <c r="G61" s="207"/>
      <c r="H61" s="206"/>
      <c r="I61" s="208"/>
      <c r="J61" s="208"/>
      <c r="K61" s="209"/>
      <c r="L61" s="206"/>
      <c r="M61" s="210"/>
      <c r="N61" s="209"/>
      <c r="O61" s="206"/>
      <c r="P61" s="209"/>
      <c r="Q61" s="206"/>
      <c r="R61" s="210"/>
      <c r="S61" s="209"/>
      <c r="T61" s="206"/>
      <c r="U61" s="209"/>
      <c r="V61" s="206"/>
      <c r="W61" s="210"/>
      <c r="X61" s="209"/>
      <c r="Y61" s="206"/>
    </row>
    <row r="62" spans="1:25" s="211" customFormat="1" ht="100" customHeight="1">
      <c r="A62" s="373"/>
      <c r="B62" s="206"/>
      <c r="C62" s="206"/>
      <c r="D62" s="206"/>
      <c r="E62" s="206"/>
      <c r="F62" s="206"/>
      <c r="G62" s="207"/>
      <c r="H62" s="206"/>
      <c r="I62" s="208"/>
      <c r="J62" s="208"/>
      <c r="K62" s="209"/>
      <c r="L62" s="206"/>
      <c r="M62" s="210"/>
      <c r="N62" s="209"/>
      <c r="O62" s="206"/>
      <c r="P62" s="209"/>
      <c r="Q62" s="206"/>
      <c r="R62" s="210"/>
      <c r="S62" s="209"/>
      <c r="T62" s="206"/>
      <c r="U62" s="209"/>
      <c r="V62" s="206"/>
      <c r="W62" s="210"/>
      <c r="X62" s="209"/>
      <c r="Y62" s="206"/>
    </row>
    <row r="63" spans="1:25" s="211" customFormat="1" ht="100" customHeight="1">
      <c r="A63" s="373"/>
      <c r="B63" s="206"/>
      <c r="C63" s="206"/>
      <c r="D63" s="206"/>
      <c r="E63" s="206"/>
      <c r="F63" s="206"/>
      <c r="G63" s="207"/>
      <c r="H63" s="206"/>
      <c r="I63" s="208"/>
      <c r="J63" s="208"/>
      <c r="K63" s="209"/>
      <c r="L63" s="206"/>
      <c r="M63" s="210"/>
      <c r="N63" s="209"/>
      <c r="O63" s="206"/>
      <c r="P63" s="209"/>
      <c r="Q63" s="206"/>
      <c r="R63" s="210"/>
      <c r="S63" s="209"/>
      <c r="T63" s="206"/>
      <c r="U63" s="209"/>
      <c r="V63" s="206"/>
      <c r="W63" s="210"/>
      <c r="X63" s="209"/>
      <c r="Y63" s="206"/>
    </row>
    <row r="64" spans="1:25" s="211" customFormat="1" ht="100" customHeight="1">
      <c r="A64" s="373"/>
      <c r="B64" s="206"/>
      <c r="C64" s="206"/>
      <c r="D64" s="206"/>
      <c r="E64" s="206"/>
      <c r="F64" s="206"/>
      <c r="G64" s="207"/>
      <c r="H64" s="206"/>
      <c r="I64" s="208"/>
      <c r="J64" s="208"/>
      <c r="K64" s="209"/>
      <c r="L64" s="206"/>
      <c r="M64" s="210"/>
      <c r="N64" s="209"/>
      <c r="O64" s="206"/>
      <c r="P64" s="209"/>
      <c r="Q64" s="206"/>
      <c r="R64" s="210"/>
      <c r="S64" s="209"/>
      <c r="T64" s="206"/>
      <c r="U64" s="209"/>
      <c r="V64" s="206"/>
      <c r="W64" s="210"/>
      <c r="X64" s="209"/>
      <c r="Y64" s="206"/>
    </row>
    <row r="65" spans="1:25" s="211" customFormat="1" ht="100" customHeight="1">
      <c r="A65" s="373"/>
      <c r="B65" s="206"/>
      <c r="C65" s="206"/>
      <c r="D65" s="206"/>
      <c r="E65" s="206"/>
      <c r="F65" s="206"/>
      <c r="G65" s="207"/>
      <c r="H65" s="206"/>
      <c r="I65" s="208"/>
      <c r="J65" s="208"/>
      <c r="K65" s="209"/>
      <c r="L65" s="206"/>
      <c r="M65" s="210"/>
      <c r="N65" s="209"/>
      <c r="O65" s="206"/>
      <c r="P65" s="209"/>
      <c r="Q65" s="206"/>
      <c r="R65" s="210"/>
      <c r="S65" s="209"/>
      <c r="T65" s="206"/>
      <c r="U65" s="209"/>
      <c r="V65" s="206"/>
      <c r="W65" s="210"/>
      <c r="X65" s="209"/>
      <c r="Y65" s="206"/>
    </row>
    <row r="66" spans="1:25" s="211" customFormat="1" ht="100" customHeight="1">
      <c r="A66" s="373"/>
      <c r="B66" s="206"/>
      <c r="C66" s="206"/>
      <c r="D66" s="206"/>
      <c r="E66" s="206"/>
      <c r="F66" s="206"/>
      <c r="G66" s="207"/>
      <c r="H66" s="206"/>
      <c r="I66" s="208"/>
      <c r="J66" s="208"/>
      <c r="K66" s="209"/>
      <c r="L66" s="206"/>
      <c r="M66" s="210"/>
      <c r="N66" s="209"/>
      <c r="O66" s="206"/>
      <c r="P66" s="209"/>
      <c r="Q66" s="206"/>
      <c r="R66" s="210"/>
      <c r="S66" s="209"/>
      <c r="T66" s="206"/>
      <c r="U66" s="209"/>
      <c r="V66" s="206"/>
      <c r="W66" s="210"/>
      <c r="X66" s="209"/>
      <c r="Y66" s="206"/>
    </row>
    <row r="67" spans="1:25" s="211" customFormat="1" ht="100" customHeight="1">
      <c r="A67" s="373"/>
      <c r="B67" s="206"/>
      <c r="C67" s="206"/>
      <c r="D67" s="206"/>
      <c r="E67" s="206"/>
      <c r="F67" s="206"/>
      <c r="G67" s="207"/>
      <c r="H67" s="206"/>
      <c r="I67" s="208"/>
      <c r="J67" s="208"/>
      <c r="K67" s="209"/>
      <c r="L67" s="206"/>
      <c r="M67" s="210"/>
      <c r="N67" s="209"/>
      <c r="O67" s="206"/>
      <c r="P67" s="209"/>
      <c r="Q67" s="206"/>
      <c r="R67" s="210"/>
      <c r="S67" s="209"/>
      <c r="T67" s="206"/>
      <c r="U67" s="209"/>
      <c r="V67" s="206"/>
      <c r="W67" s="210"/>
      <c r="X67" s="209"/>
      <c r="Y67" s="206"/>
    </row>
    <row r="68" spans="1:25" s="211" customFormat="1" ht="100" customHeight="1">
      <c r="A68" s="373"/>
      <c r="B68" s="206"/>
      <c r="C68" s="206"/>
      <c r="D68" s="206"/>
      <c r="E68" s="206"/>
      <c r="F68" s="206"/>
      <c r="G68" s="207"/>
      <c r="H68" s="206"/>
      <c r="I68" s="208"/>
      <c r="J68" s="208"/>
      <c r="K68" s="209"/>
      <c r="L68" s="206"/>
      <c r="M68" s="210"/>
      <c r="N68" s="209"/>
      <c r="O68" s="206"/>
      <c r="P68" s="209"/>
      <c r="Q68" s="206"/>
      <c r="R68" s="210"/>
      <c r="S68" s="209"/>
      <c r="T68" s="206"/>
      <c r="U68" s="209"/>
      <c r="V68" s="206"/>
      <c r="W68" s="210"/>
      <c r="X68" s="209"/>
      <c r="Y68" s="206"/>
    </row>
    <row r="69" spans="1:25" s="211" customFormat="1" ht="100" customHeight="1">
      <c r="A69" s="373"/>
      <c r="B69" s="206"/>
      <c r="C69" s="206"/>
      <c r="D69" s="206"/>
      <c r="E69" s="206"/>
      <c r="F69" s="206"/>
      <c r="G69" s="207"/>
      <c r="H69" s="206"/>
      <c r="I69" s="208"/>
      <c r="J69" s="208"/>
      <c r="K69" s="209"/>
      <c r="L69" s="206"/>
      <c r="M69" s="210"/>
      <c r="N69" s="209"/>
      <c r="O69" s="206"/>
      <c r="P69" s="209"/>
      <c r="Q69" s="206"/>
      <c r="R69" s="210"/>
      <c r="S69" s="209"/>
      <c r="T69" s="206"/>
      <c r="U69" s="209"/>
      <c r="V69" s="206"/>
      <c r="W69" s="210"/>
      <c r="X69" s="209"/>
      <c r="Y69" s="206"/>
    </row>
    <row r="70" spans="1:25" s="211" customFormat="1" ht="100" customHeight="1">
      <c r="A70" s="373"/>
      <c r="B70" s="206"/>
      <c r="C70" s="206"/>
      <c r="D70" s="373"/>
      <c r="E70" s="373"/>
      <c r="F70" s="373"/>
      <c r="G70" s="207"/>
      <c r="H70" s="206"/>
      <c r="I70" s="208"/>
      <c r="J70" s="208"/>
      <c r="K70" s="209"/>
      <c r="L70" s="206"/>
      <c r="M70" s="210"/>
      <c r="N70" s="209"/>
      <c r="O70" s="206"/>
      <c r="P70" s="209"/>
      <c r="Q70" s="206"/>
      <c r="R70" s="210"/>
      <c r="S70" s="209"/>
      <c r="T70" s="206"/>
      <c r="U70" s="209"/>
      <c r="V70" s="206"/>
      <c r="W70" s="210"/>
      <c r="X70" s="209"/>
      <c r="Y70" s="206"/>
    </row>
    <row r="71" spans="1:25" s="211" customFormat="1" ht="100" customHeight="1">
      <c r="A71" s="373"/>
      <c r="B71" s="206"/>
      <c r="C71" s="284"/>
      <c r="D71" s="285"/>
      <c r="E71" s="285"/>
      <c r="F71" s="285"/>
      <c r="G71" s="382"/>
      <c r="H71" s="284"/>
      <c r="I71" s="208"/>
      <c r="J71" s="208"/>
      <c r="K71" s="209"/>
      <c r="L71" s="206"/>
      <c r="M71" s="210"/>
      <c r="N71" s="209"/>
      <c r="O71" s="206"/>
      <c r="P71" s="209"/>
      <c r="Q71" s="206"/>
      <c r="R71" s="210"/>
      <c r="S71" s="209"/>
      <c r="T71" s="206"/>
      <c r="U71" s="209"/>
      <c r="V71" s="206"/>
      <c r="W71" s="210"/>
      <c r="X71" s="209"/>
      <c r="Y71" s="206"/>
    </row>
    <row r="72" spans="1:25" s="211" customFormat="1" ht="100" customHeight="1">
      <c r="A72" s="206"/>
      <c r="B72" s="206"/>
      <c r="C72" s="206"/>
      <c r="D72" s="206"/>
      <c r="E72" s="206"/>
      <c r="F72" s="206"/>
      <c r="G72" s="207"/>
      <c r="H72" s="206"/>
      <c r="I72" s="208"/>
      <c r="J72" s="208"/>
      <c r="K72" s="209"/>
      <c r="L72" s="206"/>
      <c r="M72" s="210"/>
      <c r="N72" s="209"/>
      <c r="O72" s="206"/>
      <c r="P72" s="209"/>
      <c r="Q72" s="206"/>
      <c r="R72" s="210"/>
      <c r="S72" s="209"/>
      <c r="T72" s="206"/>
      <c r="U72" s="209"/>
      <c r="V72" s="206"/>
      <c r="W72" s="210"/>
      <c r="X72" s="209"/>
      <c r="Y72" s="206"/>
    </row>
    <row r="73" spans="1:25" s="211" customFormat="1" ht="100" customHeight="1">
      <c r="A73" s="206"/>
      <c r="B73" s="206"/>
      <c r="C73" s="206"/>
      <c r="D73" s="206"/>
      <c r="E73" s="206"/>
      <c r="F73" s="206"/>
      <c r="G73" s="207"/>
      <c r="H73" s="206"/>
      <c r="I73" s="208"/>
      <c r="J73" s="208"/>
      <c r="K73" s="209"/>
      <c r="L73" s="206"/>
      <c r="M73" s="210"/>
      <c r="N73" s="209"/>
      <c r="O73" s="206"/>
      <c r="P73" s="209"/>
      <c r="Q73" s="206"/>
      <c r="R73" s="210"/>
      <c r="S73" s="209"/>
      <c r="T73" s="206"/>
      <c r="U73" s="209"/>
      <c r="V73" s="206"/>
      <c r="W73" s="210"/>
      <c r="X73" s="209"/>
      <c r="Y73" s="206"/>
    </row>
    <row r="74" spans="1:25" s="211" customFormat="1" ht="100" customHeight="1">
      <c r="A74" s="206"/>
      <c r="B74" s="206"/>
      <c r="C74" s="206"/>
      <c r="D74" s="206"/>
      <c r="E74" s="206"/>
      <c r="F74" s="206"/>
      <c r="G74" s="207"/>
      <c r="H74" s="206"/>
      <c r="I74" s="208"/>
      <c r="J74" s="208"/>
      <c r="K74" s="209"/>
      <c r="L74" s="206"/>
      <c r="M74" s="210"/>
      <c r="N74" s="209"/>
      <c r="O74" s="206"/>
      <c r="P74" s="209"/>
      <c r="Q74" s="206"/>
      <c r="R74" s="210"/>
      <c r="S74" s="209"/>
      <c r="T74" s="206"/>
      <c r="U74" s="209"/>
      <c r="V74" s="206"/>
      <c r="W74" s="210"/>
      <c r="X74" s="209"/>
      <c r="Y74" s="206"/>
    </row>
    <row r="75" spans="1:25" s="212" customFormat="1" ht="12.75" customHeight="1">
      <c r="B75" s="166"/>
      <c r="C75" s="166"/>
      <c r="D75" s="166"/>
      <c r="E75" s="166"/>
      <c r="F75" s="166"/>
      <c r="G75" s="167"/>
      <c r="H75" s="166"/>
      <c r="I75" s="168"/>
      <c r="J75" s="168"/>
      <c r="K75" s="169"/>
      <c r="L75" s="166"/>
      <c r="M75" s="170"/>
      <c r="N75" s="169"/>
      <c r="O75" s="166"/>
      <c r="P75" s="169"/>
      <c r="Q75" s="166"/>
      <c r="R75" s="170"/>
      <c r="S75" s="169"/>
      <c r="T75" s="166"/>
      <c r="U75" s="169"/>
      <c r="V75" s="166"/>
      <c r="W75" s="170"/>
      <c r="X75" s="169"/>
      <c r="Y75" s="166"/>
    </row>
    <row r="76" spans="1:25" s="212" customFormat="1" ht="12.75" customHeight="1">
      <c r="B76" s="166"/>
      <c r="C76" s="166"/>
      <c r="D76" s="166"/>
      <c r="E76" s="166"/>
      <c r="F76" s="166"/>
      <c r="G76" s="167"/>
      <c r="H76" s="166"/>
      <c r="I76" s="168"/>
      <c r="J76" s="168"/>
      <c r="K76" s="169"/>
      <c r="L76" s="166"/>
      <c r="M76" s="170"/>
      <c r="N76" s="169"/>
      <c r="O76" s="166"/>
      <c r="P76" s="169"/>
      <c r="Q76" s="166"/>
      <c r="R76" s="170"/>
      <c r="S76" s="169"/>
      <c r="T76" s="166"/>
      <c r="U76" s="169"/>
      <c r="V76" s="166"/>
      <c r="W76" s="170"/>
      <c r="X76" s="169"/>
      <c r="Y76" s="166"/>
    </row>
    <row r="77" spans="1:25" s="212" customFormat="1" ht="12.75" customHeight="1">
      <c r="B77" s="166"/>
      <c r="C77" s="166"/>
      <c r="D77" s="166"/>
      <c r="E77" s="166"/>
      <c r="F77" s="166"/>
      <c r="G77" s="167"/>
      <c r="H77" s="166"/>
      <c r="I77" s="168"/>
      <c r="J77" s="168"/>
      <c r="K77" s="169"/>
      <c r="L77" s="166"/>
      <c r="M77" s="170"/>
      <c r="N77" s="169"/>
      <c r="O77" s="166"/>
      <c r="P77" s="169"/>
      <c r="Q77" s="166"/>
      <c r="R77" s="170"/>
      <c r="S77" s="169"/>
      <c r="T77" s="166"/>
      <c r="U77" s="169"/>
      <c r="V77" s="166"/>
      <c r="W77" s="170"/>
      <c r="X77" s="169"/>
      <c r="Y77" s="166"/>
    </row>
    <row r="78" spans="1:25" s="212" customFormat="1" ht="12.75" customHeight="1">
      <c r="B78" s="166"/>
      <c r="C78" s="166"/>
      <c r="D78" s="166"/>
      <c r="E78" s="166"/>
      <c r="F78" s="166"/>
      <c r="G78" s="167"/>
      <c r="H78" s="166"/>
      <c r="I78" s="168"/>
      <c r="J78" s="168"/>
      <c r="K78" s="169"/>
      <c r="L78" s="166"/>
      <c r="M78" s="170"/>
      <c r="N78" s="169"/>
      <c r="O78" s="166"/>
      <c r="P78" s="169"/>
      <c r="Q78" s="166"/>
      <c r="R78" s="170"/>
      <c r="S78" s="169"/>
      <c r="T78" s="166"/>
      <c r="U78" s="169"/>
      <c r="V78" s="166"/>
      <c r="W78" s="170"/>
      <c r="X78" s="169"/>
      <c r="Y78" s="166"/>
    </row>
    <row r="79" spans="1:25" s="212" customFormat="1" ht="12.75" customHeight="1">
      <c r="B79" s="166"/>
      <c r="C79" s="166"/>
      <c r="D79" s="166"/>
      <c r="E79" s="166"/>
      <c r="F79" s="166"/>
      <c r="G79" s="167"/>
      <c r="H79" s="166"/>
      <c r="I79" s="168"/>
      <c r="J79" s="168"/>
      <c r="K79" s="169"/>
      <c r="L79" s="166"/>
      <c r="M79" s="170"/>
      <c r="N79" s="169"/>
      <c r="O79" s="166"/>
      <c r="P79" s="169"/>
      <c r="Q79" s="166"/>
      <c r="R79" s="170"/>
      <c r="S79" s="169"/>
      <c r="T79" s="166"/>
      <c r="U79" s="169"/>
      <c r="V79" s="166"/>
      <c r="W79" s="170"/>
      <c r="X79" s="169"/>
      <c r="Y79" s="166"/>
    </row>
    <row r="80" spans="1:25" s="212" customFormat="1" ht="12.75" customHeight="1">
      <c r="B80" s="166"/>
      <c r="C80" s="166"/>
      <c r="D80" s="166"/>
      <c r="E80" s="166"/>
      <c r="F80" s="166"/>
      <c r="G80" s="167"/>
      <c r="H80" s="166"/>
      <c r="I80" s="168"/>
      <c r="J80" s="168"/>
      <c r="K80" s="169"/>
      <c r="L80" s="166"/>
      <c r="M80" s="170"/>
      <c r="N80" s="169"/>
      <c r="O80" s="166"/>
      <c r="P80" s="169"/>
      <c r="Q80" s="166"/>
      <c r="R80" s="170"/>
      <c r="S80" s="169"/>
      <c r="T80" s="166"/>
      <c r="U80" s="169"/>
      <c r="V80" s="166"/>
      <c r="W80" s="170"/>
      <c r="X80" s="169"/>
      <c r="Y80" s="166"/>
    </row>
    <row r="81" spans="2:25" s="212" customFormat="1" ht="12.75" customHeight="1">
      <c r="B81" s="166"/>
      <c r="C81" s="166"/>
      <c r="D81" s="166"/>
      <c r="E81" s="166"/>
      <c r="F81" s="166"/>
      <c r="G81" s="167"/>
      <c r="H81" s="166"/>
      <c r="I81" s="168"/>
      <c r="J81" s="168"/>
      <c r="K81" s="169"/>
      <c r="L81" s="166"/>
      <c r="M81" s="170"/>
      <c r="N81" s="169"/>
      <c r="O81" s="166"/>
      <c r="P81" s="169"/>
      <c r="Q81" s="166"/>
      <c r="R81" s="170"/>
      <c r="S81" s="169"/>
      <c r="T81" s="166"/>
      <c r="U81" s="169"/>
      <c r="V81" s="166"/>
      <c r="W81" s="170"/>
      <c r="X81" s="169"/>
      <c r="Y81" s="166"/>
    </row>
    <row r="82" spans="2:25" s="212" customFormat="1" ht="12.75" customHeight="1">
      <c r="B82" s="166"/>
      <c r="C82" s="166"/>
      <c r="D82" s="166"/>
      <c r="E82" s="166"/>
      <c r="F82" s="166"/>
      <c r="G82" s="167"/>
      <c r="H82" s="166"/>
      <c r="I82" s="168"/>
      <c r="J82" s="168"/>
      <c r="K82" s="169"/>
      <c r="L82" s="166"/>
      <c r="M82" s="170"/>
      <c r="N82" s="169"/>
      <c r="O82" s="166"/>
      <c r="P82" s="169"/>
      <c r="Q82" s="166"/>
      <c r="R82" s="170"/>
      <c r="S82" s="169"/>
      <c r="T82" s="166"/>
      <c r="U82" s="169"/>
      <c r="V82" s="166"/>
      <c r="W82" s="170"/>
      <c r="X82" s="169"/>
      <c r="Y82" s="166"/>
    </row>
    <row r="83" spans="2:25" s="212" customFormat="1" ht="12.75" customHeight="1">
      <c r="B83" s="166"/>
      <c r="C83" s="166"/>
      <c r="D83" s="166"/>
      <c r="E83" s="166"/>
      <c r="F83" s="166"/>
      <c r="G83" s="167"/>
      <c r="H83" s="166"/>
      <c r="I83" s="168"/>
      <c r="J83" s="168"/>
      <c r="K83" s="169"/>
      <c r="L83" s="166"/>
      <c r="M83" s="170"/>
      <c r="N83" s="169"/>
      <c r="O83" s="166"/>
      <c r="P83" s="169"/>
      <c r="Q83" s="166"/>
      <c r="R83" s="170"/>
      <c r="S83" s="169"/>
      <c r="T83" s="166"/>
      <c r="U83" s="169"/>
      <c r="V83" s="166"/>
      <c r="W83" s="170"/>
      <c r="X83" s="169"/>
      <c r="Y83" s="166"/>
    </row>
    <row r="84" spans="2:25" s="212" customFormat="1" ht="12.75" customHeight="1">
      <c r="B84" s="166"/>
      <c r="C84" s="166"/>
      <c r="D84" s="166"/>
      <c r="E84" s="166"/>
      <c r="F84" s="166"/>
      <c r="G84" s="167"/>
      <c r="H84" s="166"/>
      <c r="I84" s="168"/>
      <c r="J84" s="168"/>
      <c r="K84" s="169"/>
      <c r="L84" s="166"/>
      <c r="M84" s="170"/>
      <c r="N84" s="169"/>
      <c r="O84" s="166"/>
      <c r="P84" s="169"/>
      <c r="Q84" s="166"/>
      <c r="R84" s="170"/>
      <c r="S84" s="169"/>
      <c r="T84" s="166"/>
      <c r="U84" s="169"/>
      <c r="V84" s="166"/>
      <c r="W84" s="170"/>
      <c r="X84" s="169"/>
      <c r="Y84" s="166"/>
    </row>
    <row r="85" spans="2:25" s="212" customFormat="1" ht="12.75" customHeight="1">
      <c r="B85" s="166"/>
      <c r="C85" s="166"/>
      <c r="D85" s="166"/>
      <c r="E85" s="166"/>
      <c r="F85" s="166"/>
      <c r="G85" s="167"/>
      <c r="H85" s="166"/>
      <c r="I85" s="168"/>
      <c r="J85" s="168"/>
      <c r="K85" s="169"/>
      <c r="L85" s="166"/>
      <c r="M85" s="170"/>
      <c r="N85" s="169"/>
      <c r="O85" s="166"/>
      <c r="P85" s="169"/>
      <c r="Q85" s="166"/>
      <c r="R85" s="170"/>
      <c r="S85" s="169"/>
      <c r="T85" s="166"/>
      <c r="U85" s="169"/>
      <c r="V85" s="166"/>
      <c r="W85" s="170"/>
      <c r="X85" s="169"/>
      <c r="Y85" s="166"/>
    </row>
    <row r="86" spans="2:25" s="212" customFormat="1" ht="12.75" customHeight="1">
      <c r="B86" s="166"/>
      <c r="C86" s="166"/>
      <c r="D86" s="166"/>
      <c r="E86" s="166"/>
      <c r="F86" s="166"/>
      <c r="G86" s="167"/>
      <c r="H86" s="166"/>
      <c r="I86" s="168"/>
      <c r="J86" s="168"/>
      <c r="K86" s="169"/>
      <c r="L86" s="166"/>
      <c r="M86" s="170"/>
      <c r="N86" s="169"/>
      <c r="O86" s="166"/>
      <c r="P86" s="169"/>
      <c r="Q86" s="166"/>
      <c r="R86" s="170"/>
      <c r="S86" s="169"/>
      <c r="T86" s="166"/>
      <c r="U86" s="169"/>
      <c r="V86" s="166"/>
      <c r="W86" s="170"/>
      <c r="X86" s="169"/>
      <c r="Y86" s="166"/>
    </row>
    <row r="87" spans="2:25" s="212" customFormat="1" ht="12.75" customHeight="1">
      <c r="B87" s="166"/>
      <c r="C87" s="166"/>
      <c r="D87" s="166"/>
      <c r="E87" s="166"/>
      <c r="F87" s="166"/>
      <c r="G87" s="167"/>
      <c r="H87" s="166"/>
      <c r="I87" s="168"/>
      <c r="J87" s="168"/>
      <c r="K87" s="169"/>
      <c r="L87" s="166"/>
      <c r="M87" s="170"/>
      <c r="N87" s="169"/>
      <c r="O87" s="166"/>
      <c r="P87" s="169"/>
      <c r="Q87" s="166"/>
      <c r="R87" s="170"/>
      <c r="S87" s="169"/>
      <c r="T87" s="166"/>
      <c r="U87" s="169"/>
      <c r="V87" s="166"/>
      <c r="W87" s="170"/>
      <c r="X87" s="169"/>
      <c r="Y87" s="166"/>
    </row>
    <row r="88" spans="2:25" s="212" customFormat="1" ht="12.75" customHeight="1">
      <c r="B88" s="166"/>
      <c r="C88" s="166"/>
      <c r="D88" s="166"/>
      <c r="E88" s="166"/>
      <c r="F88" s="166"/>
      <c r="G88" s="167"/>
      <c r="H88" s="166"/>
      <c r="I88" s="168"/>
      <c r="J88" s="168"/>
      <c r="K88" s="169"/>
      <c r="L88" s="166"/>
      <c r="M88" s="170"/>
      <c r="N88" s="169"/>
      <c r="O88" s="166"/>
      <c r="P88" s="169"/>
      <c r="Q88" s="166"/>
      <c r="R88" s="170"/>
      <c r="S88" s="169"/>
      <c r="T88" s="166"/>
      <c r="U88" s="169"/>
      <c r="V88" s="166"/>
      <c r="W88" s="170"/>
      <c r="X88" s="169"/>
      <c r="Y88" s="166"/>
    </row>
    <row r="89" spans="2:25" s="212" customFormat="1" ht="12.75" customHeight="1">
      <c r="B89" s="166"/>
      <c r="C89" s="166"/>
      <c r="D89" s="166"/>
      <c r="E89" s="166"/>
      <c r="F89" s="166"/>
      <c r="G89" s="167"/>
      <c r="H89" s="166"/>
      <c r="I89" s="168"/>
      <c r="J89" s="168"/>
      <c r="K89" s="169"/>
      <c r="L89" s="166"/>
      <c r="M89" s="170"/>
      <c r="N89" s="169"/>
      <c r="O89" s="166"/>
      <c r="P89" s="169"/>
      <c r="Q89" s="166"/>
      <c r="R89" s="170"/>
      <c r="S89" s="169"/>
      <c r="T89" s="166"/>
      <c r="U89" s="169"/>
      <c r="V89" s="166"/>
      <c r="W89" s="170"/>
      <c r="X89" s="169"/>
      <c r="Y89" s="166"/>
    </row>
    <row r="90" spans="2:25" s="212" customFormat="1" ht="12.75" customHeight="1">
      <c r="B90" s="166"/>
      <c r="C90" s="166"/>
      <c r="D90" s="166"/>
      <c r="E90" s="166"/>
      <c r="F90" s="166"/>
      <c r="G90" s="167"/>
      <c r="H90" s="166"/>
      <c r="I90" s="168"/>
      <c r="J90" s="168"/>
      <c r="K90" s="169"/>
      <c r="L90" s="166"/>
      <c r="M90" s="170"/>
      <c r="N90" s="169"/>
      <c r="O90" s="166"/>
      <c r="P90" s="169"/>
      <c r="Q90" s="166"/>
      <c r="R90" s="170"/>
      <c r="S90" s="169"/>
      <c r="T90" s="166"/>
      <c r="U90" s="169"/>
      <c r="V90" s="166"/>
      <c r="W90" s="170"/>
      <c r="X90" s="169"/>
      <c r="Y90" s="166"/>
    </row>
    <row r="91" spans="2:25" s="212" customFormat="1" ht="12.75" customHeight="1">
      <c r="B91" s="166"/>
      <c r="C91" s="166"/>
      <c r="D91" s="166"/>
      <c r="E91" s="166"/>
      <c r="F91" s="166"/>
      <c r="G91" s="167"/>
      <c r="H91" s="166"/>
      <c r="I91" s="168"/>
      <c r="J91" s="168"/>
      <c r="K91" s="169"/>
      <c r="L91" s="166"/>
      <c r="M91" s="170"/>
      <c r="N91" s="169"/>
      <c r="O91" s="166"/>
      <c r="P91" s="169"/>
      <c r="Q91" s="166"/>
      <c r="R91" s="170"/>
      <c r="S91" s="169"/>
      <c r="T91" s="166"/>
      <c r="U91" s="169"/>
      <c r="V91" s="166"/>
      <c r="W91" s="170"/>
      <c r="X91" s="169"/>
      <c r="Y91" s="166"/>
    </row>
    <row r="92" spans="2:25" s="212" customFormat="1" ht="12.75" customHeight="1">
      <c r="B92" s="166"/>
      <c r="C92" s="166"/>
      <c r="D92" s="166"/>
      <c r="E92" s="166"/>
      <c r="F92" s="166"/>
      <c r="G92" s="167"/>
      <c r="H92" s="166"/>
      <c r="I92" s="168"/>
      <c r="J92" s="168"/>
      <c r="K92" s="169"/>
      <c r="L92" s="166"/>
      <c r="M92" s="170"/>
      <c r="N92" s="169"/>
      <c r="O92" s="166"/>
      <c r="P92" s="169"/>
      <c r="Q92" s="166"/>
      <c r="R92" s="170"/>
      <c r="S92" s="169"/>
      <c r="T92" s="166"/>
      <c r="U92" s="169"/>
      <c r="V92" s="166"/>
      <c r="W92" s="170"/>
      <c r="X92" s="169"/>
      <c r="Y92" s="166"/>
    </row>
    <row r="93" spans="2:25" s="212" customFormat="1" ht="12.75" customHeight="1">
      <c r="B93" s="166"/>
      <c r="C93" s="166"/>
      <c r="D93" s="166"/>
      <c r="E93" s="166"/>
      <c r="F93" s="166"/>
      <c r="G93" s="167"/>
      <c r="H93" s="166"/>
      <c r="I93" s="168"/>
      <c r="J93" s="168"/>
      <c r="K93" s="169"/>
      <c r="L93" s="166"/>
      <c r="M93" s="170"/>
      <c r="N93" s="169"/>
      <c r="O93" s="166"/>
      <c r="P93" s="169"/>
      <c r="Q93" s="166"/>
      <c r="R93" s="170"/>
      <c r="S93" s="169"/>
      <c r="T93" s="166"/>
      <c r="U93" s="169"/>
      <c r="V93" s="166"/>
      <c r="W93" s="170"/>
      <c r="X93" s="169"/>
      <c r="Y93" s="166"/>
    </row>
    <row r="94" spans="2:25" s="212" customFormat="1" ht="12.75" customHeight="1">
      <c r="B94" s="166"/>
      <c r="C94" s="166"/>
      <c r="D94" s="166"/>
      <c r="E94" s="166"/>
      <c r="F94" s="166"/>
      <c r="G94" s="167"/>
      <c r="H94" s="166"/>
      <c r="I94" s="168"/>
      <c r="J94" s="168"/>
      <c r="K94" s="169"/>
      <c r="L94" s="166"/>
      <c r="M94" s="170"/>
      <c r="N94" s="169"/>
      <c r="O94" s="166"/>
      <c r="P94" s="169"/>
      <c r="Q94" s="166"/>
      <c r="R94" s="170"/>
      <c r="S94" s="169"/>
      <c r="T94" s="166"/>
      <c r="U94" s="169"/>
      <c r="V94" s="166"/>
      <c r="W94" s="170"/>
      <c r="X94" s="169"/>
      <c r="Y94" s="166"/>
    </row>
    <row r="95" spans="2:25" s="212" customFormat="1" ht="12.75" customHeight="1">
      <c r="B95" s="166"/>
      <c r="C95" s="166"/>
      <c r="D95" s="166"/>
      <c r="E95" s="166"/>
      <c r="F95" s="166"/>
      <c r="G95" s="167"/>
      <c r="H95" s="166"/>
      <c r="I95" s="168"/>
      <c r="J95" s="168"/>
      <c r="K95" s="169"/>
      <c r="L95" s="166"/>
      <c r="M95" s="170"/>
      <c r="N95" s="169"/>
      <c r="O95" s="166"/>
      <c r="P95" s="169"/>
      <c r="Q95" s="166"/>
      <c r="R95" s="170"/>
      <c r="S95" s="169"/>
      <c r="T95" s="166"/>
      <c r="U95" s="169"/>
      <c r="V95" s="166"/>
      <c r="W95" s="170"/>
      <c r="X95" s="169"/>
      <c r="Y95" s="166"/>
    </row>
    <row r="96" spans="2:25" s="212" customFormat="1" ht="12.75" customHeight="1">
      <c r="B96" s="166"/>
      <c r="C96" s="166"/>
      <c r="D96" s="166"/>
      <c r="E96" s="166"/>
      <c r="F96" s="166"/>
      <c r="G96" s="167"/>
      <c r="H96" s="166"/>
      <c r="I96" s="168"/>
      <c r="J96" s="168"/>
      <c r="K96" s="169"/>
      <c r="L96" s="166"/>
      <c r="M96" s="170"/>
      <c r="N96" s="169"/>
      <c r="O96" s="166"/>
      <c r="P96" s="169"/>
      <c r="Q96" s="166"/>
      <c r="R96" s="170"/>
      <c r="S96" s="169"/>
      <c r="T96" s="166"/>
      <c r="U96" s="169"/>
      <c r="V96" s="166"/>
      <c r="W96" s="170"/>
      <c r="X96" s="169"/>
      <c r="Y96" s="166"/>
    </row>
    <row r="97" spans="2:25" s="212" customFormat="1" ht="12.75" customHeight="1">
      <c r="B97" s="166"/>
      <c r="C97" s="166"/>
      <c r="D97" s="166"/>
      <c r="E97" s="166"/>
      <c r="F97" s="166"/>
      <c r="G97" s="167"/>
      <c r="H97" s="166"/>
      <c r="I97" s="168"/>
      <c r="J97" s="168"/>
      <c r="K97" s="169"/>
      <c r="L97" s="166"/>
      <c r="M97" s="170"/>
      <c r="N97" s="169"/>
      <c r="O97" s="166"/>
      <c r="P97" s="169"/>
      <c r="Q97" s="166"/>
      <c r="R97" s="170"/>
      <c r="S97" s="169"/>
      <c r="T97" s="166"/>
      <c r="U97" s="169"/>
      <c r="V97" s="166"/>
      <c r="W97" s="170"/>
      <c r="X97" s="169"/>
      <c r="Y97" s="166"/>
    </row>
    <row r="98" spans="2:25" s="212" customFormat="1" ht="12.75" customHeight="1">
      <c r="B98" s="166"/>
      <c r="C98" s="166"/>
      <c r="D98" s="166"/>
      <c r="E98" s="166"/>
      <c r="F98" s="166"/>
      <c r="G98" s="167"/>
      <c r="H98" s="166"/>
      <c r="I98" s="168"/>
      <c r="J98" s="168"/>
      <c r="K98" s="169"/>
      <c r="L98" s="166"/>
      <c r="M98" s="170"/>
      <c r="N98" s="169"/>
      <c r="O98" s="166"/>
      <c r="P98" s="169"/>
      <c r="Q98" s="166"/>
      <c r="R98" s="170"/>
      <c r="S98" s="169"/>
      <c r="T98" s="166"/>
      <c r="U98" s="169"/>
      <c r="V98" s="166"/>
      <c r="W98" s="170"/>
      <c r="X98" s="169"/>
      <c r="Y98" s="166"/>
    </row>
    <row r="99" spans="2:25" s="212" customFormat="1" ht="12.75" customHeight="1">
      <c r="B99" s="166"/>
      <c r="C99" s="166"/>
      <c r="D99" s="166"/>
      <c r="E99" s="166"/>
      <c r="F99" s="166"/>
      <c r="G99" s="167"/>
      <c r="H99" s="166"/>
      <c r="I99" s="168"/>
      <c r="J99" s="168"/>
      <c r="K99" s="169"/>
      <c r="L99" s="166"/>
      <c r="M99" s="170"/>
      <c r="N99" s="169"/>
      <c r="O99" s="166"/>
      <c r="P99" s="169"/>
      <c r="Q99" s="166"/>
      <c r="R99" s="170"/>
      <c r="S99" s="169"/>
      <c r="T99" s="166"/>
      <c r="U99" s="169"/>
      <c r="V99" s="166"/>
      <c r="W99" s="170"/>
      <c r="X99" s="169"/>
      <c r="Y99" s="166"/>
    </row>
    <row r="100" spans="2:25" s="212" customFormat="1" ht="12.75" customHeight="1">
      <c r="B100" s="166"/>
      <c r="C100" s="166"/>
      <c r="D100" s="166"/>
      <c r="E100" s="166"/>
      <c r="F100" s="166"/>
      <c r="G100" s="167"/>
      <c r="H100" s="166"/>
      <c r="I100" s="168"/>
      <c r="J100" s="168"/>
      <c r="K100" s="169"/>
      <c r="L100" s="166"/>
      <c r="M100" s="170"/>
      <c r="N100" s="169"/>
      <c r="O100" s="166"/>
      <c r="P100" s="169"/>
      <c r="Q100" s="166"/>
      <c r="R100" s="170"/>
      <c r="S100" s="169"/>
      <c r="T100" s="166"/>
      <c r="U100" s="169"/>
      <c r="V100" s="166"/>
      <c r="W100" s="170"/>
      <c r="X100" s="169"/>
      <c r="Y100" s="166"/>
    </row>
    <row r="101" spans="2:25" s="212" customFormat="1" ht="12.75" customHeight="1">
      <c r="B101" s="166"/>
      <c r="C101" s="166"/>
      <c r="D101" s="166"/>
      <c r="E101" s="166"/>
      <c r="F101" s="166"/>
      <c r="G101" s="167"/>
      <c r="H101" s="166"/>
      <c r="I101" s="168"/>
      <c r="J101" s="168"/>
      <c r="K101" s="169"/>
      <c r="L101" s="166"/>
      <c r="M101" s="170"/>
      <c r="N101" s="169"/>
      <c r="O101" s="166"/>
      <c r="P101" s="169"/>
      <c r="Q101" s="166"/>
      <c r="R101" s="170"/>
      <c r="S101" s="169"/>
      <c r="T101" s="166"/>
      <c r="U101" s="169"/>
      <c r="V101" s="166"/>
      <c r="W101" s="170"/>
      <c r="X101" s="169"/>
      <c r="Y101" s="166"/>
    </row>
    <row r="102" spans="2:25" s="212" customFormat="1" ht="12.75" customHeight="1">
      <c r="B102" s="166"/>
      <c r="C102" s="166"/>
      <c r="D102" s="166"/>
      <c r="E102" s="166"/>
      <c r="F102" s="166"/>
      <c r="G102" s="167"/>
      <c r="H102" s="166"/>
      <c r="I102" s="168"/>
      <c r="J102" s="168"/>
      <c r="K102" s="169"/>
      <c r="L102" s="166"/>
      <c r="M102" s="170"/>
      <c r="N102" s="169"/>
      <c r="O102" s="166"/>
      <c r="P102" s="169"/>
      <c r="Q102" s="166"/>
      <c r="R102" s="170"/>
      <c r="S102" s="169"/>
      <c r="T102" s="166"/>
      <c r="U102" s="169"/>
      <c r="V102" s="166"/>
      <c r="W102" s="170"/>
      <c r="X102" s="169"/>
      <c r="Y102" s="166"/>
    </row>
    <row r="103" spans="2:25" s="212" customFormat="1" ht="12.75" customHeight="1">
      <c r="B103" s="166"/>
      <c r="C103" s="166"/>
      <c r="D103" s="166"/>
      <c r="E103" s="166"/>
      <c r="F103" s="166"/>
      <c r="G103" s="167"/>
      <c r="H103" s="166"/>
      <c r="I103" s="168"/>
      <c r="J103" s="168"/>
      <c r="K103" s="169"/>
      <c r="L103" s="166"/>
      <c r="M103" s="170"/>
      <c r="N103" s="169"/>
      <c r="O103" s="166"/>
      <c r="P103" s="169"/>
      <c r="Q103" s="166"/>
      <c r="R103" s="170"/>
      <c r="S103" s="169"/>
      <c r="T103" s="166"/>
      <c r="U103" s="169"/>
      <c r="V103" s="166"/>
      <c r="W103" s="170"/>
      <c r="X103" s="169"/>
      <c r="Y103" s="166"/>
    </row>
    <row r="104" spans="2:25" s="212" customFormat="1" ht="12.75" customHeight="1">
      <c r="B104" s="166"/>
      <c r="C104" s="166"/>
      <c r="D104" s="166"/>
      <c r="E104" s="166"/>
      <c r="F104" s="166"/>
      <c r="G104" s="167"/>
      <c r="H104" s="166"/>
      <c r="I104" s="168"/>
      <c r="J104" s="168"/>
      <c r="K104" s="169"/>
      <c r="L104" s="166"/>
      <c r="M104" s="170"/>
      <c r="N104" s="169"/>
      <c r="O104" s="166"/>
      <c r="P104" s="169"/>
      <c r="Q104" s="166"/>
      <c r="R104" s="170"/>
      <c r="S104" s="169"/>
      <c r="T104" s="166"/>
      <c r="U104" s="169"/>
      <c r="V104" s="166"/>
      <c r="W104" s="170"/>
      <c r="X104" s="169"/>
      <c r="Y104" s="166"/>
    </row>
    <row r="105" spans="2:25" s="212" customFormat="1" ht="12.75" customHeight="1">
      <c r="B105" s="166"/>
      <c r="C105" s="166"/>
      <c r="D105" s="166"/>
      <c r="E105" s="166"/>
      <c r="F105" s="166"/>
      <c r="G105" s="167"/>
      <c r="H105" s="166"/>
      <c r="I105" s="168"/>
      <c r="J105" s="168"/>
      <c r="K105" s="169"/>
      <c r="L105" s="166"/>
      <c r="M105" s="170"/>
      <c r="N105" s="169"/>
      <c r="O105" s="166"/>
      <c r="P105" s="169"/>
      <c r="Q105" s="166"/>
      <c r="R105" s="170"/>
      <c r="S105" s="169"/>
      <c r="T105" s="166"/>
      <c r="U105" s="169"/>
      <c r="V105" s="166"/>
      <c r="W105" s="170"/>
      <c r="X105" s="169"/>
      <c r="Y105" s="166"/>
    </row>
    <row r="106" spans="2:25" s="212" customFormat="1" ht="12.75" customHeight="1">
      <c r="B106" s="166"/>
      <c r="C106" s="166"/>
      <c r="D106" s="166"/>
      <c r="E106" s="166"/>
      <c r="F106" s="166"/>
      <c r="G106" s="167"/>
      <c r="H106" s="166"/>
      <c r="I106" s="168"/>
      <c r="J106" s="168"/>
      <c r="K106" s="169"/>
      <c r="L106" s="166"/>
      <c r="M106" s="170"/>
      <c r="N106" s="169"/>
      <c r="O106" s="166"/>
      <c r="P106" s="169"/>
      <c r="Q106" s="166"/>
      <c r="R106" s="170"/>
      <c r="S106" s="169"/>
      <c r="T106" s="166"/>
      <c r="U106" s="169"/>
      <c r="V106" s="166"/>
      <c r="W106" s="170"/>
      <c r="X106" s="169"/>
      <c r="Y106" s="166"/>
    </row>
    <row r="107" spans="2:25" s="212" customFormat="1" ht="12.75" customHeight="1">
      <c r="B107" s="166"/>
      <c r="C107" s="166"/>
      <c r="D107" s="166"/>
      <c r="E107" s="166"/>
      <c r="F107" s="166"/>
      <c r="G107" s="167"/>
      <c r="H107" s="166"/>
      <c r="I107" s="168"/>
      <c r="J107" s="168"/>
      <c r="K107" s="169"/>
      <c r="L107" s="166"/>
      <c r="M107" s="170"/>
      <c r="N107" s="169"/>
      <c r="O107" s="166"/>
      <c r="P107" s="169"/>
      <c r="Q107" s="166"/>
      <c r="R107" s="170"/>
      <c r="S107" s="169"/>
      <c r="T107" s="166"/>
      <c r="U107" s="169"/>
      <c r="V107" s="166"/>
      <c r="W107" s="170"/>
      <c r="X107" s="169"/>
      <c r="Y107" s="166"/>
    </row>
    <row r="108" spans="2:25" s="212" customFormat="1" ht="12.75" customHeight="1">
      <c r="B108" s="166"/>
      <c r="C108" s="166"/>
      <c r="D108" s="166"/>
      <c r="E108" s="166"/>
      <c r="F108" s="166"/>
      <c r="G108" s="167"/>
      <c r="H108" s="166"/>
      <c r="I108" s="168"/>
      <c r="J108" s="168"/>
      <c r="K108" s="169"/>
      <c r="L108" s="166"/>
      <c r="M108" s="170"/>
      <c r="N108" s="169"/>
      <c r="O108" s="166"/>
      <c r="P108" s="169"/>
      <c r="Q108" s="166"/>
      <c r="R108" s="170"/>
      <c r="S108" s="169"/>
      <c r="T108" s="166"/>
      <c r="U108" s="169"/>
      <c r="V108" s="166"/>
      <c r="W108" s="170"/>
      <c r="X108" s="169"/>
      <c r="Y108" s="166"/>
    </row>
    <row r="109" spans="2:25" s="212" customFormat="1" ht="12.75" customHeight="1">
      <c r="B109" s="166"/>
      <c r="C109" s="166"/>
      <c r="D109" s="166"/>
      <c r="E109" s="166"/>
      <c r="F109" s="166"/>
      <c r="G109" s="167"/>
      <c r="H109" s="166"/>
      <c r="I109" s="168"/>
      <c r="J109" s="168"/>
      <c r="K109" s="169"/>
      <c r="L109" s="166"/>
      <c r="M109" s="170"/>
      <c r="N109" s="169"/>
      <c r="O109" s="166"/>
      <c r="P109" s="169"/>
      <c r="Q109" s="166"/>
      <c r="R109" s="170"/>
      <c r="S109" s="169"/>
      <c r="T109" s="166"/>
      <c r="U109" s="169"/>
      <c r="V109" s="166"/>
      <c r="W109" s="170"/>
      <c r="X109" s="169"/>
      <c r="Y109" s="166"/>
    </row>
    <row r="110" spans="2:25" s="212" customFormat="1" ht="12.75" customHeight="1">
      <c r="B110" s="166"/>
      <c r="C110" s="166"/>
      <c r="D110" s="166"/>
      <c r="E110" s="166"/>
      <c r="F110" s="166"/>
      <c r="G110" s="167"/>
      <c r="H110" s="166"/>
      <c r="I110" s="168"/>
      <c r="J110" s="168"/>
      <c r="K110" s="169"/>
      <c r="L110" s="166"/>
      <c r="M110" s="170"/>
      <c r="N110" s="169"/>
      <c r="O110" s="166"/>
      <c r="P110" s="169"/>
      <c r="Q110" s="166"/>
      <c r="R110" s="170"/>
      <c r="S110" s="169"/>
      <c r="T110" s="166"/>
      <c r="U110" s="169"/>
      <c r="V110" s="166"/>
      <c r="W110" s="170"/>
      <c r="X110" s="169"/>
      <c r="Y110" s="166"/>
    </row>
    <row r="111" spans="2:25" s="212" customFormat="1" ht="12.75" customHeight="1">
      <c r="B111" s="166"/>
      <c r="C111" s="166"/>
      <c r="D111" s="166"/>
      <c r="E111" s="166"/>
      <c r="F111" s="166"/>
      <c r="G111" s="167"/>
      <c r="H111" s="166"/>
      <c r="I111" s="168"/>
      <c r="J111" s="168"/>
      <c r="K111" s="169"/>
      <c r="L111" s="166"/>
      <c r="M111" s="170"/>
      <c r="N111" s="169"/>
      <c r="O111" s="166"/>
      <c r="P111" s="169"/>
      <c r="Q111" s="166"/>
      <c r="R111" s="170"/>
      <c r="S111" s="169"/>
      <c r="T111" s="166"/>
      <c r="U111" s="169"/>
      <c r="V111" s="166"/>
      <c r="W111" s="170"/>
      <c r="X111" s="169"/>
      <c r="Y111" s="166"/>
    </row>
    <row r="112" spans="2:25" s="212" customFormat="1" ht="12.75" customHeight="1">
      <c r="B112" s="166"/>
      <c r="C112" s="166"/>
      <c r="D112" s="166"/>
      <c r="E112" s="166"/>
      <c r="F112" s="166"/>
      <c r="G112" s="167"/>
      <c r="H112" s="166"/>
      <c r="I112" s="168"/>
      <c r="J112" s="168"/>
      <c r="K112" s="169"/>
      <c r="L112" s="166"/>
      <c r="M112" s="170"/>
      <c r="N112" s="169"/>
      <c r="O112" s="166"/>
      <c r="P112" s="169"/>
      <c r="Q112" s="166"/>
      <c r="R112" s="170"/>
      <c r="S112" s="169"/>
      <c r="T112" s="166"/>
      <c r="U112" s="169"/>
      <c r="V112" s="166"/>
      <c r="W112" s="170"/>
      <c r="X112" s="169"/>
      <c r="Y112" s="166"/>
    </row>
    <row r="113" spans="2:25" s="212" customFormat="1" ht="12.75" customHeight="1">
      <c r="B113" s="166"/>
      <c r="C113" s="166"/>
      <c r="D113" s="166"/>
      <c r="E113" s="166"/>
      <c r="F113" s="166"/>
      <c r="G113" s="167"/>
      <c r="H113" s="166"/>
      <c r="I113" s="168"/>
      <c r="J113" s="168"/>
      <c r="K113" s="169"/>
      <c r="L113" s="166"/>
      <c r="M113" s="170"/>
      <c r="N113" s="169"/>
      <c r="O113" s="166"/>
      <c r="P113" s="169"/>
      <c r="Q113" s="166"/>
      <c r="R113" s="170"/>
      <c r="S113" s="169"/>
      <c r="T113" s="166"/>
      <c r="U113" s="169"/>
      <c r="V113" s="166"/>
      <c r="W113" s="170"/>
      <c r="X113" s="169"/>
      <c r="Y113" s="166"/>
    </row>
    <row r="114" spans="2:25" s="212" customFormat="1" ht="12.75" customHeight="1">
      <c r="B114" s="166"/>
      <c r="C114" s="166"/>
      <c r="D114" s="166"/>
      <c r="E114" s="166"/>
      <c r="F114" s="166"/>
      <c r="G114" s="167"/>
      <c r="H114" s="166"/>
      <c r="I114" s="168"/>
      <c r="J114" s="168"/>
      <c r="K114" s="169"/>
      <c r="L114" s="166"/>
      <c r="M114" s="170"/>
      <c r="N114" s="169"/>
      <c r="O114" s="166"/>
      <c r="P114" s="169"/>
      <c r="Q114" s="166"/>
      <c r="R114" s="170"/>
      <c r="S114" s="169"/>
      <c r="T114" s="166"/>
      <c r="U114" s="169"/>
      <c r="V114" s="166"/>
      <c r="W114" s="170"/>
      <c r="X114" s="169"/>
      <c r="Y114" s="166"/>
    </row>
    <row r="115" spans="2:25" s="212" customFormat="1" ht="12.75" customHeight="1">
      <c r="B115" s="166"/>
      <c r="C115" s="166"/>
      <c r="D115" s="166"/>
      <c r="E115" s="166"/>
      <c r="F115" s="166"/>
      <c r="G115" s="167"/>
      <c r="H115" s="166"/>
      <c r="I115" s="168"/>
      <c r="J115" s="168"/>
      <c r="K115" s="169"/>
      <c r="L115" s="166"/>
      <c r="M115" s="170"/>
      <c r="N115" s="169"/>
      <c r="O115" s="166"/>
      <c r="P115" s="169"/>
      <c r="Q115" s="166"/>
      <c r="R115" s="170"/>
      <c r="S115" s="169"/>
      <c r="T115" s="166"/>
      <c r="U115" s="169"/>
      <c r="V115" s="166"/>
      <c r="W115" s="170"/>
      <c r="X115" s="169"/>
      <c r="Y115" s="166"/>
    </row>
    <row r="116" spans="2:25" s="212" customFormat="1" ht="12.75" customHeight="1">
      <c r="B116" s="166"/>
      <c r="C116" s="166"/>
      <c r="D116" s="166"/>
      <c r="E116" s="166"/>
      <c r="F116" s="166"/>
      <c r="G116" s="167"/>
      <c r="H116" s="166"/>
      <c r="I116" s="168"/>
      <c r="J116" s="168"/>
      <c r="K116" s="169"/>
      <c r="L116" s="166"/>
      <c r="M116" s="170"/>
      <c r="N116" s="169"/>
      <c r="O116" s="166"/>
      <c r="P116" s="169"/>
      <c r="Q116" s="166"/>
      <c r="R116" s="170"/>
      <c r="S116" s="169"/>
      <c r="T116" s="166"/>
      <c r="U116" s="169"/>
      <c r="V116" s="166"/>
      <c r="W116" s="170"/>
      <c r="X116" s="169"/>
      <c r="Y116" s="166"/>
    </row>
    <row r="117" spans="2:25" s="212" customFormat="1" ht="12.75" customHeight="1">
      <c r="B117" s="166"/>
      <c r="C117" s="166"/>
      <c r="D117" s="166"/>
      <c r="E117" s="166"/>
      <c r="F117" s="166"/>
      <c r="G117" s="167"/>
      <c r="H117" s="166"/>
      <c r="I117" s="168"/>
      <c r="J117" s="168"/>
      <c r="K117" s="169"/>
      <c r="L117" s="166"/>
      <c r="M117" s="170"/>
      <c r="N117" s="169"/>
      <c r="O117" s="166"/>
      <c r="P117" s="169"/>
      <c r="Q117" s="166"/>
      <c r="R117" s="170"/>
      <c r="S117" s="169"/>
      <c r="T117" s="166"/>
      <c r="U117" s="169"/>
      <c r="V117" s="166"/>
      <c r="W117" s="170"/>
      <c r="X117" s="169"/>
      <c r="Y117" s="166"/>
    </row>
    <row r="118" spans="2:25" s="212" customFormat="1" ht="12.75" customHeight="1">
      <c r="B118" s="166"/>
      <c r="C118" s="166"/>
      <c r="D118" s="166"/>
      <c r="E118" s="166"/>
      <c r="F118" s="166"/>
      <c r="G118" s="167"/>
      <c r="H118" s="166"/>
      <c r="I118" s="168"/>
      <c r="J118" s="168"/>
      <c r="K118" s="169"/>
      <c r="L118" s="166"/>
      <c r="M118" s="170"/>
      <c r="N118" s="169"/>
      <c r="O118" s="166"/>
      <c r="P118" s="169"/>
      <c r="Q118" s="166"/>
      <c r="R118" s="170"/>
      <c r="S118" s="169"/>
      <c r="T118" s="166"/>
      <c r="U118" s="169"/>
      <c r="V118" s="166"/>
      <c r="W118" s="170"/>
      <c r="X118" s="169"/>
      <c r="Y118" s="166"/>
    </row>
    <row r="119" spans="2:25" s="212" customFormat="1" ht="12.75" customHeight="1">
      <c r="B119" s="166"/>
      <c r="C119" s="166"/>
      <c r="D119" s="166"/>
      <c r="E119" s="166"/>
      <c r="F119" s="166"/>
      <c r="G119" s="167"/>
      <c r="H119" s="166"/>
      <c r="I119" s="168"/>
      <c r="J119" s="168"/>
      <c r="K119" s="169"/>
      <c r="L119" s="166"/>
      <c r="M119" s="170"/>
      <c r="N119" s="169"/>
      <c r="O119" s="166"/>
      <c r="P119" s="169"/>
      <c r="Q119" s="166"/>
      <c r="R119" s="170"/>
      <c r="S119" s="169"/>
      <c r="T119" s="166"/>
      <c r="U119" s="169"/>
      <c r="V119" s="166"/>
      <c r="W119" s="170"/>
      <c r="X119" s="169"/>
      <c r="Y119" s="166"/>
    </row>
    <row r="120" spans="2:25" s="212" customFormat="1" ht="12.75" customHeight="1">
      <c r="B120" s="166"/>
      <c r="C120" s="166"/>
      <c r="D120" s="166"/>
      <c r="E120" s="166"/>
      <c r="F120" s="166"/>
      <c r="G120" s="167"/>
      <c r="H120" s="166"/>
      <c r="I120" s="168"/>
      <c r="J120" s="168"/>
      <c r="K120" s="169"/>
      <c r="L120" s="166"/>
      <c r="M120" s="170"/>
      <c r="N120" s="169"/>
      <c r="O120" s="166"/>
      <c r="P120" s="169"/>
      <c r="Q120" s="166"/>
      <c r="R120" s="170"/>
      <c r="S120" s="169"/>
      <c r="T120" s="166"/>
      <c r="U120" s="169"/>
      <c r="V120" s="166"/>
      <c r="W120" s="170"/>
      <c r="X120" s="169"/>
      <c r="Y120" s="166"/>
    </row>
    <row r="121" spans="2:25" s="212" customFormat="1" ht="12.75" customHeight="1">
      <c r="B121" s="166"/>
      <c r="C121" s="166"/>
      <c r="D121" s="166"/>
      <c r="E121" s="166"/>
      <c r="F121" s="166"/>
      <c r="G121" s="167"/>
      <c r="H121" s="166"/>
      <c r="I121" s="168"/>
      <c r="J121" s="168"/>
      <c r="K121" s="169"/>
      <c r="L121" s="166"/>
      <c r="M121" s="170"/>
      <c r="N121" s="169"/>
      <c r="O121" s="166"/>
      <c r="P121" s="169"/>
      <c r="Q121" s="166"/>
      <c r="R121" s="170"/>
      <c r="S121" s="169"/>
      <c r="T121" s="166"/>
      <c r="U121" s="169"/>
      <c r="V121" s="166"/>
      <c r="W121" s="170"/>
      <c r="X121" s="169"/>
      <c r="Y121" s="166"/>
    </row>
    <row r="122" spans="2:25" s="212" customFormat="1" ht="12.75" customHeight="1">
      <c r="B122" s="166"/>
      <c r="C122" s="166"/>
      <c r="D122" s="166"/>
      <c r="E122" s="166"/>
      <c r="F122" s="166"/>
      <c r="G122" s="167"/>
      <c r="H122" s="166"/>
      <c r="I122" s="168"/>
      <c r="J122" s="168"/>
      <c r="K122" s="169"/>
      <c r="L122" s="166"/>
      <c r="M122" s="170"/>
      <c r="N122" s="169"/>
      <c r="O122" s="166"/>
      <c r="P122" s="169"/>
      <c r="Q122" s="166"/>
      <c r="R122" s="170"/>
      <c r="S122" s="169"/>
      <c r="T122" s="166"/>
      <c r="U122" s="169"/>
      <c r="V122" s="166"/>
      <c r="W122" s="170"/>
      <c r="X122" s="169"/>
      <c r="Y122" s="166"/>
    </row>
    <row r="123" spans="2:25" s="212" customFormat="1" ht="12.75" customHeight="1">
      <c r="B123" s="166"/>
      <c r="C123" s="166"/>
      <c r="D123" s="166"/>
      <c r="E123" s="166"/>
      <c r="F123" s="166"/>
      <c r="G123" s="167"/>
      <c r="H123" s="166"/>
      <c r="I123" s="168"/>
      <c r="J123" s="168"/>
      <c r="K123" s="169"/>
      <c r="L123" s="166"/>
      <c r="M123" s="170"/>
      <c r="N123" s="169"/>
      <c r="O123" s="166"/>
      <c r="P123" s="169"/>
      <c r="Q123" s="166"/>
      <c r="R123" s="170"/>
      <c r="S123" s="169"/>
      <c r="T123" s="166"/>
      <c r="U123" s="169"/>
      <c r="V123" s="166"/>
      <c r="W123" s="170"/>
      <c r="X123" s="169"/>
      <c r="Y123" s="166"/>
    </row>
    <row r="124" spans="2:25" s="212" customFormat="1" ht="12.75" customHeight="1">
      <c r="B124" s="166"/>
      <c r="C124" s="166"/>
      <c r="D124" s="166"/>
      <c r="E124" s="166"/>
      <c r="F124" s="166"/>
      <c r="G124" s="167"/>
      <c r="H124" s="166"/>
      <c r="I124" s="168"/>
      <c r="J124" s="168"/>
      <c r="K124" s="169"/>
      <c r="L124" s="166"/>
      <c r="M124" s="170"/>
      <c r="N124" s="169"/>
      <c r="O124" s="166"/>
      <c r="P124" s="169"/>
      <c r="Q124" s="166"/>
      <c r="R124" s="170"/>
      <c r="S124" s="169"/>
      <c r="T124" s="166"/>
      <c r="U124" s="169"/>
      <c r="V124" s="166"/>
      <c r="W124" s="170"/>
      <c r="X124" s="169"/>
      <c r="Y124" s="166"/>
    </row>
    <row r="125" spans="2:25" s="212" customFormat="1" ht="12.75" customHeight="1">
      <c r="B125" s="166"/>
      <c r="C125" s="166"/>
      <c r="D125" s="166"/>
      <c r="E125" s="166"/>
      <c r="F125" s="166"/>
      <c r="G125" s="167"/>
      <c r="H125" s="166"/>
      <c r="I125" s="168"/>
      <c r="J125" s="168"/>
      <c r="K125" s="169"/>
      <c r="L125" s="166"/>
      <c r="M125" s="170"/>
      <c r="N125" s="169"/>
      <c r="O125" s="166"/>
      <c r="P125" s="169"/>
      <c r="Q125" s="166"/>
      <c r="R125" s="170"/>
      <c r="S125" s="169"/>
      <c r="T125" s="166"/>
      <c r="U125" s="169"/>
      <c r="V125" s="166"/>
      <c r="W125" s="170"/>
      <c r="X125" s="169"/>
      <c r="Y125" s="166"/>
    </row>
    <row r="126" spans="2:25" s="212" customFormat="1" ht="12.75" customHeight="1">
      <c r="B126" s="166"/>
      <c r="C126" s="166"/>
      <c r="D126" s="166"/>
      <c r="E126" s="166"/>
      <c r="F126" s="166"/>
      <c r="G126" s="167"/>
      <c r="H126" s="166"/>
      <c r="I126" s="168"/>
      <c r="J126" s="168"/>
      <c r="K126" s="169"/>
      <c r="L126" s="166"/>
      <c r="M126" s="170"/>
      <c r="N126" s="169"/>
      <c r="O126" s="166"/>
      <c r="P126" s="169"/>
      <c r="Q126" s="166"/>
      <c r="R126" s="170"/>
      <c r="S126" s="169"/>
      <c r="T126" s="166"/>
      <c r="U126" s="169"/>
      <c r="V126" s="166"/>
      <c r="W126" s="170"/>
      <c r="X126" s="169"/>
      <c r="Y126" s="166"/>
    </row>
    <row r="127" spans="2:25" s="212" customFormat="1" ht="12.75" customHeight="1">
      <c r="B127" s="166"/>
      <c r="C127" s="166"/>
      <c r="D127" s="166"/>
      <c r="E127" s="166"/>
      <c r="F127" s="166"/>
      <c r="G127" s="167"/>
      <c r="H127" s="166"/>
      <c r="I127" s="168"/>
      <c r="J127" s="168"/>
      <c r="K127" s="169"/>
      <c r="L127" s="166"/>
      <c r="M127" s="170"/>
      <c r="N127" s="169"/>
      <c r="O127" s="166"/>
      <c r="P127" s="169"/>
      <c r="Q127" s="166"/>
      <c r="R127" s="170"/>
      <c r="S127" s="169"/>
      <c r="T127" s="166"/>
      <c r="U127" s="169"/>
      <c r="V127" s="166"/>
      <c r="W127" s="170"/>
      <c r="X127" s="169"/>
      <c r="Y127" s="166"/>
    </row>
    <row r="128" spans="2:25" s="212" customFormat="1" ht="12.75" customHeight="1">
      <c r="B128" s="166"/>
      <c r="C128" s="166"/>
      <c r="D128" s="166"/>
      <c r="E128" s="166"/>
      <c r="F128" s="166"/>
      <c r="G128" s="167"/>
      <c r="H128" s="166"/>
      <c r="I128" s="168"/>
      <c r="J128" s="168"/>
      <c r="K128" s="169"/>
      <c r="L128" s="166"/>
      <c r="M128" s="170"/>
      <c r="N128" s="169"/>
      <c r="O128" s="166"/>
      <c r="P128" s="169"/>
      <c r="Q128" s="166"/>
      <c r="R128" s="170"/>
      <c r="S128" s="169"/>
      <c r="T128" s="166"/>
      <c r="U128" s="169"/>
      <c r="V128" s="166"/>
      <c r="W128" s="170"/>
      <c r="X128" s="169"/>
      <c r="Y128" s="166"/>
    </row>
    <row r="129" spans="2:25" s="212" customFormat="1" ht="12.75" customHeight="1">
      <c r="B129" s="166"/>
      <c r="C129" s="166"/>
      <c r="D129" s="166"/>
      <c r="E129" s="166"/>
      <c r="F129" s="166"/>
      <c r="G129" s="167"/>
      <c r="H129" s="166"/>
      <c r="I129" s="168"/>
      <c r="J129" s="168"/>
      <c r="K129" s="169"/>
      <c r="L129" s="166"/>
      <c r="M129" s="170"/>
      <c r="N129" s="169"/>
      <c r="O129" s="166"/>
      <c r="P129" s="169"/>
      <c r="Q129" s="166"/>
      <c r="R129" s="170"/>
      <c r="S129" s="169"/>
      <c r="T129" s="166"/>
      <c r="U129" s="169"/>
      <c r="V129" s="166"/>
      <c r="W129" s="170"/>
      <c r="X129" s="169"/>
      <c r="Y129" s="166"/>
    </row>
    <row r="130" spans="2:25" s="212" customFormat="1" ht="12.75" customHeight="1">
      <c r="B130" s="166"/>
      <c r="C130" s="166"/>
      <c r="D130" s="166"/>
      <c r="E130" s="166"/>
      <c r="F130" s="166"/>
      <c r="G130" s="167"/>
      <c r="H130" s="166"/>
      <c r="I130" s="168"/>
      <c r="J130" s="168"/>
      <c r="K130" s="169"/>
      <c r="L130" s="166"/>
      <c r="M130" s="170"/>
      <c r="N130" s="169"/>
      <c r="O130" s="166"/>
      <c r="P130" s="169"/>
      <c r="Q130" s="166"/>
      <c r="R130" s="170"/>
      <c r="S130" s="169"/>
      <c r="T130" s="166"/>
      <c r="U130" s="169"/>
      <c r="V130" s="166"/>
      <c r="W130" s="170"/>
      <c r="X130" s="169"/>
      <c r="Y130" s="166"/>
    </row>
    <row r="131" spans="2:25" s="212" customFormat="1" ht="12.75" customHeight="1">
      <c r="B131" s="166"/>
      <c r="C131" s="166"/>
      <c r="D131" s="166"/>
      <c r="E131" s="166"/>
      <c r="F131" s="166"/>
      <c r="G131" s="167"/>
      <c r="H131" s="166"/>
      <c r="I131" s="168"/>
      <c r="J131" s="168"/>
      <c r="K131" s="169"/>
      <c r="L131" s="166"/>
      <c r="M131" s="170"/>
      <c r="N131" s="169"/>
      <c r="O131" s="166"/>
      <c r="P131" s="169"/>
      <c r="Q131" s="166"/>
      <c r="R131" s="170"/>
      <c r="S131" s="169"/>
      <c r="T131" s="166"/>
      <c r="U131" s="169"/>
      <c r="V131" s="166"/>
      <c r="W131" s="170"/>
      <c r="X131" s="169"/>
      <c r="Y131" s="166"/>
    </row>
    <row r="132" spans="2:25" s="212" customFormat="1" ht="12.75" customHeight="1">
      <c r="B132" s="166"/>
      <c r="C132" s="166"/>
      <c r="D132" s="166"/>
      <c r="E132" s="166"/>
      <c r="F132" s="166"/>
      <c r="G132" s="167"/>
      <c r="H132" s="166"/>
      <c r="I132" s="168"/>
      <c r="J132" s="168"/>
      <c r="K132" s="169"/>
      <c r="L132" s="166"/>
      <c r="M132" s="170"/>
      <c r="N132" s="169"/>
      <c r="O132" s="166"/>
      <c r="P132" s="169"/>
      <c r="Q132" s="166"/>
      <c r="R132" s="170"/>
      <c r="S132" s="169"/>
      <c r="T132" s="166"/>
      <c r="U132" s="169"/>
      <c r="V132" s="166"/>
      <c r="W132" s="170"/>
      <c r="X132" s="169"/>
      <c r="Y132" s="166"/>
    </row>
    <row r="133" spans="2:25" s="212" customFormat="1" ht="12.75" customHeight="1">
      <c r="B133" s="166"/>
      <c r="C133" s="166"/>
      <c r="D133" s="166"/>
      <c r="E133" s="166"/>
      <c r="F133" s="166"/>
      <c r="G133" s="167"/>
      <c r="H133" s="166"/>
      <c r="I133" s="168"/>
      <c r="J133" s="168"/>
      <c r="K133" s="169"/>
      <c r="L133" s="166"/>
      <c r="M133" s="170"/>
      <c r="N133" s="169"/>
      <c r="O133" s="166"/>
      <c r="P133" s="169"/>
      <c r="Q133" s="166"/>
      <c r="R133" s="170"/>
      <c r="S133" s="169"/>
      <c r="T133" s="166"/>
      <c r="U133" s="169"/>
      <c r="V133" s="166"/>
      <c r="W133" s="170"/>
      <c r="X133" s="169"/>
      <c r="Y133" s="166"/>
    </row>
    <row r="134" spans="2:25" s="212" customFormat="1" ht="12.75" customHeight="1">
      <c r="B134" s="166"/>
      <c r="C134" s="166"/>
      <c r="D134" s="166"/>
      <c r="E134" s="166"/>
      <c r="F134" s="166"/>
      <c r="G134" s="167"/>
      <c r="H134" s="166"/>
      <c r="I134" s="168"/>
      <c r="J134" s="168"/>
      <c r="K134" s="169"/>
      <c r="L134" s="166"/>
      <c r="M134" s="170"/>
      <c r="N134" s="169"/>
      <c r="O134" s="166"/>
      <c r="P134" s="169"/>
      <c r="Q134" s="166"/>
      <c r="R134" s="170"/>
      <c r="S134" s="169"/>
      <c r="T134" s="166"/>
      <c r="U134" s="169"/>
      <c r="V134" s="166"/>
      <c r="W134" s="170"/>
      <c r="X134" s="169"/>
      <c r="Y134" s="166"/>
    </row>
    <row r="135" spans="2:25" s="212" customFormat="1" ht="12.75" customHeight="1">
      <c r="B135" s="166"/>
      <c r="C135" s="166"/>
      <c r="D135" s="166"/>
      <c r="E135" s="166"/>
      <c r="F135" s="166"/>
      <c r="G135" s="167"/>
      <c r="H135" s="166"/>
      <c r="I135" s="168"/>
      <c r="J135" s="168"/>
      <c r="K135" s="169"/>
      <c r="L135" s="166"/>
      <c r="M135" s="170"/>
      <c r="N135" s="169"/>
      <c r="O135" s="166"/>
      <c r="P135" s="169"/>
      <c r="Q135" s="166"/>
      <c r="R135" s="170"/>
      <c r="S135" s="169"/>
      <c r="T135" s="166"/>
      <c r="U135" s="169"/>
      <c r="V135" s="166"/>
      <c r="W135" s="170"/>
      <c r="X135" s="169"/>
      <c r="Y135" s="166"/>
    </row>
    <row r="136" spans="2:25" s="212" customFormat="1" ht="12.75" customHeight="1">
      <c r="B136" s="166"/>
      <c r="C136" s="166"/>
      <c r="D136" s="166"/>
      <c r="E136" s="166"/>
      <c r="F136" s="166"/>
      <c r="G136" s="167"/>
      <c r="H136" s="166"/>
      <c r="I136" s="168"/>
      <c r="J136" s="168"/>
      <c r="K136" s="169"/>
      <c r="L136" s="166"/>
      <c r="M136" s="170"/>
      <c r="N136" s="169"/>
      <c r="O136" s="166"/>
      <c r="P136" s="169"/>
      <c r="Q136" s="166"/>
      <c r="R136" s="170"/>
      <c r="S136" s="169"/>
      <c r="T136" s="166"/>
      <c r="U136" s="169"/>
      <c r="V136" s="166"/>
      <c r="W136" s="170"/>
      <c r="X136" s="169"/>
      <c r="Y136" s="166"/>
    </row>
    <row r="137" spans="2:25" s="212" customFormat="1" ht="12.75" customHeight="1">
      <c r="B137" s="166"/>
      <c r="C137" s="166"/>
      <c r="D137" s="166"/>
      <c r="E137" s="166"/>
      <c r="F137" s="166"/>
      <c r="G137" s="167"/>
      <c r="H137" s="166"/>
      <c r="I137" s="168"/>
      <c r="J137" s="168"/>
      <c r="K137" s="169"/>
      <c r="L137" s="166"/>
      <c r="M137" s="170"/>
      <c r="N137" s="169"/>
      <c r="O137" s="166"/>
      <c r="P137" s="169"/>
      <c r="Q137" s="166"/>
      <c r="R137" s="170"/>
      <c r="S137" s="169"/>
      <c r="T137" s="166"/>
      <c r="U137" s="169"/>
      <c r="V137" s="166"/>
      <c r="W137" s="170"/>
      <c r="X137" s="169"/>
      <c r="Y137" s="166"/>
    </row>
    <row r="138" spans="2:25" s="212" customFormat="1" ht="12.75" customHeight="1">
      <c r="B138" s="166"/>
      <c r="C138" s="166"/>
      <c r="D138" s="166"/>
      <c r="E138" s="166"/>
      <c r="F138" s="166"/>
      <c r="G138" s="167"/>
      <c r="H138" s="166"/>
      <c r="I138" s="168"/>
      <c r="J138" s="168"/>
      <c r="K138" s="169"/>
      <c r="L138" s="166"/>
      <c r="M138" s="170"/>
      <c r="N138" s="169"/>
      <c r="O138" s="166"/>
      <c r="P138" s="169"/>
      <c r="Q138" s="166"/>
      <c r="R138" s="170"/>
      <c r="S138" s="169"/>
      <c r="T138" s="166"/>
      <c r="U138" s="169"/>
      <c r="V138" s="166"/>
      <c r="W138" s="170"/>
      <c r="X138" s="169"/>
      <c r="Y138" s="166"/>
    </row>
    <row r="139" spans="2:25" s="212" customFormat="1" ht="12.75" customHeight="1">
      <c r="B139" s="166"/>
      <c r="C139" s="166"/>
      <c r="D139" s="166"/>
      <c r="E139" s="166"/>
      <c r="F139" s="166"/>
      <c r="G139" s="167"/>
      <c r="H139" s="166"/>
      <c r="I139" s="168"/>
      <c r="J139" s="168"/>
      <c r="K139" s="169"/>
      <c r="L139" s="166"/>
      <c r="M139" s="170"/>
      <c r="N139" s="169"/>
      <c r="O139" s="166"/>
      <c r="P139" s="169"/>
      <c r="Q139" s="166"/>
      <c r="R139" s="170"/>
      <c r="S139" s="169"/>
      <c r="T139" s="166"/>
      <c r="U139" s="169"/>
      <c r="V139" s="166"/>
      <c r="W139" s="170"/>
      <c r="X139" s="169"/>
      <c r="Y139" s="166"/>
    </row>
    <row r="140" spans="2:25" s="212" customFormat="1" ht="12.75" customHeight="1">
      <c r="B140" s="166"/>
      <c r="C140" s="166"/>
      <c r="D140" s="166"/>
      <c r="E140" s="166"/>
      <c r="F140" s="166"/>
      <c r="G140" s="167"/>
      <c r="H140" s="166"/>
      <c r="I140" s="168"/>
      <c r="J140" s="168"/>
      <c r="K140" s="169"/>
      <c r="L140" s="166"/>
      <c r="M140" s="170"/>
      <c r="N140" s="169"/>
      <c r="O140" s="166"/>
      <c r="P140" s="169"/>
      <c r="Q140" s="166"/>
      <c r="R140" s="170"/>
      <c r="S140" s="169"/>
      <c r="T140" s="166"/>
      <c r="U140" s="169"/>
      <c r="V140" s="166"/>
      <c r="W140" s="170"/>
      <c r="X140" s="169"/>
      <c r="Y140" s="166"/>
    </row>
    <row r="141" spans="2:25" s="212" customFormat="1" ht="12.75" customHeight="1">
      <c r="B141" s="166"/>
      <c r="C141" s="166"/>
      <c r="D141" s="166"/>
      <c r="E141" s="166"/>
      <c r="F141" s="166"/>
      <c r="G141" s="167"/>
      <c r="H141" s="166"/>
      <c r="I141" s="168"/>
      <c r="J141" s="168"/>
      <c r="K141" s="169"/>
      <c r="L141" s="166"/>
      <c r="M141" s="170"/>
      <c r="N141" s="169"/>
      <c r="O141" s="166"/>
      <c r="P141" s="169"/>
      <c r="Q141" s="166"/>
      <c r="R141" s="170"/>
      <c r="S141" s="169"/>
      <c r="T141" s="166"/>
      <c r="U141" s="169"/>
      <c r="V141" s="166"/>
      <c r="W141" s="170"/>
      <c r="X141" s="169"/>
      <c r="Y141" s="166"/>
    </row>
    <row r="142" spans="2:25" s="212" customFormat="1" ht="12.75" customHeight="1">
      <c r="B142" s="166"/>
      <c r="C142" s="166"/>
      <c r="D142" s="166"/>
      <c r="E142" s="166"/>
      <c r="F142" s="166"/>
      <c r="G142" s="167"/>
      <c r="H142" s="166"/>
      <c r="I142" s="168"/>
      <c r="J142" s="168"/>
      <c r="K142" s="169"/>
      <c r="L142" s="166"/>
      <c r="M142" s="170"/>
      <c r="N142" s="169"/>
      <c r="O142" s="166"/>
      <c r="P142" s="169"/>
      <c r="Q142" s="166"/>
      <c r="R142" s="170"/>
      <c r="S142" s="169"/>
      <c r="T142" s="166"/>
      <c r="U142" s="169"/>
      <c r="V142" s="166"/>
      <c r="W142" s="170"/>
      <c r="X142" s="169"/>
      <c r="Y142" s="166"/>
    </row>
    <row r="143" spans="2:25" s="212" customFormat="1" ht="12.75" customHeight="1">
      <c r="B143" s="166"/>
      <c r="C143" s="166"/>
      <c r="D143" s="166"/>
      <c r="E143" s="166"/>
      <c r="F143" s="166"/>
      <c r="G143" s="167"/>
      <c r="H143" s="166"/>
      <c r="I143" s="168"/>
      <c r="J143" s="168"/>
      <c r="K143" s="169"/>
      <c r="L143" s="166"/>
      <c r="M143" s="170"/>
      <c r="N143" s="169"/>
      <c r="O143" s="166"/>
      <c r="P143" s="169"/>
      <c r="Q143" s="166"/>
      <c r="R143" s="170"/>
      <c r="S143" s="169"/>
      <c r="T143" s="166"/>
      <c r="U143" s="169"/>
      <c r="V143" s="166"/>
      <c r="W143" s="170"/>
      <c r="X143" s="169"/>
      <c r="Y143" s="166"/>
    </row>
    <row r="144" spans="2:25" s="212" customFormat="1" ht="12.75" customHeight="1">
      <c r="B144" s="166"/>
      <c r="C144" s="166"/>
      <c r="D144" s="166"/>
      <c r="E144" s="166"/>
      <c r="F144" s="166"/>
      <c r="G144" s="167"/>
      <c r="H144" s="166"/>
      <c r="I144" s="168"/>
      <c r="J144" s="168"/>
      <c r="K144" s="169"/>
      <c r="L144" s="166"/>
      <c r="M144" s="170"/>
      <c r="N144" s="169"/>
      <c r="O144" s="166"/>
      <c r="P144" s="169"/>
      <c r="Q144" s="166"/>
      <c r="R144" s="170"/>
      <c r="S144" s="169"/>
      <c r="T144" s="166"/>
      <c r="U144" s="169"/>
      <c r="V144" s="166"/>
      <c r="W144" s="170"/>
      <c r="X144" s="169"/>
      <c r="Y144" s="166"/>
    </row>
    <row r="145" spans="2:25" s="212" customFormat="1" ht="12.75" customHeight="1">
      <c r="B145" s="166"/>
      <c r="C145" s="166"/>
      <c r="D145" s="166"/>
      <c r="E145" s="166"/>
      <c r="F145" s="166"/>
      <c r="G145" s="167"/>
      <c r="H145" s="166"/>
      <c r="I145" s="168"/>
      <c r="J145" s="168"/>
      <c r="K145" s="169"/>
      <c r="L145" s="166"/>
      <c r="M145" s="170"/>
      <c r="N145" s="169"/>
      <c r="O145" s="166"/>
      <c r="P145" s="169"/>
      <c r="Q145" s="166"/>
      <c r="R145" s="170"/>
      <c r="S145" s="169"/>
      <c r="T145" s="166"/>
      <c r="U145" s="169"/>
      <c r="V145" s="166"/>
      <c r="W145" s="170"/>
      <c r="X145" s="169"/>
      <c r="Y145" s="166"/>
    </row>
    <row r="146" spans="2:25" s="212" customFormat="1" ht="12.75" customHeight="1">
      <c r="B146" s="166"/>
      <c r="C146" s="166"/>
      <c r="D146" s="166"/>
      <c r="E146" s="166"/>
      <c r="F146" s="166"/>
      <c r="G146" s="167"/>
      <c r="H146" s="166"/>
      <c r="I146" s="168"/>
      <c r="J146" s="168"/>
      <c r="K146" s="169"/>
      <c r="L146" s="166"/>
      <c r="M146" s="170"/>
      <c r="N146" s="169"/>
      <c r="O146" s="166"/>
      <c r="P146" s="169"/>
      <c r="Q146" s="166"/>
      <c r="R146" s="170"/>
      <c r="S146" s="169"/>
      <c r="T146" s="166"/>
      <c r="U146" s="169"/>
      <c r="V146" s="166"/>
      <c r="W146" s="170"/>
      <c r="X146" s="169"/>
      <c r="Y146" s="166"/>
    </row>
    <row r="147" spans="2:25" s="212" customFormat="1" ht="12.75" customHeight="1">
      <c r="B147" s="166"/>
      <c r="C147" s="166"/>
      <c r="D147" s="166"/>
      <c r="E147" s="166"/>
      <c r="F147" s="166"/>
      <c r="G147" s="167"/>
      <c r="H147" s="166"/>
      <c r="I147" s="168"/>
      <c r="J147" s="168"/>
      <c r="K147" s="169"/>
      <c r="L147" s="166"/>
      <c r="M147" s="170"/>
      <c r="N147" s="169"/>
      <c r="O147" s="166"/>
      <c r="P147" s="169"/>
      <c r="Q147" s="166"/>
      <c r="R147" s="170"/>
      <c r="S147" s="169"/>
      <c r="T147" s="166"/>
      <c r="U147" s="169"/>
      <c r="V147" s="166"/>
      <c r="W147" s="170"/>
      <c r="X147" s="169"/>
      <c r="Y147" s="166"/>
    </row>
    <row r="148" spans="2:25" s="212" customFormat="1" ht="12.75" customHeight="1">
      <c r="B148" s="166"/>
      <c r="C148" s="166"/>
      <c r="D148" s="166"/>
      <c r="E148" s="166"/>
      <c r="F148" s="166"/>
      <c r="G148" s="167"/>
      <c r="H148" s="166"/>
      <c r="I148" s="168"/>
      <c r="J148" s="168"/>
      <c r="K148" s="169"/>
      <c r="L148" s="166"/>
      <c r="M148" s="170"/>
      <c r="N148" s="169"/>
      <c r="O148" s="166"/>
      <c r="P148" s="169"/>
      <c r="Q148" s="166"/>
      <c r="R148" s="170"/>
      <c r="S148" s="169"/>
      <c r="T148" s="166"/>
      <c r="U148" s="169"/>
      <c r="V148" s="166"/>
      <c r="W148" s="170"/>
      <c r="X148" s="169"/>
      <c r="Y148" s="166"/>
    </row>
    <row r="149" spans="2:25" s="212" customFormat="1" ht="12.75" customHeight="1">
      <c r="B149" s="166"/>
      <c r="C149" s="166"/>
      <c r="D149" s="166"/>
      <c r="E149" s="166"/>
      <c r="F149" s="166"/>
      <c r="G149" s="167"/>
      <c r="H149" s="166"/>
      <c r="I149" s="168"/>
      <c r="J149" s="168"/>
      <c r="K149" s="169"/>
      <c r="L149" s="166"/>
      <c r="M149" s="170"/>
      <c r="N149" s="169"/>
      <c r="O149" s="166"/>
      <c r="P149" s="169"/>
      <c r="Q149" s="166"/>
      <c r="R149" s="170"/>
      <c r="S149" s="169"/>
      <c r="T149" s="166"/>
      <c r="U149" s="169"/>
      <c r="V149" s="166"/>
      <c r="W149" s="170"/>
      <c r="X149" s="169"/>
      <c r="Y149" s="166"/>
    </row>
    <row r="150" spans="2:25" s="212" customFormat="1" ht="12.75" customHeight="1">
      <c r="B150" s="166"/>
      <c r="C150" s="166"/>
      <c r="D150" s="166"/>
      <c r="E150" s="166"/>
      <c r="F150" s="166"/>
      <c r="G150" s="167"/>
      <c r="H150" s="166"/>
      <c r="I150" s="168"/>
      <c r="J150" s="168"/>
      <c r="K150" s="169"/>
      <c r="L150" s="166"/>
      <c r="M150" s="170"/>
      <c r="N150" s="169"/>
      <c r="O150" s="166"/>
      <c r="P150" s="169"/>
      <c r="Q150" s="166"/>
      <c r="R150" s="170"/>
      <c r="S150" s="169"/>
      <c r="T150" s="166"/>
      <c r="U150" s="169"/>
      <c r="V150" s="166"/>
      <c r="W150" s="170"/>
      <c r="X150" s="169"/>
      <c r="Y150" s="166"/>
    </row>
    <row r="151" spans="2:25" s="212" customFormat="1" ht="12.75" customHeight="1">
      <c r="B151" s="166"/>
      <c r="C151" s="166"/>
      <c r="D151" s="166"/>
      <c r="E151" s="166"/>
      <c r="F151" s="166"/>
      <c r="G151" s="167"/>
      <c r="H151" s="166"/>
      <c r="I151" s="168"/>
      <c r="J151" s="168"/>
      <c r="K151" s="169"/>
      <c r="L151" s="166"/>
      <c r="M151" s="170"/>
      <c r="N151" s="169"/>
      <c r="O151" s="166"/>
      <c r="P151" s="169"/>
      <c r="Q151" s="166"/>
      <c r="R151" s="170"/>
      <c r="S151" s="169"/>
      <c r="T151" s="166"/>
      <c r="U151" s="169"/>
      <c r="V151" s="166"/>
      <c r="W151" s="170"/>
      <c r="X151" s="169"/>
      <c r="Y151" s="166"/>
    </row>
    <row r="152" spans="2:25" s="212" customFormat="1" ht="12.75" customHeight="1">
      <c r="B152" s="166"/>
      <c r="C152" s="166"/>
      <c r="D152" s="166"/>
      <c r="E152" s="166"/>
      <c r="F152" s="166"/>
      <c r="G152" s="167"/>
      <c r="H152" s="166"/>
      <c r="I152" s="168"/>
      <c r="J152" s="168"/>
      <c r="K152" s="169"/>
      <c r="L152" s="166"/>
      <c r="M152" s="170"/>
      <c r="N152" s="169"/>
      <c r="O152" s="166"/>
      <c r="P152" s="169"/>
      <c r="Q152" s="166"/>
      <c r="R152" s="170"/>
      <c r="S152" s="169"/>
      <c r="T152" s="166"/>
      <c r="U152" s="169"/>
      <c r="V152" s="166"/>
      <c r="W152" s="170"/>
      <c r="X152" s="169"/>
      <c r="Y152" s="166"/>
    </row>
    <row r="153" spans="2:25" s="212" customFormat="1" ht="12.75" customHeight="1">
      <c r="B153" s="166"/>
      <c r="C153" s="166"/>
      <c r="D153" s="166"/>
      <c r="E153" s="166"/>
      <c r="F153" s="166"/>
      <c r="G153" s="167"/>
      <c r="H153" s="166"/>
      <c r="I153" s="168"/>
      <c r="J153" s="168"/>
      <c r="K153" s="169"/>
      <c r="L153" s="166"/>
      <c r="M153" s="170"/>
      <c r="N153" s="169"/>
      <c r="O153" s="166"/>
      <c r="P153" s="169"/>
      <c r="Q153" s="166"/>
      <c r="R153" s="170"/>
      <c r="S153" s="169"/>
      <c r="T153" s="166"/>
      <c r="U153" s="169"/>
      <c r="V153" s="166"/>
      <c r="W153" s="170"/>
      <c r="X153" s="169"/>
      <c r="Y153" s="166"/>
    </row>
    <row r="154" spans="2:25" s="212" customFormat="1" ht="12.75" customHeight="1">
      <c r="B154" s="166"/>
      <c r="C154" s="166"/>
      <c r="D154" s="166"/>
      <c r="E154" s="166"/>
      <c r="F154" s="166"/>
      <c r="G154" s="167"/>
      <c r="H154" s="166"/>
      <c r="I154" s="168"/>
      <c r="J154" s="168"/>
      <c r="K154" s="169"/>
      <c r="L154" s="166"/>
      <c r="M154" s="170"/>
      <c r="N154" s="169"/>
      <c r="O154" s="166"/>
      <c r="P154" s="169"/>
      <c r="Q154" s="166"/>
      <c r="R154" s="170"/>
      <c r="S154" s="169"/>
      <c r="T154" s="166"/>
      <c r="U154" s="169"/>
      <c r="V154" s="166"/>
      <c r="W154" s="170"/>
      <c r="X154" s="169"/>
      <c r="Y154" s="166"/>
    </row>
    <row r="155" spans="2:25" s="212" customFormat="1" ht="12.75" customHeight="1">
      <c r="B155" s="166"/>
      <c r="C155" s="166"/>
      <c r="D155" s="166"/>
      <c r="E155" s="166"/>
      <c r="F155" s="166"/>
      <c r="G155" s="167"/>
      <c r="H155" s="166"/>
      <c r="I155" s="168"/>
      <c r="J155" s="168"/>
      <c r="K155" s="169"/>
      <c r="L155" s="166"/>
      <c r="M155" s="170"/>
      <c r="N155" s="169"/>
      <c r="O155" s="166"/>
      <c r="P155" s="169"/>
      <c r="Q155" s="166"/>
      <c r="R155" s="170"/>
      <c r="S155" s="169"/>
      <c r="T155" s="166"/>
      <c r="U155" s="169"/>
      <c r="V155" s="166"/>
      <c r="W155" s="170"/>
      <c r="X155" s="169"/>
      <c r="Y155" s="166"/>
    </row>
    <row r="156" spans="2:25" s="212" customFormat="1" ht="12.75" customHeight="1">
      <c r="B156" s="166"/>
      <c r="C156" s="166"/>
      <c r="D156" s="166"/>
      <c r="E156" s="166"/>
      <c r="F156" s="166"/>
      <c r="G156" s="167"/>
      <c r="H156" s="166"/>
      <c r="I156" s="168"/>
      <c r="J156" s="168"/>
      <c r="K156" s="169"/>
      <c r="L156" s="166"/>
      <c r="M156" s="170"/>
      <c r="N156" s="169"/>
      <c r="O156" s="166"/>
      <c r="P156" s="169"/>
      <c r="Q156" s="166"/>
      <c r="R156" s="170"/>
      <c r="S156" s="169"/>
      <c r="T156" s="166"/>
      <c r="U156" s="169"/>
      <c r="V156" s="166"/>
      <c r="W156" s="170"/>
      <c r="X156" s="169"/>
      <c r="Y156" s="166"/>
    </row>
    <row r="157" spans="2:25" s="212" customFormat="1" ht="12.75" customHeight="1">
      <c r="B157" s="166"/>
      <c r="C157" s="166"/>
      <c r="D157" s="166"/>
      <c r="E157" s="166"/>
      <c r="F157" s="166"/>
      <c r="G157" s="167"/>
      <c r="H157" s="166"/>
      <c r="I157" s="168"/>
      <c r="J157" s="168"/>
      <c r="K157" s="169"/>
      <c r="L157" s="166"/>
      <c r="M157" s="170"/>
      <c r="N157" s="169"/>
      <c r="O157" s="166"/>
      <c r="P157" s="169"/>
      <c r="Q157" s="166"/>
      <c r="R157" s="170"/>
      <c r="S157" s="169"/>
      <c r="T157" s="166"/>
      <c r="U157" s="169"/>
      <c r="V157" s="166"/>
      <c r="W157" s="170"/>
      <c r="X157" s="169"/>
      <c r="Y157" s="166"/>
    </row>
    <row r="158" spans="2:25" s="212" customFormat="1" ht="12.75" customHeight="1">
      <c r="B158" s="166"/>
      <c r="C158" s="166"/>
      <c r="D158" s="166"/>
      <c r="E158" s="166"/>
      <c r="F158" s="166"/>
      <c r="G158" s="167"/>
      <c r="H158" s="166"/>
      <c r="I158" s="168"/>
      <c r="J158" s="168"/>
      <c r="K158" s="169"/>
      <c r="L158" s="166"/>
      <c r="M158" s="170"/>
      <c r="N158" s="169"/>
      <c r="O158" s="166"/>
      <c r="P158" s="169"/>
      <c r="Q158" s="166"/>
      <c r="R158" s="170"/>
      <c r="S158" s="169"/>
      <c r="T158" s="166"/>
      <c r="U158" s="169"/>
      <c r="V158" s="166"/>
      <c r="W158" s="170"/>
      <c r="X158" s="169"/>
      <c r="Y158" s="166"/>
    </row>
    <row r="159" spans="2:25" s="212" customFormat="1" ht="12.75" customHeight="1">
      <c r="B159" s="166"/>
      <c r="C159" s="166"/>
      <c r="D159" s="166"/>
      <c r="E159" s="166"/>
      <c r="F159" s="166"/>
      <c r="G159" s="167"/>
      <c r="H159" s="166"/>
      <c r="I159" s="168"/>
      <c r="J159" s="168"/>
      <c r="K159" s="169"/>
      <c r="L159" s="166"/>
      <c r="M159" s="170"/>
      <c r="N159" s="169"/>
      <c r="O159" s="166"/>
      <c r="P159" s="169"/>
      <c r="Q159" s="166"/>
      <c r="R159" s="170"/>
      <c r="S159" s="169"/>
      <c r="T159" s="166"/>
      <c r="U159" s="169"/>
      <c r="V159" s="166"/>
      <c r="W159" s="170"/>
      <c r="X159" s="169"/>
      <c r="Y159" s="166"/>
    </row>
    <row r="160" spans="2:25" s="212" customFormat="1" ht="12.75" customHeight="1">
      <c r="B160" s="166"/>
      <c r="C160" s="166"/>
      <c r="D160" s="166"/>
      <c r="E160" s="166"/>
      <c r="F160" s="166"/>
      <c r="G160" s="167"/>
      <c r="H160" s="166"/>
      <c r="I160" s="168"/>
      <c r="J160" s="168"/>
      <c r="K160" s="169"/>
      <c r="L160" s="166"/>
      <c r="M160" s="170"/>
      <c r="N160" s="169"/>
      <c r="O160" s="166"/>
      <c r="P160" s="169"/>
      <c r="Q160" s="166"/>
      <c r="R160" s="170"/>
      <c r="S160" s="169"/>
      <c r="T160" s="166"/>
      <c r="U160" s="169"/>
      <c r="V160" s="166"/>
      <c r="W160" s="170"/>
      <c r="X160" s="169"/>
      <c r="Y160" s="166"/>
    </row>
    <row r="161" spans="2:25" s="212" customFormat="1" ht="12.75" customHeight="1">
      <c r="B161" s="166"/>
      <c r="C161" s="166"/>
      <c r="D161" s="166"/>
      <c r="E161" s="166"/>
      <c r="F161" s="166"/>
      <c r="G161" s="167"/>
      <c r="H161" s="166"/>
      <c r="I161" s="168"/>
      <c r="J161" s="168"/>
      <c r="K161" s="169"/>
      <c r="L161" s="166"/>
      <c r="M161" s="170"/>
      <c r="N161" s="169"/>
      <c r="O161" s="166"/>
      <c r="P161" s="169"/>
      <c r="Q161" s="166"/>
      <c r="R161" s="170"/>
      <c r="S161" s="169"/>
      <c r="T161" s="166"/>
      <c r="U161" s="169"/>
      <c r="V161" s="166"/>
      <c r="W161" s="170"/>
      <c r="X161" s="169"/>
      <c r="Y161" s="166"/>
    </row>
    <row r="162" spans="2:25" s="212" customFormat="1" ht="12.75" customHeight="1">
      <c r="B162" s="166"/>
      <c r="C162" s="166"/>
      <c r="D162" s="166"/>
      <c r="E162" s="166"/>
      <c r="F162" s="166"/>
      <c r="G162" s="167"/>
      <c r="H162" s="166"/>
      <c r="I162" s="168"/>
      <c r="J162" s="168"/>
      <c r="K162" s="169"/>
      <c r="L162" s="166"/>
      <c r="M162" s="170"/>
      <c r="N162" s="169"/>
      <c r="O162" s="166"/>
      <c r="P162" s="169"/>
      <c r="Q162" s="166"/>
      <c r="R162" s="170"/>
      <c r="S162" s="169"/>
      <c r="T162" s="166"/>
      <c r="U162" s="169"/>
      <c r="V162" s="166"/>
      <c r="W162" s="170"/>
      <c r="X162" s="169"/>
      <c r="Y162" s="166"/>
    </row>
    <row r="163" spans="2:25" s="212" customFormat="1" ht="12.75" customHeight="1">
      <c r="B163" s="166"/>
      <c r="C163" s="166"/>
      <c r="D163" s="166"/>
      <c r="E163" s="166"/>
      <c r="F163" s="166"/>
      <c r="G163" s="167"/>
      <c r="H163" s="166"/>
      <c r="I163" s="168"/>
      <c r="J163" s="168"/>
      <c r="K163" s="169"/>
      <c r="L163" s="166"/>
      <c r="M163" s="170"/>
      <c r="N163" s="169"/>
      <c r="O163" s="166"/>
      <c r="P163" s="169"/>
      <c r="Q163" s="166"/>
      <c r="R163" s="170"/>
      <c r="S163" s="169"/>
      <c r="T163" s="166"/>
      <c r="U163" s="169"/>
      <c r="V163" s="166"/>
      <c r="W163" s="170"/>
      <c r="X163" s="169"/>
      <c r="Y163" s="166"/>
    </row>
    <row r="164" spans="2:25" s="212" customFormat="1" ht="12.75" customHeight="1">
      <c r="B164" s="166"/>
      <c r="C164" s="166"/>
      <c r="D164" s="166"/>
      <c r="E164" s="166"/>
      <c r="F164" s="166"/>
      <c r="G164" s="167"/>
      <c r="H164" s="166"/>
      <c r="I164" s="168"/>
      <c r="J164" s="168"/>
      <c r="K164" s="169"/>
      <c r="L164" s="166"/>
      <c r="M164" s="170"/>
      <c r="N164" s="169"/>
      <c r="O164" s="166"/>
      <c r="P164" s="169"/>
      <c r="Q164" s="166"/>
      <c r="R164" s="170"/>
      <c r="S164" s="169"/>
      <c r="T164" s="166"/>
      <c r="U164" s="169"/>
      <c r="V164" s="166"/>
      <c r="W164" s="170"/>
      <c r="X164" s="169"/>
      <c r="Y164" s="166"/>
    </row>
    <row r="165" spans="2:25" s="212" customFormat="1" ht="12.75" customHeight="1">
      <c r="B165" s="166"/>
      <c r="C165" s="166"/>
      <c r="D165" s="166"/>
      <c r="E165" s="166"/>
      <c r="F165" s="166"/>
      <c r="G165" s="167"/>
      <c r="H165" s="166"/>
      <c r="I165" s="168"/>
      <c r="J165" s="168"/>
      <c r="K165" s="169"/>
      <c r="L165" s="166"/>
      <c r="M165" s="170"/>
      <c r="N165" s="169"/>
      <c r="O165" s="166"/>
      <c r="P165" s="169"/>
      <c r="Q165" s="166"/>
      <c r="R165" s="170"/>
      <c r="S165" s="169"/>
      <c r="T165" s="166"/>
      <c r="U165" s="169"/>
      <c r="V165" s="166"/>
      <c r="W165" s="170"/>
      <c r="X165" s="169"/>
      <c r="Y165" s="166"/>
    </row>
    <row r="166" spans="2:25" s="212" customFormat="1" ht="12.75" customHeight="1">
      <c r="B166" s="166"/>
      <c r="C166" s="166"/>
      <c r="D166" s="166"/>
      <c r="E166" s="166"/>
      <c r="F166" s="166"/>
      <c r="G166" s="167"/>
      <c r="H166" s="166"/>
      <c r="I166" s="168"/>
      <c r="J166" s="168"/>
      <c r="K166" s="169"/>
      <c r="L166" s="166"/>
      <c r="M166" s="170"/>
      <c r="N166" s="169"/>
      <c r="O166" s="166"/>
      <c r="P166" s="169"/>
      <c r="Q166" s="166"/>
      <c r="R166" s="170"/>
      <c r="S166" s="169"/>
      <c r="T166" s="166"/>
      <c r="U166" s="169"/>
      <c r="V166" s="166"/>
      <c r="W166" s="170"/>
      <c r="X166" s="169"/>
      <c r="Y166" s="166"/>
    </row>
    <row r="167" spans="2:25" s="212" customFormat="1" ht="12.75" customHeight="1">
      <c r="B167" s="166"/>
      <c r="C167" s="166"/>
      <c r="D167" s="166"/>
      <c r="E167" s="166"/>
      <c r="F167" s="166"/>
      <c r="G167" s="167"/>
      <c r="H167" s="166"/>
      <c r="I167" s="168"/>
      <c r="J167" s="168"/>
      <c r="K167" s="169"/>
      <c r="L167" s="166"/>
      <c r="M167" s="170"/>
      <c r="N167" s="169"/>
      <c r="O167" s="166"/>
      <c r="P167" s="169"/>
      <c r="Q167" s="166"/>
      <c r="R167" s="170"/>
      <c r="S167" s="169"/>
      <c r="T167" s="166"/>
      <c r="U167" s="169"/>
      <c r="V167" s="166"/>
      <c r="W167" s="170"/>
      <c r="X167" s="169"/>
      <c r="Y167" s="166"/>
    </row>
    <row r="168" spans="2:25" s="212" customFormat="1" ht="12.75" customHeight="1">
      <c r="B168" s="166"/>
      <c r="C168" s="166"/>
      <c r="D168" s="166"/>
      <c r="E168" s="166"/>
      <c r="F168" s="166"/>
      <c r="G168" s="167"/>
      <c r="H168" s="166"/>
      <c r="I168" s="168"/>
      <c r="J168" s="168"/>
      <c r="K168" s="169"/>
      <c r="L168" s="166"/>
      <c r="M168" s="170"/>
      <c r="N168" s="169"/>
      <c r="O168" s="166"/>
      <c r="P168" s="169"/>
      <c r="Q168" s="166"/>
      <c r="R168" s="170"/>
      <c r="S168" s="169"/>
      <c r="T168" s="166"/>
      <c r="U168" s="169"/>
      <c r="V168" s="166"/>
      <c r="W168" s="170"/>
      <c r="X168" s="169"/>
      <c r="Y168" s="166"/>
    </row>
    <row r="169" spans="2:25" s="212" customFormat="1" ht="12.75" customHeight="1">
      <c r="B169" s="166"/>
      <c r="C169" s="166"/>
      <c r="D169" s="166"/>
      <c r="E169" s="166"/>
      <c r="F169" s="166"/>
      <c r="G169" s="167"/>
      <c r="H169" s="166"/>
      <c r="I169" s="168"/>
      <c r="J169" s="168"/>
      <c r="K169" s="169"/>
      <c r="L169" s="166"/>
      <c r="M169" s="170"/>
      <c r="N169" s="169"/>
      <c r="O169" s="166"/>
      <c r="P169" s="169"/>
      <c r="Q169" s="166"/>
      <c r="R169" s="170"/>
      <c r="S169" s="169"/>
      <c r="T169" s="166"/>
      <c r="U169" s="169"/>
      <c r="V169" s="166"/>
      <c r="W169" s="170"/>
      <c r="X169" s="169"/>
      <c r="Y169" s="166"/>
    </row>
    <row r="170" spans="2:25" s="212" customFormat="1" ht="12.75" customHeight="1">
      <c r="B170" s="166"/>
      <c r="C170" s="166"/>
      <c r="D170" s="166"/>
      <c r="E170" s="166"/>
      <c r="F170" s="166"/>
      <c r="G170" s="167"/>
      <c r="H170" s="166"/>
      <c r="I170" s="168"/>
      <c r="J170" s="168"/>
      <c r="K170" s="169"/>
      <c r="L170" s="166"/>
      <c r="M170" s="170"/>
      <c r="N170" s="169"/>
      <c r="O170" s="166"/>
      <c r="P170" s="169"/>
      <c r="Q170" s="166"/>
      <c r="R170" s="170"/>
      <c r="S170" s="169"/>
      <c r="T170" s="166"/>
      <c r="U170" s="169"/>
      <c r="V170" s="166"/>
      <c r="W170" s="170"/>
      <c r="X170" s="169"/>
      <c r="Y170" s="166"/>
    </row>
    <row r="171" spans="2:25" s="212" customFormat="1" ht="12.75" customHeight="1">
      <c r="B171" s="166"/>
      <c r="C171" s="166"/>
      <c r="D171" s="166"/>
      <c r="E171" s="166"/>
      <c r="F171" s="166"/>
      <c r="G171" s="167"/>
      <c r="H171" s="166"/>
      <c r="I171" s="168"/>
      <c r="J171" s="168"/>
      <c r="K171" s="169"/>
      <c r="L171" s="166"/>
      <c r="M171" s="170"/>
      <c r="N171" s="169"/>
      <c r="O171" s="166"/>
      <c r="P171" s="169"/>
      <c r="Q171" s="166"/>
      <c r="R171" s="170"/>
      <c r="S171" s="169"/>
      <c r="T171" s="166"/>
      <c r="U171" s="169"/>
      <c r="V171" s="166"/>
      <c r="W171" s="170"/>
      <c r="X171" s="169"/>
      <c r="Y171" s="166"/>
    </row>
    <row r="172" spans="2:25" s="212" customFormat="1" ht="12.75" customHeight="1">
      <c r="B172" s="166"/>
      <c r="C172" s="166"/>
      <c r="D172" s="166"/>
      <c r="E172" s="166"/>
      <c r="F172" s="166"/>
      <c r="G172" s="167"/>
      <c r="H172" s="166"/>
      <c r="I172" s="168"/>
      <c r="J172" s="168"/>
      <c r="K172" s="169"/>
      <c r="L172" s="166"/>
      <c r="M172" s="170"/>
      <c r="N172" s="169"/>
      <c r="O172" s="166"/>
      <c r="P172" s="169"/>
      <c r="Q172" s="166"/>
      <c r="R172" s="170"/>
      <c r="S172" s="169"/>
      <c r="T172" s="166"/>
      <c r="U172" s="169"/>
      <c r="V172" s="166"/>
      <c r="W172" s="170"/>
      <c r="X172" s="169"/>
      <c r="Y172" s="166"/>
    </row>
    <row r="173" spans="2:25" s="212" customFormat="1" ht="12.75" customHeight="1">
      <c r="B173" s="166"/>
      <c r="C173" s="166"/>
      <c r="D173" s="166"/>
      <c r="E173" s="166"/>
      <c r="F173" s="166"/>
      <c r="G173" s="167"/>
      <c r="H173" s="166"/>
      <c r="I173" s="168"/>
      <c r="J173" s="168"/>
      <c r="K173" s="169"/>
      <c r="L173" s="166"/>
      <c r="M173" s="170"/>
      <c r="N173" s="169"/>
      <c r="O173" s="166"/>
      <c r="P173" s="169"/>
      <c r="Q173" s="166"/>
      <c r="R173" s="170"/>
      <c r="S173" s="169"/>
      <c r="T173" s="166"/>
      <c r="U173" s="169"/>
      <c r="V173" s="166"/>
      <c r="W173" s="170"/>
      <c r="X173" s="169"/>
      <c r="Y173" s="166"/>
    </row>
    <row r="174" spans="2:25" s="212" customFormat="1" ht="12.75" customHeight="1">
      <c r="B174" s="166"/>
      <c r="C174" s="166"/>
      <c r="D174" s="166"/>
      <c r="E174" s="166"/>
      <c r="F174" s="166"/>
      <c r="G174" s="167"/>
      <c r="H174" s="166"/>
      <c r="I174" s="168"/>
      <c r="J174" s="168"/>
      <c r="K174" s="169"/>
      <c r="L174" s="166"/>
      <c r="M174" s="170"/>
      <c r="N174" s="169"/>
      <c r="O174" s="166"/>
      <c r="P174" s="169"/>
      <c r="Q174" s="166"/>
      <c r="R174" s="170"/>
      <c r="S174" s="169"/>
      <c r="T174" s="166"/>
      <c r="U174" s="169"/>
      <c r="V174" s="166"/>
      <c r="W174" s="170"/>
      <c r="X174" s="169"/>
      <c r="Y174" s="166"/>
    </row>
    <row r="175" spans="2:25" s="212" customFormat="1" ht="12.75" customHeight="1">
      <c r="B175" s="166"/>
      <c r="C175" s="166"/>
      <c r="D175" s="166"/>
      <c r="E175" s="166"/>
      <c r="F175" s="166"/>
      <c r="G175" s="167"/>
      <c r="H175" s="166"/>
      <c r="I175" s="168"/>
      <c r="J175" s="168"/>
      <c r="K175" s="169"/>
      <c r="L175" s="166"/>
      <c r="M175" s="170"/>
      <c r="N175" s="169"/>
      <c r="O175" s="166"/>
      <c r="P175" s="169"/>
      <c r="Q175" s="166"/>
      <c r="R175" s="170"/>
      <c r="S175" s="169"/>
      <c r="T175" s="166"/>
      <c r="U175" s="169"/>
      <c r="V175" s="166"/>
      <c r="W175" s="170"/>
      <c r="X175" s="169"/>
      <c r="Y175" s="166"/>
    </row>
    <row r="176" spans="2:25" s="212" customFormat="1" ht="12.75" customHeight="1">
      <c r="B176" s="166"/>
      <c r="C176" s="166"/>
      <c r="D176" s="166"/>
      <c r="E176" s="166"/>
      <c r="F176" s="166"/>
      <c r="G176" s="167"/>
      <c r="H176" s="166"/>
      <c r="I176" s="168"/>
      <c r="J176" s="168"/>
      <c r="K176" s="169"/>
      <c r="L176" s="166"/>
      <c r="M176" s="170"/>
      <c r="N176" s="169"/>
      <c r="O176" s="166"/>
      <c r="P176" s="169"/>
      <c r="Q176" s="166"/>
      <c r="R176" s="170"/>
      <c r="S176" s="169"/>
      <c r="T176" s="166"/>
      <c r="U176" s="169"/>
      <c r="V176" s="166"/>
      <c r="W176" s="170"/>
      <c r="X176" s="169"/>
      <c r="Y176" s="166"/>
    </row>
    <row r="177" spans="2:25" s="212" customFormat="1" ht="12.75" customHeight="1">
      <c r="B177" s="166"/>
      <c r="C177" s="166"/>
      <c r="D177" s="166"/>
      <c r="E177" s="166"/>
      <c r="F177" s="166"/>
      <c r="G177" s="167"/>
      <c r="H177" s="166"/>
      <c r="I177" s="168"/>
      <c r="J177" s="168"/>
      <c r="K177" s="169"/>
      <c r="L177" s="166"/>
      <c r="M177" s="170"/>
      <c r="N177" s="169"/>
      <c r="O177" s="166"/>
      <c r="P177" s="169"/>
      <c r="Q177" s="166"/>
      <c r="R177" s="170"/>
      <c r="S177" s="169"/>
      <c r="T177" s="166"/>
      <c r="U177" s="169"/>
      <c r="V177" s="166"/>
      <c r="W177" s="170"/>
      <c r="X177" s="169"/>
      <c r="Y177" s="166"/>
    </row>
    <row r="178" spans="2:25" s="212" customFormat="1" ht="12.75" customHeight="1">
      <c r="B178" s="166"/>
      <c r="C178" s="166"/>
      <c r="D178" s="166"/>
      <c r="E178" s="166"/>
      <c r="F178" s="166"/>
      <c r="G178" s="167"/>
      <c r="H178" s="166"/>
      <c r="I178" s="168"/>
      <c r="J178" s="168"/>
      <c r="K178" s="169"/>
      <c r="L178" s="166"/>
      <c r="M178" s="170"/>
      <c r="N178" s="169"/>
      <c r="O178" s="166"/>
      <c r="P178" s="169"/>
      <c r="Q178" s="166"/>
      <c r="R178" s="170"/>
      <c r="S178" s="169"/>
      <c r="T178" s="166"/>
      <c r="U178" s="169"/>
      <c r="V178" s="166"/>
      <c r="W178" s="170"/>
      <c r="X178" s="169"/>
      <c r="Y178" s="166"/>
    </row>
    <row r="179" spans="2:25" s="212" customFormat="1" ht="12.75" customHeight="1">
      <c r="B179" s="166"/>
      <c r="C179" s="166"/>
      <c r="D179" s="166"/>
      <c r="E179" s="166"/>
      <c r="F179" s="166"/>
      <c r="G179" s="167"/>
      <c r="H179" s="166"/>
      <c r="I179" s="168"/>
      <c r="J179" s="168"/>
      <c r="K179" s="169"/>
      <c r="L179" s="166"/>
      <c r="M179" s="170"/>
      <c r="N179" s="169"/>
      <c r="O179" s="166"/>
      <c r="P179" s="169"/>
      <c r="Q179" s="166"/>
      <c r="R179" s="170"/>
      <c r="S179" s="169"/>
      <c r="T179" s="166"/>
      <c r="U179" s="169"/>
      <c r="V179" s="166"/>
      <c r="W179" s="170"/>
      <c r="X179" s="169"/>
      <c r="Y179" s="166"/>
    </row>
    <row r="180" spans="2:25" s="212" customFormat="1" ht="12.75" customHeight="1">
      <c r="B180" s="166"/>
      <c r="C180" s="166"/>
      <c r="D180" s="166"/>
      <c r="E180" s="166"/>
      <c r="F180" s="166"/>
      <c r="G180" s="167"/>
      <c r="H180" s="166"/>
      <c r="I180" s="168"/>
      <c r="J180" s="168"/>
      <c r="K180" s="169"/>
      <c r="L180" s="166"/>
      <c r="M180" s="170"/>
      <c r="N180" s="169"/>
      <c r="O180" s="166"/>
      <c r="P180" s="169"/>
      <c r="Q180" s="166"/>
      <c r="R180" s="170"/>
      <c r="S180" s="169"/>
      <c r="T180" s="166"/>
      <c r="U180" s="169"/>
      <c r="V180" s="166"/>
      <c r="W180" s="170"/>
      <c r="X180" s="169"/>
      <c r="Y180" s="166"/>
    </row>
    <row r="181" spans="2:25" s="212" customFormat="1" ht="12.75" customHeight="1">
      <c r="B181" s="166"/>
      <c r="C181" s="166"/>
      <c r="D181" s="166"/>
      <c r="E181" s="166"/>
      <c r="F181" s="166"/>
      <c r="G181" s="167"/>
      <c r="H181" s="166"/>
      <c r="I181" s="168"/>
      <c r="J181" s="168"/>
      <c r="K181" s="169"/>
      <c r="L181" s="166"/>
      <c r="M181" s="170"/>
      <c r="N181" s="169"/>
      <c r="O181" s="166"/>
      <c r="P181" s="169"/>
      <c r="Q181" s="166"/>
      <c r="R181" s="170"/>
      <c r="S181" s="169"/>
      <c r="T181" s="166"/>
      <c r="U181" s="169"/>
      <c r="V181" s="166"/>
      <c r="W181" s="170"/>
      <c r="X181" s="169"/>
      <c r="Y181" s="166"/>
    </row>
    <row r="182" spans="2:25" s="212" customFormat="1" ht="12.75" customHeight="1">
      <c r="B182" s="166"/>
      <c r="C182" s="166"/>
      <c r="D182" s="166"/>
      <c r="E182" s="166"/>
      <c r="F182" s="166"/>
      <c r="G182" s="167"/>
      <c r="H182" s="166"/>
      <c r="I182" s="168"/>
      <c r="J182" s="168"/>
      <c r="K182" s="169"/>
      <c r="L182" s="166"/>
      <c r="M182" s="170"/>
      <c r="N182" s="169"/>
      <c r="O182" s="166"/>
      <c r="P182" s="169"/>
      <c r="Q182" s="166"/>
      <c r="R182" s="170"/>
      <c r="S182" s="169"/>
      <c r="T182" s="166"/>
      <c r="U182" s="169"/>
      <c r="V182" s="166"/>
      <c r="W182" s="170"/>
      <c r="X182" s="169"/>
      <c r="Y182" s="166"/>
    </row>
    <row r="183" spans="2:25" s="212" customFormat="1" ht="12.75" customHeight="1">
      <c r="B183" s="166"/>
      <c r="C183" s="166"/>
      <c r="D183" s="166"/>
      <c r="E183" s="166"/>
      <c r="F183" s="166"/>
      <c r="G183" s="167"/>
      <c r="H183" s="166"/>
      <c r="I183" s="168"/>
      <c r="J183" s="168"/>
      <c r="K183" s="169"/>
      <c r="L183" s="166"/>
      <c r="M183" s="170"/>
      <c r="N183" s="169"/>
      <c r="O183" s="166"/>
      <c r="P183" s="169"/>
      <c r="Q183" s="166"/>
      <c r="R183" s="170"/>
      <c r="S183" s="169"/>
      <c r="T183" s="166"/>
      <c r="U183" s="169"/>
      <c r="V183" s="166"/>
      <c r="W183" s="170"/>
      <c r="X183" s="169"/>
      <c r="Y183" s="166"/>
    </row>
    <row r="184" spans="2:25" s="212" customFormat="1" ht="12.75" customHeight="1">
      <c r="B184" s="166"/>
      <c r="C184" s="166"/>
      <c r="D184" s="166"/>
      <c r="E184" s="166"/>
      <c r="F184" s="166"/>
      <c r="G184" s="167"/>
      <c r="H184" s="166"/>
      <c r="I184" s="168"/>
      <c r="J184" s="168"/>
      <c r="K184" s="169"/>
      <c r="L184" s="166"/>
      <c r="M184" s="170"/>
      <c r="N184" s="169"/>
      <c r="O184" s="166"/>
      <c r="P184" s="169"/>
      <c r="Q184" s="166"/>
      <c r="R184" s="170"/>
      <c r="S184" s="169"/>
      <c r="T184" s="166"/>
      <c r="U184" s="169"/>
      <c r="V184" s="166"/>
      <c r="W184" s="170"/>
      <c r="X184" s="169"/>
      <c r="Y184" s="166"/>
    </row>
    <row r="185" spans="2:25" s="212" customFormat="1" ht="12.75" customHeight="1">
      <c r="B185" s="166"/>
      <c r="C185" s="166"/>
      <c r="D185" s="166"/>
      <c r="E185" s="166"/>
      <c r="F185" s="166"/>
      <c r="G185" s="167"/>
      <c r="H185" s="166"/>
      <c r="I185" s="168"/>
      <c r="J185" s="168"/>
      <c r="K185" s="169"/>
      <c r="L185" s="166"/>
      <c r="M185" s="170"/>
      <c r="N185" s="169"/>
      <c r="O185" s="166"/>
      <c r="P185" s="169"/>
      <c r="Q185" s="166"/>
      <c r="R185" s="170"/>
      <c r="S185" s="169"/>
      <c r="T185" s="166"/>
      <c r="U185" s="169"/>
      <c r="V185" s="166"/>
      <c r="W185" s="170"/>
      <c r="X185" s="169"/>
      <c r="Y185" s="166"/>
    </row>
    <row r="186" spans="2:25" s="212" customFormat="1" ht="12.75" customHeight="1">
      <c r="B186" s="166"/>
      <c r="C186" s="166"/>
      <c r="D186" s="166"/>
      <c r="E186" s="166"/>
      <c r="F186" s="166"/>
      <c r="G186" s="167"/>
      <c r="H186" s="166"/>
      <c r="I186" s="168"/>
      <c r="J186" s="168"/>
      <c r="K186" s="169"/>
      <c r="L186" s="166"/>
      <c r="M186" s="170"/>
      <c r="N186" s="169"/>
      <c r="O186" s="166"/>
      <c r="P186" s="169"/>
      <c r="Q186" s="166"/>
      <c r="R186" s="170"/>
      <c r="S186" s="169"/>
      <c r="T186" s="166"/>
      <c r="U186" s="169"/>
      <c r="V186" s="166"/>
      <c r="W186" s="170"/>
      <c r="X186" s="169"/>
      <c r="Y186" s="166"/>
    </row>
    <row r="187" spans="2:25" s="212" customFormat="1" ht="12.75" customHeight="1">
      <c r="B187" s="166"/>
      <c r="C187" s="166"/>
      <c r="D187" s="166"/>
      <c r="E187" s="166"/>
      <c r="F187" s="166"/>
      <c r="G187" s="167"/>
      <c r="H187" s="166"/>
      <c r="I187" s="168"/>
      <c r="J187" s="168"/>
      <c r="K187" s="169"/>
      <c r="L187" s="166"/>
      <c r="M187" s="170"/>
      <c r="N187" s="169"/>
      <c r="O187" s="166"/>
      <c r="P187" s="169"/>
      <c r="Q187" s="166"/>
      <c r="R187" s="170"/>
      <c r="S187" s="169"/>
      <c r="T187" s="166"/>
      <c r="U187" s="169"/>
      <c r="V187" s="166"/>
      <c r="W187" s="170"/>
      <c r="X187" s="169"/>
      <c r="Y187" s="166"/>
    </row>
    <row r="188" spans="2:25" s="212" customFormat="1" ht="12.75" customHeight="1">
      <c r="B188" s="166"/>
      <c r="C188" s="166"/>
      <c r="D188" s="166"/>
      <c r="E188" s="166"/>
      <c r="F188" s="166"/>
      <c r="G188" s="167"/>
      <c r="H188" s="166"/>
      <c r="I188" s="168"/>
      <c r="J188" s="168"/>
      <c r="K188" s="169"/>
      <c r="L188" s="166"/>
      <c r="M188" s="170"/>
      <c r="N188" s="169"/>
      <c r="O188" s="166"/>
      <c r="P188" s="169"/>
      <c r="Q188" s="166"/>
      <c r="R188" s="170"/>
      <c r="S188" s="169"/>
      <c r="T188" s="166"/>
      <c r="U188" s="169"/>
      <c r="V188" s="166"/>
      <c r="W188" s="170"/>
      <c r="X188" s="169"/>
      <c r="Y188" s="166"/>
    </row>
    <row r="189" spans="2:25" s="212" customFormat="1" ht="12.75" customHeight="1">
      <c r="B189" s="166"/>
      <c r="C189" s="166"/>
      <c r="D189" s="166"/>
      <c r="E189" s="166"/>
      <c r="F189" s="166"/>
      <c r="G189" s="167"/>
      <c r="H189" s="166"/>
      <c r="I189" s="168"/>
      <c r="J189" s="168"/>
      <c r="K189" s="169"/>
      <c r="L189" s="166"/>
      <c r="M189" s="170"/>
      <c r="N189" s="169"/>
      <c r="O189" s="166"/>
      <c r="P189" s="169"/>
      <c r="Q189" s="166"/>
      <c r="R189" s="170"/>
      <c r="S189" s="169"/>
      <c r="T189" s="166"/>
      <c r="U189" s="169"/>
      <c r="V189" s="166"/>
      <c r="W189" s="170"/>
      <c r="X189" s="169"/>
      <c r="Y189" s="166"/>
    </row>
    <row r="190" spans="2:25" s="212" customFormat="1" ht="12.75" customHeight="1">
      <c r="B190" s="166"/>
      <c r="C190" s="166"/>
      <c r="D190" s="166"/>
      <c r="E190" s="166"/>
      <c r="F190" s="166"/>
      <c r="G190" s="167"/>
      <c r="H190" s="166"/>
      <c r="I190" s="168"/>
      <c r="J190" s="168"/>
      <c r="K190" s="169"/>
      <c r="L190" s="166"/>
      <c r="M190" s="170"/>
      <c r="N190" s="169"/>
      <c r="O190" s="166"/>
      <c r="P190" s="169"/>
      <c r="Q190" s="166"/>
      <c r="R190" s="170"/>
      <c r="S190" s="169"/>
      <c r="T190" s="166"/>
      <c r="U190" s="169"/>
      <c r="V190" s="166"/>
      <c r="W190" s="170"/>
      <c r="X190" s="169"/>
      <c r="Y190" s="166"/>
    </row>
    <row r="191" spans="2:25" s="212" customFormat="1" ht="12.75" customHeight="1">
      <c r="B191" s="166"/>
      <c r="C191" s="166"/>
      <c r="D191" s="166"/>
      <c r="E191" s="166"/>
      <c r="F191" s="166"/>
      <c r="G191" s="167"/>
      <c r="H191" s="166"/>
      <c r="I191" s="168"/>
      <c r="J191" s="168"/>
      <c r="K191" s="169"/>
      <c r="L191" s="166"/>
      <c r="M191" s="170"/>
      <c r="N191" s="169"/>
      <c r="O191" s="166"/>
      <c r="P191" s="169"/>
      <c r="Q191" s="166"/>
      <c r="R191" s="170"/>
      <c r="S191" s="169"/>
      <c r="T191" s="166"/>
      <c r="U191" s="169"/>
      <c r="V191" s="166"/>
      <c r="W191" s="170"/>
      <c r="X191" s="169"/>
      <c r="Y191" s="166"/>
    </row>
    <row r="192" spans="2:25" s="212" customFormat="1" ht="12.75" customHeight="1">
      <c r="B192" s="166"/>
      <c r="C192" s="166"/>
      <c r="D192" s="166"/>
      <c r="E192" s="166"/>
      <c r="F192" s="166"/>
      <c r="G192" s="167"/>
      <c r="H192" s="166"/>
      <c r="I192" s="168"/>
      <c r="J192" s="168"/>
      <c r="K192" s="169"/>
      <c r="L192" s="166"/>
      <c r="M192" s="170"/>
      <c r="N192" s="169"/>
      <c r="O192" s="166"/>
      <c r="P192" s="169"/>
      <c r="Q192" s="166"/>
      <c r="R192" s="170"/>
      <c r="S192" s="169"/>
      <c r="T192" s="166"/>
      <c r="U192" s="169"/>
      <c r="V192" s="166"/>
      <c r="W192" s="170"/>
      <c r="X192" s="169"/>
      <c r="Y192" s="166"/>
    </row>
    <row r="193" spans="2:25" s="212" customFormat="1" ht="12.75" customHeight="1">
      <c r="B193" s="166"/>
      <c r="C193" s="166"/>
      <c r="D193" s="166"/>
      <c r="E193" s="166"/>
      <c r="F193" s="166"/>
      <c r="G193" s="167"/>
      <c r="H193" s="166"/>
      <c r="I193" s="168"/>
      <c r="J193" s="168"/>
      <c r="K193" s="169"/>
      <c r="L193" s="166"/>
      <c r="M193" s="170"/>
      <c r="N193" s="169"/>
      <c r="O193" s="166"/>
      <c r="P193" s="169"/>
      <c r="Q193" s="166"/>
      <c r="R193" s="170"/>
      <c r="S193" s="169"/>
      <c r="T193" s="166"/>
      <c r="U193" s="169"/>
      <c r="V193" s="166"/>
      <c r="W193" s="170"/>
      <c r="X193" s="169"/>
      <c r="Y193" s="166"/>
    </row>
    <row r="194" spans="2:25" s="212" customFormat="1" ht="12.75" customHeight="1">
      <c r="B194" s="166"/>
      <c r="C194" s="166"/>
      <c r="D194" s="166"/>
      <c r="E194" s="166"/>
      <c r="F194" s="166"/>
      <c r="G194" s="167"/>
      <c r="H194" s="166"/>
      <c r="I194" s="168"/>
      <c r="J194" s="168"/>
      <c r="K194" s="169"/>
      <c r="L194" s="166"/>
      <c r="M194" s="170"/>
      <c r="N194" s="169"/>
      <c r="O194" s="166"/>
      <c r="P194" s="169"/>
      <c r="Q194" s="166"/>
      <c r="R194" s="170"/>
      <c r="S194" s="169"/>
      <c r="T194" s="166"/>
      <c r="U194" s="169"/>
      <c r="V194" s="166"/>
      <c r="W194" s="170"/>
      <c r="X194" s="169"/>
      <c r="Y194" s="166"/>
    </row>
    <row r="195" spans="2:25" s="212" customFormat="1" ht="12.75" customHeight="1">
      <c r="B195" s="166"/>
      <c r="C195" s="166"/>
      <c r="D195" s="166"/>
      <c r="E195" s="166"/>
      <c r="F195" s="166"/>
      <c r="G195" s="167"/>
      <c r="H195" s="166"/>
      <c r="I195" s="168"/>
      <c r="J195" s="168"/>
      <c r="K195" s="169"/>
      <c r="L195" s="166"/>
      <c r="M195" s="170"/>
      <c r="N195" s="169"/>
      <c r="O195" s="166"/>
      <c r="P195" s="169"/>
      <c r="Q195" s="166"/>
      <c r="R195" s="170"/>
      <c r="S195" s="169"/>
      <c r="T195" s="166"/>
      <c r="U195" s="169"/>
      <c r="V195" s="166"/>
      <c r="W195" s="170"/>
      <c r="X195" s="169"/>
      <c r="Y195" s="166"/>
    </row>
    <row r="196" spans="2:25" s="212" customFormat="1" ht="12.75" customHeight="1">
      <c r="B196" s="166"/>
      <c r="C196" s="166"/>
      <c r="D196" s="166"/>
      <c r="E196" s="166"/>
      <c r="F196" s="166"/>
      <c r="G196" s="167"/>
      <c r="H196" s="166"/>
      <c r="I196" s="168"/>
      <c r="J196" s="168"/>
      <c r="K196" s="169"/>
      <c r="L196" s="166"/>
      <c r="M196" s="170"/>
      <c r="N196" s="169"/>
      <c r="O196" s="166"/>
      <c r="P196" s="169"/>
      <c r="Q196" s="166"/>
      <c r="R196" s="170"/>
      <c r="S196" s="169"/>
      <c r="T196" s="166"/>
      <c r="U196" s="169"/>
      <c r="V196" s="166"/>
      <c r="W196" s="170"/>
      <c r="X196" s="169"/>
      <c r="Y196" s="166"/>
    </row>
    <row r="197" spans="2:25" s="212" customFormat="1" ht="12.75" customHeight="1">
      <c r="B197" s="166"/>
      <c r="C197" s="166"/>
      <c r="D197" s="166"/>
      <c r="E197" s="166"/>
      <c r="F197" s="166"/>
      <c r="G197" s="167"/>
      <c r="H197" s="166"/>
      <c r="I197" s="168"/>
      <c r="J197" s="168"/>
      <c r="K197" s="169"/>
      <c r="L197" s="166"/>
      <c r="M197" s="170"/>
      <c r="N197" s="169"/>
      <c r="O197" s="166"/>
      <c r="P197" s="169"/>
      <c r="Q197" s="166"/>
      <c r="R197" s="170"/>
      <c r="S197" s="169"/>
      <c r="T197" s="166"/>
      <c r="U197" s="169"/>
      <c r="V197" s="166"/>
      <c r="W197" s="170"/>
      <c r="X197" s="169"/>
      <c r="Y197" s="166"/>
    </row>
    <row r="198" spans="2:25" s="212" customFormat="1" ht="12.75" customHeight="1">
      <c r="B198" s="166"/>
      <c r="C198" s="166"/>
      <c r="D198" s="166"/>
      <c r="E198" s="166"/>
      <c r="F198" s="166"/>
      <c r="G198" s="167"/>
      <c r="H198" s="166"/>
      <c r="I198" s="168"/>
      <c r="J198" s="168"/>
      <c r="K198" s="169"/>
      <c r="L198" s="166"/>
      <c r="M198" s="170"/>
      <c r="N198" s="169"/>
      <c r="O198" s="166"/>
      <c r="P198" s="169"/>
      <c r="Q198" s="166"/>
      <c r="R198" s="170"/>
      <c r="S198" s="169"/>
      <c r="T198" s="166"/>
      <c r="U198" s="169"/>
      <c r="V198" s="166"/>
      <c r="W198" s="170"/>
      <c r="X198" s="169"/>
      <c r="Y198" s="166"/>
    </row>
    <row r="199" spans="2:25" s="212" customFormat="1" ht="12.75" customHeight="1">
      <c r="B199" s="166"/>
      <c r="C199" s="166"/>
      <c r="D199" s="166"/>
      <c r="E199" s="166"/>
      <c r="F199" s="166"/>
      <c r="G199" s="167"/>
      <c r="H199" s="166"/>
      <c r="I199" s="168"/>
      <c r="J199" s="168"/>
      <c r="K199" s="169"/>
      <c r="L199" s="166"/>
      <c r="M199" s="170"/>
      <c r="N199" s="169"/>
      <c r="O199" s="166"/>
      <c r="P199" s="169"/>
      <c r="Q199" s="166"/>
      <c r="R199" s="170"/>
      <c r="S199" s="169"/>
      <c r="T199" s="166"/>
      <c r="U199" s="169"/>
      <c r="V199" s="166"/>
      <c r="W199" s="170"/>
      <c r="X199" s="169"/>
      <c r="Y199" s="166"/>
    </row>
    <row r="200" spans="2:25" s="212" customFormat="1" ht="12.75" customHeight="1">
      <c r="B200" s="166"/>
      <c r="C200" s="166"/>
      <c r="D200" s="166"/>
      <c r="E200" s="166"/>
      <c r="F200" s="166"/>
      <c r="G200" s="167"/>
      <c r="H200" s="166"/>
      <c r="I200" s="168"/>
      <c r="J200" s="168"/>
      <c r="K200" s="169"/>
      <c r="L200" s="166"/>
      <c r="M200" s="170"/>
      <c r="N200" s="169"/>
      <c r="O200" s="166"/>
      <c r="P200" s="169"/>
      <c r="Q200" s="166"/>
      <c r="R200" s="170"/>
      <c r="S200" s="169"/>
      <c r="T200" s="166"/>
      <c r="U200" s="169"/>
      <c r="V200" s="166"/>
      <c r="W200" s="170"/>
      <c r="X200" s="169"/>
      <c r="Y200" s="166"/>
    </row>
    <row r="201" spans="2:25" s="212" customFormat="1" ht="12.75" customHeight="1">
      <c r="B201" s="166"/>
      <c r="C201" s="166"/>
      <c r="D201" s="166"/>
      <c r="E201" s="166"/>
      <c r="F201" s="166"/>
      <c r="G201" s="167"/>
      <c r="H201" s="166"/>
      <c r="I201" s="168"/>
      <c r="J201" s="168"/>
      <c r="K201" s="169"/>
      <c r="L201" s="166"/>
      <c r="M201" s="170"/>
      <c r="N201" s="169"/>
      <c r="O201" s="166"/>
      <c r="P201" s="169"/>
      <c r="Q201" s="166"/>
      <c r="R201" s="170"/>
      <c r="S201" s="169"/>
      <c r="T201" s="166"/>
      <c r="U201" s="169"/>
      <c r="V201" s="166"/>
      <c r="W201" s="170"/>
      <c r="X201" s="169"/>
      <c r="Y201" s="166"/>
    </row>
    <row r="202" spans="2:25" s="212" customFormat="1" ht="12.75" customHeight="1">
      <c r="B202" s="166"/>
      <c r="C202" s="166"/>
      <c r="D202" s="166"/>
      <c r="E202" s="166"/>
      <c r="F202" s="166"/>
      <c r="G202" s="167"/>
      <c r="H202" s="166"/>
      <c r="I202" s="168"/>
      <c r="J202" s="168"/>
      <c r="K202" s="169"/>
      <c r="L202" s="166"/>
      <c r="M202" s="170"/>
      <c r="N202" s="169"/>
      <c r="O202" s="166"/>
      <c r="P202" s="169"/>
      <c r="Q202" s="166"/>
      <c r="R202" s="170"/>
      <c r="S202" s="169"/>
      <c r="T202" s="166"/>
      <c r="U202" s="169"/>
      <c r="V202" s="166"/>
      <c r="W202" s="170"/>
      <c r="X202" s="169"/>
      <c r="Y202" s="166"/>
    </row>
    <row r="203" spans="2:25" s="212" customFormat="1" ht="12.75" customHeight="1">
      <c r="B203" s="166"/>
      <c r="C203" s="166"/>
      <c r="D203" s="166"/>
      <c r="E203" s="166"/>
      <c r="F203" s="166"/>
      <c r="G203" s="167"/>
      <c r="H203" s="166"/>
      <c r="I203" s="168"/>
      <c r="J203" s="168"/>
      <c r="K203" s="169"/>
      <c r="L203" s="166"/>
      <c r="M203" s="170"/>
      <c r="N203" s="169"/>
      <c r="O203" s="166"/>
      <c r="P203" s="169"/>
      <c r="Q203" s="166"/>
      <c r="R203" s="170"/>
      <c r="S203" s="169"/>
      <c r="T203" s="166"/>
      <c r="U203" s="169"/>
      <c r="V203" s="166"/>
      <c r="W203" s="170"/>
      <c r="X203" s="169"/>
      <c r="Y203" s="166"/>
    </row>
    <row r="204" spans="2:25" s="212" customFormat="1" ht="12.75" customHeight="1">
      <c r="B204" s="166"/>
      <c r="C204" s="166"/>
      <c r="D204" s="166"/>
      <c r="E204" s="166"/>
      <c r="F204" s="166"/>
      <c r="G204" s="167"/>
      <c r="H204" s="166"/>
      <c r="I204" s="168"/>
      <c r="J204" s="168"/>
      <c r="K204" s="169"/>
      <c r="L204" s="166"/>
      <c r="M204" s="170"/>
      <c r="N204" s="169"/>
      <c r="O204" s="166"/>
      <c r="P204" s="169"/>
      <c r="Q204" s="166"/>
      <c r="R204" s="170"/>
      <c r="S204" s="169"/>
      <c r="T204" s="166"/>
      <c r="U204" s="169"/>
      <c r="V204" s="166"/>
      <c r="W204" s="170"/>
      <c r="X204" s="169"/>
      <c r="Y204" s="166"/>
    </row>
    <row r="205" spans="2:25" s="212" customFormat="1" ht="12.75" customHeight="1">
      <c r="B205" s="166"/>
      <c r="C205" s="166"/>
      <c r="D205" s="166"/>
      <c r="E205" s="166"/>
      <c r="F205" s="166"/>
      <c r="G205" s="167"/>
      <c r="H205" s="166"/>
      <c r="I205" s="168"/>
      <c r="J205" s="168"/>
      <c r="K205" s="169"/>
      <c r="L205" s="166"/>
      <c r="M205" s="170"/>
      <c r="N205" s="169"/>
      <c r="O205" s="166"/>
      <c r="P205" s="169"/>
      <c r="Q205" s="166"/>
      <c r="R205" s="170"/>
      <c r="S205" s="169"/>
      <c r="T205" s="166"/>
      <c r="U205" s="169"/>
      <c r="V205" s="166"/>
      <c r="W205" s="170"/>
      <c r="X205" s="169"/>
      <c r="Y205" s="166"/>
    </row>
    <row r="206" spans="2:25" s="212" customFormat="1" ht="12.75" customHeight="1">
      <c r="B206" s="166"/>
      <c r="C206" s="166"/>
      <c r="D206" s="166"/>
      <c r="E206" s="166"/>
      <c r="F206" s="166"/>
      <c r="G206" s="167"/>
      <c r="H206" s="166"/>
      <c r="I206" s="168"/>
      <c r="J206" s="168"/>
      <c r="K206" s="169"/>
      <c r="L206" s="166"/>
      <c r="M206" s="170"/>
      <c r="N206" s="169"/>
      <c r="O206" s="166"/>
      <c r="P206" s="169"/>
      <c r="Q206" s="166"/>
      <c r="R206" s="170"/>
      <c r="S206" s="169"/>
      <c r="T206" s="166"/>
      <c r="U206" s="169"/>
      <c r="V206" s="166"/>
      <c r="W206" s="170"/>
      <c r="X206" s="169"/>
      <c r="Y206" s="166"/>
    </row>
    <row r="207" spans="2:25" s="212" customFormat="1" ht="12.75" customHeight="1">
      <c r="B207" s="166"/>
      <c r="C207" s="166"/>
      <c r="D207" s="166"/>
      <c r="E207" s="166"/>
      <c r="F207" s="166"/>
      <c r="G207" s="167"/>
      <c r="H207" s="166"/>
      <c r="I207" s="168"/>
      <c r="J207" s="168"/>
      <c r="K207" s="169"/>
      <c r="L207" s="166"/>
      <c r="M207" s="170"/>
      <c r="N207" s="169"/>
      <c r="O207" s="166"/>
      <c r="P207" s="169"/>
      <c r="Q207" s="166"/>
      <c r="R207" s="170"/>
      <c r="S207" s="169"/>
      <c r="T207" s="166"/>
      <c r="U207" s="169"/>
      <c r="V207" s="166"/>
      <c r="W207" s="170"/>
      <c r="X207" s="169"/>
      <c r="Y207" s="166"/>
    </row>
    <row r="208" spans="2:25" s="212" customFormat="1" ht="12.75" customHeight="1">
      <c r="B208" s="166"/>
      <c r="C208" s="166"/>
      <c r="D208" s="166"/>
      <c r="E208" s="166"/>
      <c r="F208" s="166"/>
      <c r="G208" s="167"/>
      <c r="H208" s="166"/>
      <c r="I208" s="168"/>
      <c r="J208" s="168"/>
      <c r="K208" s="169"/>
      <c r="L208" s="166"/>
      <c r="M208" s="170"/>
      <c r="N208" s="169"/>
      <c r="O208" s="166"/>
      <c r="P208" s="169"/>
      <c r="Q208" s="166"/>
      <c r="R208" s="170"/>
      <c r="S208" s="169"/>
      <c r="T208" s="166"/>
      <c r="U208" s="169"/>
      <c r="V208" s="166"/>
      <c r="W208" s="170"/>
      <c r="X208" s="169"/>
      <c r="Y208" s="166"/>
    </row>
    <row r="209" spans="2:25" s="212" customFormat="1" ht="12.75" customHeight="1">
      <c r="B209" s="166"/>
      <c r="C209" s="166"/>
      <c r="D209" s="166"/>
      <c r="E209" s="166"/>
      <c r="F209" s="166"/>
      <c r="G209" s="167"/>
      <c r="H209" s="166"/>
      <c r="I209" s="168"/>
      <c r="J209" s="168"/>
      <c r="K209" s="169"/>
      <c r="L209" s="166"/>
      <c r="M209" s="170"/>
      <c r="N209" s="169"/>
      <c r="O209" s="166"/>
      <c r="P209" s="169"/>
      <c r="Q209" s="166"/>
      <c r="R209" s="170"/>
      <c r="S209" s="169"/>
      <c r="T209" s="166"/>
      <c r="U209" s="169"/>
      <c r="V209" s="166"/>
      <c r="W209" s="170"/>
      <c r="X209" s="169"/>
      <c r="Y209" s="166"/>
    </row>
    <row r="210" spans="2:25" s="212" customFormat="1" ht="12.75" customHeight="1">
      <c r="B210" s="166"/>
      <c r="C210" s="166"/>
      <c r="D210" s="166"/>
      <c r="E210" s="166"/>
      <c r="F210" s="166"/>
      <c r="G210" s="167"/>
      <c r="H210" s="166"/>
      <c r="I210" s="168"/>
      <c r="J210" s="168"/>
      <c r="K210" s="169"/>
      <c r="L210" s="166"/>
      <c r="M210" s="170"/>
      <c r="N210" s="169"/>
      <c r="O210" s="166"/>
      <c r="P210" s="169"/>
      <c r="Q210" s="166"/>
      <c r="R210" s="170"/>
      <c r="S210" s="169"/>
      <c r="T210" s="166"/>
      <c r="U210" s="169"/>
      <c r="V210" s="166"/>
      <c r="W210" s="170"/>
      <c r="X210" s="169"/>
      <c r="Y210" s="166"/>
    </row>
    <row r="211" spans="2:25" s="212" customFormat="1" ht="12.75" customHeight="1">
      <c r="B211" s="166"/>
      <c r="C211" s="166"/>
      <c r="D211" s="166"/>
      <c r="E211" s="166"/>
      <c r="F211" s="166"/>
      <c r="G211" s="167"/>
      <c r="H211" s="166"/>
      <c r="I211" s="168"/>
      <c r="J211" s="168"/>
      <c r="K211" s="169"/>
      <c r="L211" s="166"/>
      <c r="M211" s="170"/>
      <c r="N211" s="169"/>
      <c r="O211" s="166"/>
      <c r="P211" s="169"/>
      <c r="Q211" s="166"/>
      <c r="R211" s="170"/>
      <c r="S211" s="169"/>
      <c r="T211" s="166"/>
      <c r="U211" s="169"/>
      <c r="V211" s="166"/>
      <c r="W211" s="170"/>
      <c r="X211" s="169"/>
      <c r="Y211" s="166"/>
    </row>
    <row r="212" spans="2:25" s="212" customFormat="1" ht="12.75" customHeight="1">
      <c r="B212" s="166"/>
      <c r="C212" s="166"/>
      <c r="D212" s="166"/>
      <c r="E212" s="166"/>
      <c r="F212" s="166"/>
      <c r="G212" s="167"/>
      <c r="H212" s="166"/>
      <c r="I212" s="168"/>
      <c r="J212" s="168"/>
      <c r="K212" s="169"/>
      <c r="L212" s="166"/>
      <c r="M212" s="170"/>
      <c r="N212" s="169"/>
      <c r="O212" s="166"/>
      <c r="P212" s="169"/>
      <c r="Q212" s="166"/>
      <c r="R212" s="170"/>
      <c r="S212" s="169"/>
      <c r="T212" s="166"/>
      <c r="U212" s="169"/>
      <c r="V212" s="166"/>
      <c r="W212" s="170"/>
      <c r="X212" s="169"/>
      <c r="Y212" s="166"/>
    </row>
    <row r="213" spans="2:25" s="212" customFormat="1" ht="12.75" customHeight="1">
      <c r="B213" s="166"/>
      <c r="C213" s="166"/>
      <c r="D213" s="166"/>
      <c r="E213" s="166"/>
      <c r="F213" s="166"/>
      <c r="G213" s="167"/>
      <c r="H213" s="166"/>
      <c r="I213" s="168"/>
      <c r="J213" s="168"/>
      <c r="K213" s="169"/>
      <c r="L213" s="166"/>
      <c r="M213" s="170"/>
      <c r="N213" s="169"/>
      <c r="O213" s="166"/>
      <c r="P213" s="169"/>
      <c r="Q213" s="166"/>
      <c r="R213" s="170"/>
      <c r="S213" s="169"/>
      <c r="T213" s="166"/>
      <c r="U213" s="169"/>
      <c r="V213" s="166"/>
      <c r="W213" s="170"/>
      <c r="X213" s="169"/>
      <c r="Y213" s="166"/>
    </row>
    <row r="214" spans="2:25" s="212" customFormat="1" ht="12.75" customHeight="1">
      <c r="B214" s="166"/>
      <c r="C214" s="166"/>
      <c r="D214" s="166"/>
      <c r="E214" s="166"/>
      <c r="F214" s="166"/>
      <c r="G214" s="167"/>
      <c r="H214" s="166"/>
      <c r="I214" s="168"/>
      <c r="J214" s="168"/>
      <c r="K214" s="169"/>
      <c r="L214" s="166"/>
      <c r="M214" s="170"/>
      <c r="N214" s="169"/>
      <c r="O214" s="166"/>
      <c r="P214" s="169"/>
      <c r="Q214" s="166"/>
      <c r="R214" s="170"/>
      <c r="S214" s="169"/>
      <c r="T214" s="166"/>
      <c r="U214" s="169"/>
      <c r="V214" s="166"/>
      <c r="W214" s="170"/>
      <c r="X214" s="169"/>
      <c r="Y214" s="166"/>
    </row>
    <row r="215" spans="2:25" s="212" customFormat="1" ht="12.75" customHeight="1">
      <c r="B215" s="166"/>
      <c r="C215" s="166"/>
      <c r="D215" s="166"/>
      <c r="E215" s="166"/>
      <c r="F215" s="166"/>
      <c r="G215" s="167"/>
      <c r="H215" s="166"/>
      <c r="I215" s="168"/>
      <c r="J215" s="168"/>
      <c r="K215" s="169"/>
      <c r="L215" s="166"/>
      <c r="M215" s="170"/>
      <c r="N215" s="169"/>
      <c r="O215" s="166"/>
      <c r="P215" s="169"/>
      <c r="Q215" s="166"/>
      <c r="R215" s="170"/>
      <c r="S215" s="169"/>
      <c r="T215" s="166"/>
      <c r="U215" s="169"/>
      <c r="V215" s="166"/>
      <c r="W215" s="170"/>
      <c r="X215" s="169"/>
      <c r="Y215" s="166"/>
    </row>
    <row r="216" spans="2:25" s="212" customFormat="1" ht="12.75" customHeight="1">
      <c r="B216" s="166"/>
      <c r="C216" s="166"/>
      <c r="D216" s="166"/>
      <c r="E216" s="166"/>
      <c r="F216" s="166"/>
      <c r="G216" s="167"/>
      <c r="H216" s="166"/>
      <c r="I216" s="168"/>
      <c r="J216" s="168"/>
      <c r="K216" s="169"/>
      <c r="L216" s="166"/>
      <c r="M216" s="170"/>
      <c r="N216" s="169"/>
      <c r="O216" s="166"/>
      <c r="P216" s="169"/>
      <c r="Q216" s="166"/>
      <c r="R216" s="170"/>
      <c r="S216" s="169"/>
      <c r="T216" s="166"/>
      <c r="U216" s="169"/>
      <c r="V216" s="166"/>
      <c r="W216" s="170"/>
      <c r="X216" s="169"/>
      <c r="Y216" s="166"/>
    </row>
    <row r="217" spans="2:25" s="212" customFormat="1" ht="12.75" customHeight="1">
      <c r="B217" s="166"/>
      <c r="C217" s="166"/>
      <c r="D217" s="166"/>
      <c r="E217" s="166"/>
      <c r="F217" s="166"/>
      <c r="G217" s="167"/>
      <c r="H217" s="166"/>
      <c r="I217" s="168"/>
      <c r="J217" s="168"/>
      <c r="K217" s="169"/>
      <c r="L217" s="166"/>
      <c r="M217" s="170"/>
      <c r="N217" s="169"/>
      <c r="O217" s="166"/>
      <c r="P217" s="169"/>
      <c r="Q217" s="166"/>
      <c r="R217" s="170"/>
      <c r="S217" s="169"/>
      <c r="T217" s="166"/>
      <c r="U217" s="169"/>
      <c r="V217" s="166"/>
      <c r="W217" s="170"/>
      <c r="X217" s="169"/>
      <c r="Y217" s="166"/>
    </row>
    <row r="218" spans="2:25" s="212" customFormat="1" ht="12.75" customHeight="1">
      <c r="B218" s="166"/>
      <c r="C218" s="166"/>
      <c r="D218" s="166"/>
      <c r="E218" s="166"/>
      <c r="F218" s="166"/>
      <c r="G218" s="167"/>
      <c r="H218" s="166"/>
      <c r="I218" s="168"/>
      <c r="J218" s="168"/>
      <c r="K218" s="169"/>
      <c r="L218" s="166"/>
      <c r="M218" s="170"/>
      <c r="N218" s="169"/>
      <c r="O218" s="166"/>
      <c r="P218" s="169"/>
      <c r="Q218" s="166"/>
      <c r="R218" s="170"/>
      <c r="S218" s="169"/>
      <c r="T218" s="166"/>
      <c r="U218" s="169"/>
      <c r="V218" s="166"/>
      <c r="W218" s="170"/>
      <c r="X218" s="169"/>
      <c r="Y218" s="166"/>
    </row>
    <row r="219" spans="2:25" s="212" customFormat="1" ht="12.75" customHeight="1">
      <c r="B219" s="166"/>
      <c r="C219" s="166"/>
      <c r="D219" s="166"/>
      <c r="E219" s="166"/>
      <c r="F219" s="166"/>
      <c r="G219" s="167"/>
      <c r="H219" s="166"/>
      <c r="I219" s="168"/>
      <c r="J219" s="168"/>
      <c r="K219" s="169"/>
      <c r="L219" s="166"/>
      <c r="M219" s="170"/>
      <c r="N219" s="169"/>
      <c r="O219" s="166"/>
      <c r="P219" s="169"/>
      <c r="Q219" s="166"/>
      <c r="R219" s="170"/>
      <c r="S219" s="169"/>
      <c r="T219" s="166"/>
      <c r="U219" s="169"/>
      <c r="V219" s="166"/>
      <c r="W219" s="170"/>
      <c r="X219" s="169"/>
      <c r="Y219" s="166"/>
    </row>
    <row r="220" spans="2:25" s="212" customFormat="1" ht="12.75" customHeight="1">
      <c r="B220" s="166"/>
      <c r="C220" s="166"/>
      <c r="D220" s="166"/>
      <c r="E220" s="166"/>
      <c r="F220" s="166"/>
      <c r="G220" s="167"/>
      <c r="H220" s="166"/>
      <c r="I220" s="168"/>
      <c r="J220" s="168"/>
      <c r="K220" s="169"/>
      <c r="L220" s="166"/>
      <c r="M220" s="170"/>
      <c r="N220" s="169"/>
      <c r="O220" s="166"/>
      <c r="P220" s="169"/>
      <c r="Q220" s="166"/>
      <c r="R220" s="170"/>
      <c r="S220" s="169"/>
      <c r="T220" s="166"/>
      <c r="U220" s="169"/>
      <c r="V220" s="166"/>
      <c r="W220" s="170"/>
      <c r="X220" s="169"/>
      <c r="Y220" s="166"/>
    </row>
    <row r="221" spans="2:25" s="212" customFormat="1" ht="12.75" customHeight="1">
      <c r="B221" s="166"/>
      <c r="C221" s="166"/>
      <c r="D221" s="166"/>
      <c r="E221" s="166"/>
      <c r="F221" s="166"/>
      <c r="G221" s="167"/>
      <c r="H221" s="166"/>
      <c r="I221" s="168"/>
      <c r="J221" s="168"/>
      <c r="K221" s="169"/>
      <c r="L221" s="166"/>
      <c r="M221" s="170"/>
      <c r="N221" s="169"/>
      <c r="O221" s="166"/>
      <c r="P221" s="169"/>
      <c r="Q221" s="166"/>
      <c r="R221" s="170"/>
      <c r="S221" s="169"/>
      <c r="T221" s="166"/>
      <c r="U221" s="169"/>
      <c r="V221" s="166"/>
      <c r="W221" s="170"/>
      <c r="X221" s="169"/>
      <c r="Y221" s="166"/>
    </row>
    <row r="222" spans="2:25" s="212" customFormat="1" ht="12.75" customHeight="1">
      <c r="B222" s="166"/>
      <c r="C222" s="166"/>
      <c r="D222" s="166"/>
      <c r="E222" s="166"/>
      <c r="F222" s="166"/>
      <c r="G222" s="167"/>
      <c r="H222" s="166"/>
      <c r="I222" s="168"/>
      <c r="J222" s="168"/>
      <c r="K222" s="169"/>
      <c r="L222" s="166"/>
      <c r="M222" s="170"/>
      <c r="N222" s="169"/>
      <c r="O222" s="166"/>
      <c r="P222" s="169"/>
      <c r="Q222" s="166"/>
      <c r="R222" s="170"/>
      <c r="S222" s="169"/>
      <c r="T222" s="166"/>
      <c r="U222" s="169"/>
      <c r="V222" s="166"/>
      <c r="W222" s="170"/>
      <c r="X222" s="169"/>
      <c r="Y222" s="166"/>
    </row>
    <row r="223" spans="2:25" s="212" customFormat="1" ht="12.75" customHeight="1">
      <c r="B223" s="166"/>
      <c r="C223" s="166"/>
      <c r="D223" s="166"/>
      <c r="E223" s="166"/>
      <c r="F223" s="166"/>
      <c r="G223" s="167"/>
      <c r="H223" s="166"/>
      <c r="I223" s="168"/>
      <c r="J223" s="168"/>
      <c r="K223" s="169"/>
      <c r="L223" s="166"/>
      <c r="M223" s="170"/>
      <c r="N223" s="169"/>
      <c r="O223" s="166"/>
      <c r="P223" s="169"/>
      <c r="Q223" s="166"/>
      <c r="R223" s="170"/>
      <c r="S223" s="169"/>
      <c r="T223" s="166"/>
      <c r="U223" s="169"/>
      <c r="V223" s="166"/>
      <c r="W223" s="170"/>
      <c r="X223" s="169"/>
      <c r="Y223" s="166"/>
    </row>
    <row r="224" spans="2:25" s="212" customFormat="1" ht="12.75" customHeight="1">
      <c r="B224" s="166"/>
      <c r="C224" s="166"/>
      <c r="D224" s="166"/>
      <c r="E224" s="166"/>
      <c r="F224" s="166"/>
      <c r="G224" s="167"/>
      <c r="H224" s="166"/>
      <c r="I224" s="168"/>
      <c r="J224" s="168"/>
      <c r="K224" s="169"/>
      <c r="L224" s="166"/>
      <c r="M224" s="170"/>
      <c r="N224" s="169"/>
      <c r="O224" s="166"/>
      <c r="P224" s="169"/>
      <c r="Q224" s="166"/>
      <c r="R224" s="170"/>
      <c r="S224" s="169"/>
      <c r="T224" s="166"/>
      <c r="U224" s="169"/>
      <c r="V224" s="166"/>
      <c r="W224" s="170"/>
      <c r="X224" s="169"/>
      <c r="Y224" s="166"/>
    </row>
    <row r="225" spans="2:25" s="212" customFormat="1" ht="12.75" customHeight="1">
      <c r="B225" s="166"/>
      <c r="C225" s="166"/>
      <c r="D225" s="166"/>
      <c r="E225" s="166"/>
      <c r="F225" s="166"/>
      <c r="G225" s="167"/>
      <c r="H225" s="166"/>
      <c r="I225" s="168"/>
      <c r="J225" s="168"/>
      <c r="K225" s="169"/>
      <c r="L225" s="166"/>
      <c r="M225" s="170"/>
      <c r="N225" s="169"/>
      <c r="O225" s="166"/>
      <c r="P225" s="169"/>
      <c r="Q225" s="166"/>
      <c r="R225" s="170"/>
      <c r="S225" s="169"/>
      <c r="T225" s="166"/>
      <c r="U225" s="169"/>
      <c r="V225" s="166"/>
      <c r="W225" s="170"/>
      <c r="X225" s="169"/>
      <c r="Y225" s="166"/>
    </row>
    <row r="226" spans="2:25" s="212" customFormat="1" ht="12.75" customHeight="1">
      <c r="B226" s="166"/>
      <c r="C226" s="166"/>
      <c r="D226" s="166"/>
      <c r="E226" s="166"/>
      <c r="F226" s="166"/>
      <c r="G226" s="167"/>
      <c r="H226" s="166"/>
      <c r="I226" s="168"/>
      <c r="J226" s="168"/>
      <c r="K226" s="169"/>
      <c r="L226" s="166"/>
      <c r="M226" s="170"/>
      <c r="N226" s="169"/>
      <c r="O226" s="166"/>
      <c r="P226" s="169"/>
      <c r="Q226" s="166"/>
      <c r="R226" s="170"/>
      <c r="S226" s="169"/>
      <c r="T226" s="166"/>
      <c r="U226" s="169"/>
      <c r="V226" s="166"/>
      <c r="W226" s="170"/>
      <c r="X226" s="169"/>
      <c r="Y226" s="166"/>
    </row>
    <row r="227" spans="2:25" s="212" customFormat="1" ht="12.75" customHeight="1">
      <c r="B227" s="166"/>
      <c r="C227" s="166"/>
      <c r="D227" s="166"/>
      <c r="E227" s="166"/>
      <c r="F227" s="166"/>
      <c r="G227" s="167"/>
      <c r="H227" s="166"/>
      <c r="I227" s="168"/>
      <c r="J227" s="168"/>
      <c r="K227" s="169"/>
      <c r="L227" s="166"/>
      <c r="M227" s="170"/>
      <c r="N227" s="169"/>
      <c r="O227" s="166"/>
      <c r="P227" s="169"/>
      <c r="Q227" s="166"/>
      <c r="R227" s="170"/>
      <c r="S227" s="169"/>
      <c r="T227" s="166"/>
      <c r="U227" s="169"/>
      <c r="V227" s="166"/>
      <c r="W227" s="170"/>
      <c r="X227" s="169"/>
      <c r="Y227" s="166"/>
    </row>
    <row r="228" spans="2:25" s="212" customFormat="1" ht="12.75" customHeight="1">
      <c r="B228" s="166"/>
      <c r="C228" s="166"/>
      <c r="D228" s="166"/>
      <c r="E228" s="166"/>
      <c r="F228" s="166"/>
      <c r="G228" s="167"/>
      <c r="H228" s="166"/>
      <c r="I228" s="168"/>
      <c r="J228" s="168"/>
      <c r="K228" s="169"/>
      <c r="L228" s="166"/>
      <c r="M228" s="170"/>
      <c r="N228" s="169"/>
      <c r="O228" s="166"/>
      <c r="P228" s="169"/>
      <c r="Q228" s="166"/>
      <c r="R228" s="170"/>
      <c r="S228" s="169"/>
      <c r="T228" s="166"/>
      <c r="U228" s="169"/>
      <c r="V228" s="166"/>
      <c r="W228" s="170"/>
      <c r="X228" s="169"/>
      <c r="Y228" s="166"/>
    </row>
    <row r="229" spans="2:25" s="212" customFormat="1" ht="12.75" customHeight="1">
      <c r="B229" s="166"/>
      <c r="C229" s="166"/>
      <c r="D229" s="166"/>
      <c r="E229" s="166"/>
      <c r="F229" s="166"/>
      <c r="G229" s="167"/>
      <c r="H229" s="166"/>
      <c r="I229" s="168"/>
      <c r="J229" s="168"/>
      <c r="K229" s="169"/>
      <c r="L229" s="166"/>
      <c r="M229" s="170"/>
      <c r="N229" s="169"/>
      <c r="O229" s="166"/>
      <c r="P229" s="169"/>
      <c r="Q229" s="166"/>
      <c r="R229" s="170"/>
      <c r="S229" s="169"/>
      <c r="T229" s="166"/>
      <c r="U229" s="169"/>
      <c r="V229" s="166"/>
      <c r="W229" s="170"/>
      <c r="X229" s="169"/>
      <c r="Y229" s="166"/>
    </row>
    <row r="230" spans="2:25" s="212" customFormat="1" ht="12.75" customHeight="1">
      <c r="B230" s="166"/>
      <c r="C230" s="166"/>
      <c r="D230" s="166"/>
      <c r="E230" s="166"/>
      <c r="F230" s="166"/>
      <c r="G230" s="167"/>
      <c r="H230" s="166"/>
      <c r="I230" s="168"/>
      <c r="J230" s="168"/>
      <c r="K230" s="169"/>
      <c r="L230" s="166"/>
      <c r="M230" s="170"/>
      <c r="N230" s="169"/>
      <c r="O230" s="166"/>
      <c r="P230" s="169"/>
      <c r="Q230" s="166"/>
      <c r="R230" s="170"/>
      <c r="S230" s="169"/>
      <c r="T230" s="166"/>
      <c r="U230" s="169"/>
      <c r="V230" s="166"/>
      <c r="W230" s="170"/>
      <c r="X230" s="169"/>
      <c r="Y230" s="166"/>
    </row>
    <row r="231" spans="2:25" s="212" customFormat="1" ht="12.75" customHeight="1">
      <c r="B231" s="166"/>
      <c r="C231" s="166"/>
      <c r="D231" s="166"/>
      <c r="E231" s="166"/>
      <c r="F231" s="166"/>
      <c r="G231" s="167"/>
      <c r="H231" s="166"/>
      <c r="I231" s="168"/>
      <c r="J231" s="168"/>
      <c r="K231" s="169"/>
      <c r="L231" s="166"/>
      <c r="M231" s="170"/>
      <c r="N231" s="169"/>
      <c r="O231" s="166"/>
      <c r="P231" s="169"/>
      <c r="Q231" s="166"/>
      <c r="R231" s="170"/>
      <c r="S231" s="169"/>
      <c r="T231" s="166"/>
      <c r="U231" s="169"/>
      <c r="V231" s="166"/>
      <c r="W231" s="170"/>
      <c r="X231" s="169"/>
      <c r="Y231" s="166"/>
    </row>
    <row r="232" spans="2:25" s="212" customFormat="1" ht="12.75" customHeight="1">
      <c r="B232" s="166"/>
      <c r="C232" s="166"/>
      <c r="D232" s="166"/>
      <c r="E232" s="166"/>
      <c r="F232" s="166"/>
      <c r="G232" s="167"/>
      <c r="H232" s="166"/>
      <c r="I232" s="168"/>
      <c r="J232" s="168"/>
      <c r="K232" s="169"/>
      <c r="L232" s="166"/>
      <c r="M232" s="170"/>
      <c r="N232" s="169"/>
      <c r="O232" s="166"/>
      <c r="P232" s="169"/>
      <c r="Q232" s="166"/>
      <c r="R232" s="170"/>
      <c r="S232" s="169"/>
      <c r="T232" s="166"/>
      <c r="U232" s="169"/>
      <c r="V232" s="166"/>
      <c r="W232" s="170"/>
      <c r="X232" s="169"/>
      <c r="Y232" s="166"/>
    </row>
    <row r="233" spans="2:25" s="212" customFormat="1" ht="12.75" customHeight="1">
      <c r="B233" s="166"/>
      <c r="C233" s="166"/>
      <c r="D233" s="166"/>
      <c r="E233" s="166"/>
      <c r="F233" s="166"/>
      <c r="G233" s="167"/>
      <c r="H233" s="166"/>
      <c r="I233" s="168"/>
      <c r="J233" s="168"/>
      <c r="K233" s="169"/>
      <c r="L233" s="166"/>
      <c r="M233" s="170"/>
      <c r="N233" s="169"/>
      <c r="O233" s="166"/>
      <c r="P233" s="169"/>
      <c r="Q233" s="166"/>
      <c r="R233" s="170"/>
      <c r="S233" s="169"/>
      <c r="T233" s="166"/>
      <c r="U233" s="169"/>
      <c r="V233" s="166"/>
      <c r="W233" s="170"/>
      <c r="X233" s="169"/>
      <c r="Y233" s="166"/>
    </row>
    <row r="234" spans="2:25" s="212" customFormat="1" ht="12.75" customHeight="1">
      <c r="B234" s="166"/>
      <c r="C234" s="166"/>
      <c r="D234" s="166"/>
      <c r="E234" s="166"/>
      <c r="F234" s="166"/>
      <c r="G234" s="167"/>
      <c r="H234" s="166"/>
      <c r="I234" s="168"/>
      <c r="J234" s="168"/>
      <c r="K234" s="169"/>
      <c r="L234" s="166"/>
      <c r="M234" s="170"/>
      <c r="N234" s="169"/>
      <c r="O234" s="166"/>
      <c r="P234" s="169"/>
      <c r="Q234" s="166"/>
      <c r="R234" s="170"/>
      <c r="S234" s="169"/>
      <c r="T234" s="166"/>
      <c r="U234" s="169"/>
      <c r="V234" s="166"/>
      <c r="W234" s="170"/>
      <c r="X234" s="169"/>
      <c r="Y234" s="166"/>
    </row>
    <row r="235" spans="2:25" s="212" customFormat="1" ht="12.75" customHeight="1">
      <c r="B235" s="166"/>
      <c r="C235" s="166"/>
      <c r="D235" s="166"/>
      <c r="E235" s="166"/>
      <c r="F235" s="166"/>
      <c r="G235" s="167"/>
      <c r="H235" s="166"/>
      <c r="I235" s="168"/>
      <c r="J235" s="168"/>
      <c r="K235" s="169"/>
      <c r="L235" s="166"/>
      <c r="M235" s="170"/>
      <c r="N235" s="169"/>
      <c r="O235" s="166"/>
      <c r="P235" s="169"/>
      <c r="Q235" s="166"/>
      <c r="R235" s="170"/>
      <c r="S235" s="169"/>
      <c r="T235" s="166"/>
      <c r="U235" s="169"/>
      <c r="V235" s="166"/>
      <c r="W235" s="170"/>
      <c r="X235" s="169"/>
      <c r="Y235" s="166"/>
    </row>
    <row r="236" spans="2:25" s="212" customFormat="1" ht="12.75" customHeight="1">
      <c r="B236" s="166"/>
      <c r="C236" s="166"/>
      <c r="D236" s="166"/>
      <c r="E236" s="166"/>
      <c r="F236" s="166"/>
      <c r="G236" s="167"/>
      <c r="H236" s="166"/>
      <c r="I236" s="168"/>
      <c r="J236" s="168"/>
      <c r="K236" s="169"/>
      <c r="L236" s="166"/>
      <c r="M236" s="170"/>
      <c r="N236" s="169"/>
      <c r="O236" s="166"/>
      <c r="P236" s="169"/>
      <c r="Q236" s="166"/>
      <c r="R236" s="170"/>
      <c r="S236" s="169"/>
      <c r="T236" s="166"/>
      <c r="U236" s="169"/>
      <c r="V236" s="166"/>
      <c r="W236" s="170"/>
      <c r="X236" s="169"/>
      <c r="Y236" s="166"/>
    </row>
    <row r="237" spans="2:25" s="212" customFormat="1" ht="12.75" customHeight="1">
      <c r="B237" s="166"/>
      <c r="C237" s="166"/>
      <c r="D237" s="166"/>
      <c r="E237" s="166"/>
      <c r="F237" s="166"/>
      <c r="G237" s="167"/>
      <c r="H237" s="166"/>
      <c r="I237" s="168"/>
      <c r="J237" s="168"/>
      <c r="K237" s="169"/>
      <c r="L237" s="166"/>
      <c r="M237" s="170"/>
      <c r="N237" s="169"/>
      <c r="O237" s="166"/>
      <c r="P237" s="169"/>
      <c r="Q237" s="166"/>
      <c r="R237" s="170"/>
      <c r="S237" s="169"/>
      <c r="T237" s="166"/>
      <c r="U237" s="169"/>
      <c r="V237" s="166"/>
      <c r="W237" s="170"/>
      <c r="X237" s="169"/>
      <c r="Y237" s="166"/>
    </row>
    <row r="238" spans="2:25" s="212" customFormat="1" ht="12.75" customHeight="1">
      <c r="B238" s="166"/>
      <c r="C238" s="166"/>
      <c r="D238" s="166"/>
      <c r="E238" s="166"/>
      <c r="F238" s="166"/>
      <c r="G238" s="167"/>
      <c r="H238" s="166"/>
      <c r="I238" s="168"/>
      <c r="J238" s="168"/>
      <c r="K238" s="169"/>
      <c r="L238" s="166"/>
      <c r="M238" s="170"/>
      <c r="N238" s="169"/>
      <c r="O238" s="166"/>
      <c r="P238" s="169"/>
      <c r="Q238" s="166"/>
      <c r="R238" s="170"/>
      <c r="S238" s="169"/>
      <c r="T238" s="166"/>
      <c r="U238" s="169"/>
      <c r="V238" s="166"/>
      <c r="W238" s="170"/>
      <c r="X238" s="169"/>
      <c r="Y238" s="166"/>
    </row>
    <row r="239" spans="2:25" s="212" customFormat="1" ht="12.75" customHeight="1">
      <c r="B239" s="166"/>
      <c r="C239" s="166"/>
      <c r="D239" s="166"/>
      <c r="E239" s="166"/>
      <c r="F239" s="166"/>
      <c r="G239" s="167"/>
      <c r="H239" s="166"/>
      <c r="I239" s="168"/>
      <c r="J239" s="168"/>
      <c r="K239" s="169"/>
      <c r="L239" s="166"/>
      <c r="M239" s="170"/>
      <c r="N239" s="169"/>
      <c r="O239" s="166"/>
      <c r="P239" s="169"/>
      <c r="Q239" s="166"/>
      <c r="R239" s="170"/>
      <c r="S239" s="169"/>
      <c r="T239" s="166"/>
      <c r="U239" s="169"/>
      <c r="V239" s="166"/>
      <c r="W239" s="170"/>
      <c r="X239" s="169"/>
      <c r="Y239" s="166"/>
    </row>
    <row r="240" spans="2:25" s="212" customFormat="1" ht="12.75" customHeight="1">
      <c r="B240" s="166"/>
      <c r="C240" s="166"/>
      <c r="D240" s="166"/>
      <c r="E240" s="166"/>
      <c r="F240" s="166"/>
      <c r="G240" s="167"/>
      <c r="H240" s="166"/>
      <c r="I240" s="168"/>
      <c r="J240" s="168"/>
      <c r="K240" s="169"/>
      <c r="L240" s="166"/>
      <c r="M240" s="170"/>
      <c r="N240" s="169"/>
      <c r="O240" s="166"/>
      <c r="P240" s="169"/>
      <c r="Q240" s="166"/>
      <c r="R240" s="170"/>
      <c r="S240" s="169"/>
      <c r="T240" s="166"/>
      <c r="U240" s="169"/>
      <c r="V240" s="166"/>
      <c r="W240" s="170"/>
      <c r="X240" s="169"/>
      <c r="Y240" s="166"/>
    </row>
    <row r="241" spans="2:25" s="212" customFormat="1" ht="12.75" customHeight="1">
      <c r="B241" s="166"/>
      <c r="C241" s="166"/>
      <c r="D241" s="166"/>
      <c r="E241" s="166"/>
      <c r="F241" s="166"/>
      <c r="G241" s="167"/>
      <c r="H241" s="166"/>
      <c r="I241" s="168"/>
      <c r="J241" s="168"/>
      <c r="K241" s="169"/>
      <c r="L241" s="166"/>
      <c r="M241" s="170"/>
      <c r="N241" s="169"/>
      <c r="O241" s="166"/>
      <c r="P241" s="169"/>
      <c r="Q241" s="166"/>
      <c r="R241" s="170"/>
      <c r="S241" s="169"/>
      <c r="T241" s="166"/>
      <c r="U241" s="169"/>
      <c r="V241" s="166"/>
      <c r="W241" s="170"/>
      <c r="X241" s="169"/>
      <c r="Y241" s="166"/>
    </row>
    <row r="242" spans="2:25" s="212" customFormat="1" ht="12.75" customHeight="1">
      <c r="B242" s="166"/>
      <c r="C242" s="166"/>
      <c r="D242" s="166"/>
      <c r="E242" s="166"/>
      <c r="F242" s="166"/>
      <c r="G242" s="167"/>
      <c r="H242" s="166"/>
      <c r="I242" s="168"/>
      <c r="J242" s="168"/>
      <c r="K242" s="169"/>
      <c r="L242" s="166"/>
      <c r="M242" s="170"/>
      <c r="N242" s="169"/>
      <c r="O242" s="166"/>
      <c r="P242" s="169"/>
      <c r="Q242" s="166"/>
      <c r="R242" s="170"/>
      <c r="S242" s="169"/>
      <c r="T242" s="166"/>
      <c r="U242" s="169"/>
      <c r="V242" s="166"/>
      <c r="W242" s="170"/>
      <c r="X242" s="169"/>
      <c r="Y242" s="166"/>
    </row>
    <row r="243" spans="2:25" s="212" customFormat="1" ht="12.75" customHeight="1">
      <c r="B243" s="166"/>
      <c r="C243" s="166"/>
      <c r="D243" s="166"/>
      <c r="E243" s="166"/>
      <c r="F243" s="166"/>
      <c r="G243" s="167"/>
      <c r="H243" s="166"/>
      <c r="I243" s="168"/>
      <c r="J243" s="168"/>
      <c r="K243" s="169"/>
      <c r="L243" s="166"/>
      <c r="M243" s="170"/>
      <c r="N243" s="169"/>
      <c r="O243" s="166"/>
      <c r="P243" s="169"/>
      <c r="Q243" s="166"/>
      <c r="R243" s="170"/>
      <c r="S243" s="169"/>
      <c r="T243" s="166"/>
      <c r="U243" s="169"/>
      <c r="V243" s="166"/>
      <c r="W243" s="170"/>
      <c r="X243" s="169"/>
      <c r="Y243" s="166"/>
    </row>
    <row r="244" spans="2:25" s="212" customFormat="1" ht="12.75" customHeight="1">
      <c r="B244" s="166"/>
      <c r="C244" s="166"/>
      <c r="D244" s="166"/>
      <c r="E244" s="166"/>
      <c r="F244" s="166"/>
      <c r="G244" s="167"/>
      <c r="H244" s="166"/>
      <c r="I244" s="168"/>
      <c r="J244" s="168"/>
      <c r="K244" s="169"/>
      <c r="L244" s="166"/>
      <c r="M244" s="170"/>
      <c r="N244" s="169"/>
      <c r="O244" s="166"/>
      <c r="P244" s="169"/>
      <c r="Q244" s="166"/>
      <c r="R244" s="170"/>
      <c r="S244" s="169"/>
      <c r="T244" s="166"/>
      <c r="U244" s="169"/>
      <c r="V244" s="166"/>
      <c r="W244" s="170"/>
      <c r="X244" s="169"/>
      <c r="Y244" s="166"/>
    </row>
    <row r="245" spans="2:25" s="212" customFormat="1" ht="12.75" customHeight="1">
      <c r="B245" s="166"/>
      <c r="C245" s="166"/>
      <c r="D245" s="166"/>
      <c r="E245" s="166"/>
      <c r="F245" s="166"/>
      <c r="G245" s="167"/>
      <c r="H245" s="166"/>
      <c r="I245" s="168"/>
      <c r="J245" s="168"/>
      <c r="K245" s="169"/>
      <c r="L245" s="166"/>
      <c r="M245" s="170"/>
      <c r="N245" s="169"/>
      <c r="O245" s="166"/>
      <c r="P245" s="169"/>
      <c r="Q245" s="166"/>
      <c r="R245" s="170"/>
      <c r="S245" s="169"/>
      <c r="T245" s="166"/>
      <c r="U245" s="169"/>
      <c r="V245" s="166"/>
      <c r="W245" s="170"/>
      <c r="X245" s="169"/>
      <c r="Y245" s="166"/>
    </row>
    <row r="246" spans="2:25" s="212" customFormat="1" ht="12.75" customHeight="1">
      <c r="B246" s="166"/>
      <c r="C246" s="166"/>
      <c r="D246" s="166"/>
      <c r="E246" s="166"/>
      <c r="F246" s="166"/>
      <c r="G246" s="167"/>
      <c r="H246" s="166"/>
      <c r="I246" s="168"/>
      <c r="J246" s="168"/>
      <c r="K246" s="169"/>
      <c r="L246" s="166"/>
      <c r="M246" s="170"/>
      <c r="N246" s="169"/>
      <c r="O246" s="166"/>
      <c r="P246" s="169"/>
      <c r="Q246" s="166"/>
      <c r="R246" s="170"/>
      <c r="S246" s="169"/>
      <c r="T246" s="166"/>
      <c r="U246" s="169"/>
      <c r="V246" s="166"/>
      <c r="W246" s="170"/>
      <c r="X246" s="169"/>
      <c r="Y246" s="166"/>
    </row>
    <row r="247" spans="2:25" s="212" customFormat="1" ht="12.75" customHeight="1">
      <c r="B247" s="166"/>
      <c r="C247" s="166"/>
      <c r="D247" s="166"/>
      <c r="E247" s="166"/>
      <c r="F247" s="166"/>
      <c r="G247" s="167"/>
      <c r="H247" s="166"/>
      <c r="I247" s="168"/>
      <c r="J247" s="168"/>
      <c r="K247" s="169"/>
      <c r="L247" s="166"/>
      <c r="M247" s="170"/>
      <c r="N247" s="169"/>
      <c r="O247" s="166"/>
      <c r="P247" s="169"/>
      <c r="Q247" s="166"/>
      <c r="R247" s="170"/>
      <c r="S247" s="169"/>
      <c r="T247" s="166"/>
      <c r="U247" s="169"/>
      <c r="V247" s="166"/>
      <c r="W247" s="170"/>
      <c r="X247" s="169"/>
      <c r="Y247" s="166"/>
    </row>
    <row r="248" spans="2:25" s="212" customFormat="1" ht="12.75" customHeight="1">
      <c r="B248" s="166"/>
      <c r="C248" s="166"/>
      <c r="D248" s="166"/>
      <c r="E248" s="166"/>
      <c r="F248" s="166"/>
      <c r="G248" s="167"/>
      <c r="H248" s="166"/>
      <c r="I248" s="168"/>
      <c r="J248" s="168"/>
      <c r="K248" s="169"/>
      <c r="L248" s="166"/>
      <c r="M248" s="170"/>
      <c r="N248" s="169"/>
      <c r="O248" s="166"/>
      <c r="P248" s="169"/>
      <c r="Q248" s="166"/>
      <c r="R248" s="170"/>
      <c r="S248" s="169"/>
      <c r="T248" s="166"/>
      <c r="U248" s="169"/>
      <c r="V248" s="166"/>
      <c r="W248" s="170"/>
      <c r="X248" s="169"/>
      <c r="Y248" s="166"/>
    </row>
    <row r="249" spans="2:25" s="212" customFormat="1" ht="12.75" customHeight="1">
      <c r="B249" s="166"/>
      <c r="C249" s="166"/>
      <c r="D249" s="166"/>
      <c r="E249" s="166"/>
      <c r="F249" s="166"/>
      <c r="G249" s="167"/>
      <c r="H249" s="166"/>
      <c r="I249" s="168"/>
      <c r="J249" s="168"/>
      <c r="K249" s="169"/>
      <c r="L249" s="166"/>
      <c r="M249" s="170"/>
      <c r="N249" s="169"/>
      <c r="O249" s="166"/>
      <c r="P249" s="169"/>
      <c r="Q249" s="166"/>
      <c r="R249" s="170"/>
      <c r="S249" s="169"/>
      <c r="T249" s="166"/>
      <c r="U249" s="169"/>
      <c r="V249" s="166"/>
      <c r="W249" s="170"/>
      <c r="X249" s="169"/>
      <c r="Y249" s="166"/>
    </row>
    <row r="250" spans="2:25" s="212" customFormat="1" ht="12.75" customHeight="1">
      <c r="B250" s="166"/>
      <c r="C250" s="166"/>
      <c r="D250" s="166"/>
      <c r="E250" s="166"/>
      <c r="F250" s="166"/>
      <c r="G250" s="167"/>
      <c r="H250" s="166"/>
      <c r="I250" s="168"/>
      <c r="J250" s="168"/>
      <c r="K250" s="169"/>
      <c r="L250" s="166"/>
      <c r="M250" s="170"/>
      <c r="N250" s="169"/>
      <c r="O250" s="166"/>
      <c r="P250" s="169"/>
      <c r="Q250" s="166"/>
      <c r="R250" s="170"/>
      <c r="S250" s="169"/>
      <c r="T250" s="166"/>
      <c r="U250" s="169"/>
      <c r="V250" s="166"/>
      <c r="W250" s="170"/>
      <c r="X250" s="169"/>
      <c r="Y250" s="166"/>
    </row>
    <row r="251" spans="2:25" s="212" customFormat="1" ht="12.75" customHeight="1">
      <c r="B251" s="166"/>
      <c r="C251" s="166"/>
      <c r="D251" s="166"/>
      <c r="E251" s="166"/>
      <c r="F251" s="166"/>
      <c r="G251" s="167"/>
      <c r="H251" s="166"/>
      <c r="I251" s="168"/>
      <c r="J251" s="168"/>
      <c r="K251" s="169"/>
      <c r="L251" s="166"/>
      <c r="M251" s="170"/>
      <c r="N251" s="169"/>
      <c r="O251" s="166"/>
      <c r="P251" s="169"/>
      <c r="Q251" s="166"/>
      <c r="R251" s="170"/>
      <c r="S251" s="169"/>
      <c r="T251" s="166"/>
      <c r="U251" s="169"/>
      <c r="V251" s="166"/>
      <c r="W251" s="170"/>
      <c r="X251" s="169"/>
      <c r="Y251" s="166"/>
    </row>
    <row r="252" spans="2:25" s="212" customFormat="1" ht="12.75" customHeight="1">
      <c r="B252" s="166"/>
      <c r="C252" s="166"/>
      <c r="D252" s="166"/>
      <c r="E252" s="166"/>
      <c r="F252" s="166"/>
      <c r="G252" s="167"/>
      <c r="H252" s="166"/>
      <c r="I252" s="168"/>
      <c r="J252" s="168"/>
      <c r="K252" s="169"/>
      <c r="L252" s="166"/>
      <c r="M252" s="170"/>
      <c r="N252" s="169"/>
      <c r="O252" s="166"/>
      <c r="P252" s="169"/>
      <c r="Q252" s="166"/>
      <c r="R252" s="170"/>
      <c r="S252" s="169"/>
      <c r="T252" s="166"/>
      <c r="U252" s="169"/>
      <c r="V252" s="166"/>
      <c r="W252" s="170"/>
      <c r="X252" s="169"/>
      <c r="Y252" s="166"/>
    </row>
    <row r="253" spans="2:25" s="212" customFormat="1" ht="12.75" customHeight="1">
      <c r="B253" s="166"/>
      <c r="C253" s="166"/>
      <c r="D253" s="166"/>
      <c r="E253" s="166"/>
      <c r="F253" s="166"/>
      <c r="G253" s="167"/>
      <c r="H253" s="166"/>
      <c r="I253" s="168"/>
      <c r="J253" s="168"/>
      <c r="K253" s="169"/>
      <c r="L253" s="166"/>
      <c r="M253" s="170"/>
      <c r="N253" s="169"/>
      <c r="O253" s="166"/>
      <c r="P253" s="169"/>
      <c r="Q253" s="166"/>
      <c r="R253" s="170"/>
      <c r="S253" s="169"/>
      <c r="T253" s="166"/>
      <c r="U253" s="169"/>
      <c r="V253" s="166"/>
      <c r="W253" s="170"/>
      <c r="X253" s="169"/>
      <c r="Y253" s="166"/>
    </row>
    <row r="254" spans="2:25" s="212" customFormat="1" ht="12.75" customHeight="1">
      <c r="B254" s="166"/>
      <c r="C254" s="166"/>
      <c r="D254" s="166"/>
      <c r="E254" s="166"/>
      <c r="F254" s="166"/>
      <c r="G254" s="167"/>
      <c r="H254" s="166"/>
      <c r="I254" s="168"/>
      <c r="J254" s="168"/>
      <c r="K254" s="169"/>
      <c r="L254" s="166"/>
      <c r="M254" s="170"/>
      <c r="N254" s="169"/>
      <c r="O254" s="166"/>
      <c r="P254" s="169"/>
      <c r="Q254" s="166"/>
      <c r="R254" s="170"/>
      <c r="S254" s="169"/>
      <c r="T254" s="166"/>
      <c r="U254" s="169"/>
      <c r="V254" s="166"/>
      <c r="W254" s="170"/>
      <c r="X254" s="169"/>
      <c r="Y254" s="166"/>
    </row>
    <row r="255" spans="2:25" s="212" customFormat="1" ht="12.75" customHeight="1">
      <c r="B255" s="166"/>
      <c r="C255" s="166"/>
      <c r="D255" s="166"/>
      <c r="E255" s="166"/>
      <c r="F255" s="166"/>
      <c r="G255" s="167"/>
      <c r="H255" s="166"/>
      <c r="I255" s="168"/>
      <c r="J255" s="168"/>
      <c r="K255" s="169"/>
      <c r="L255" s="166"/>
      <c r="M255" s="170"/>
      <c r="N255" s="169"/>
      <c r="O255" s="166"/>
      <c r="P255" s="169"/>
      <c r="Q255" s="166"/>
      <c r="R255" s="170"/>
      <c r="S255" s="169"/>
      <c r="T255" s="166"/>
      <c r="U255" s="169"/>
      <c r="V255" s="166"/>
      <c r="W255" s="170"/>
      <c r="X255" s="169"/>
      <c r="Y255" s="166"/>
    </row>
    <row r="256" spans="2:25" s="212" customFormat="1" ht="12.75" customHeight="1">
      <c r="B256" s="166"/>
      <c r="C256" s="166"/>
      <c r="D256" s="166"/>
      <c r="E256" s="166"/>
      <c r="F256" s="166"/>
      <c r="G256" s="167"/>
      <c r="H256" s="166"/>
      <c r="I256" s="168"/>
      <c r="J256" s="168"/>
      <c r="K256" s="169"/>
      <c r="L256" s="166"/>
      <c r="M256" s="170"/>
      <c r="N256" s="169"/>
      <c r="O256" s="166"/>
      <c r="P256" s="169"/>
      <c r="Q256" s="166"/>
      <c r="R256" s="170"/>
      <c r="S256" s="169"/>
      <c r="T256" s="166"/>
      <c r="U256" s="169"/>
      <c r="V256" s="166"/>
      <c r="W256" s="170"/>
      <c r="X256" s="169"/>
      <c r="Y256" s="166"/>
    </row>
    <row r="257" spans="2:25" s="212" customFormat="1" ht="12.75" customHeight="1">
      <c r="B257" s="166"/>
      <c r="C257" s="166"/>
      <c r="D257" s="166"/>
      <c r="E257" s="166"/>
      <c r="F257" s="166"/>
      <c r="G257" s="167"/>
      <c r="H257" s="166"/>
      <c r="I257" s="168"/>
      <c r="J257" s="168"/>
      <c r="K257" s="169"/>
      <c r="L257" s="166"/>
      <c r="M257" s="170"/>
      <c r="N257" s="169"/>
      <c r="O257" s="166"/>
      <c r="P257" s="169"/>
      <c r="Q257" s="166"/>
      <c r="R257" s="170"/>
      <c r="S257" s="169"/>
      <c r="T257" s="166"/>
      <c r="U257" s="169"/>
      <c r="V257" s="166"/>
      <c r="W257" s="170"/>
      <c r="X257" s="169"/>
      <c r="Y257" s="166"/>
    </row>
    <row r="258" spans="2:25" s="212" customFormat="1" ht="12.75" customHeight="1">
      <c r="B258" s="166"/>
      <c r="C258" s="166"/>
      <c r="D258" s="166"/>
      <c r="E258" s="166"/>
      <c r="F258" s="166"/>
      <c r="G258" s="167"/>
      <c r="H258" s="166"/>
      <c r="I258" s="168"/>
      <c r="J258" s="168"/>
      <c r="K258" s="169"/>
      <c r="L258" s="166"/>
      <c r="M258" s="170"/>
      <c r="N258" s="169"/>
      <c r="O258" s="166"/>
      <c r="P258" s="169"/>
      <c r="Q258" s="166"/>
      <c r="R258" s="170"/>
      <c r="S258" s="169"/>
      <c r="T258" s="166"/>
      <c r="U258" s="169"/>
      <c r="V258" s="166"/>
      <c r="W258" s="170"/>
      <c r="X258" s="169"/>
      <c r="Y258" s="166"/>
    </row>
    <row r="259" spans="2:25" s="212" customFormat="1" ht="12.75" customHeight="1">
      <c r="B259" s="166"/>
      <c r="C259" s="166"/>
      <c r="D259" s="166"/>
      <c r="E259" s="166"/>
      <c r="F259" s="166"/>
      <c r="G259" s="167"/>
      <c r="H259" s="166"/>
      <c r="I259" s="168"/>
      <c r="J259" s="168"/>
      <c r="K259" s="169"/>
      <c r="L259" s="166"/>
      <c r="M259" s="170"/>
      <c r="N259" s="169"/>
      <c r="O259" s="166"/>
      <c r="P259" s="169"/>
      <c r="Q259" s="166"/>
      <c r="R259" s="170"/>
      <c r="S259" s="169"/>
      <c r="T259" s="166"/>
      <c r="U259" s="169"/>
      <c r="V259" s="166"/>
      <c r="W259" s="170"/>
      <c r="X259" s="169"/>
      <c r="Y259" s="166"/>
    </row>
    <row r="260" spans="2:25" s="212" customFormat="1" ht="12.75" customHeight="1">
      <c r="B260" s="166"/>
      <c r="C260" s="166"/>
      <c r="D260" s="166"/>
      <c r="E260" s="166"/>
      <c r="F260" s="166"/>
      <c r="G260" s="167"/>
      <c r="H260" s="166"/>
      <c r="I260" s="168"/>
      <c r="J260" s="168"/>
      <c r="K260" s="169"/>
      <c r="L260" s="166"/>
      <c r="M260" s="170"/>
      <c r="N260" s="169"/>
      <c r="O260" s="166"/>
      <c r="P260" s="169"/>
      <c r="Q260" s="166"/>
      <c r="R260" s="170"/>
      <c r="S260" s="169"/>
      <c r="T260" s="166"/>
      <c r="U260" s="169"/>
      <c r="V260" s="166"/>
      <c r="W260" s="170"/>
      <c r="X260" s="169"/>
      <c r="Y260" s="166"/>
    </row>
    <row r="261" spans="2:25" s="212" customFormat="1" ht="12.75" customHeight="1">
      <c r="B261" s="166"/>
      <c r="C261" s="166"/>
      <c r="D261" s="166"/>
      <c r="E261" s="166"/>
      <c r="F261" s="166"/>
      <c r="G261" s="167"/>
      <c r="H261" s="166"/>
      <c r="I261" s="168"/>
      <c r="J261" s="168"/>
      <c r="K261" s="169"/>
      <c r="L261" s="166"/>
      <c r="M261" s="170"/>
      <c r="N261" s="169"/>
      <c r="O261" s="166"/>
      <c r="P261" s="169"/>
      <c r="Q261" s="166"/>
      <c r="R261" s="170"/>
      <c r="S261" s="169"/>
      <c r="T261" s="166"/>
      <c r="U261" s="169"/>
      <c r="V261" s="166"/>
      <c r="W261" s="170"/>
      <c r="X261" s="169"/>
      <c r="Y261" s="166"/>
    </row>
    <row r="262" spans="2:25" s="212" customFormat="1" ht="12.75" customHeight="1">
      <c r="B262" s="166"/>
      <c r="C262" s="166"/>
      <c r="D262" s="166"/>
      <c r="E262" s="166"/>
      <c r="F262" s="166"/>
      <c r="G262" s="167"/>
      <c r="H262" s="166"/>
      <c r="I262" s="168"/>
      <c r="J262" s="168"/>
      <c r="K262" s="169"/>
      <c r="L262" s="166"/>
      <c r="M262" s="170"/>
      <c r="N262" s="169"/>
      <c r="O262" s="166"/>
      <c r="P262" s="169"/>
      <c r="Q262" s="166"/>
      <c r="R262" s="170"/>
      <c r="S262" s="169"/>
      <c r="T262" s="166"/>
      <c r="U262" s="169"/>
      <c r="V262" s="166"/>
      <c r="W262" s="170"/>
      <c r="X262" s="169"/>
      <c r="Y262" s="166"/>
    </row>
    <row r="263" spans="2:25" s="212" customFormat="1" ht="12.75" customHeight="1">
      <c r="B263" s="166"/>
      <c r="C263" s="166"/>
      <c r="D263" s="166"/>
      <c r="E263" s="166"/>
      <c r="F263" s="166"/>
      <c r="G263" s="167"/>
      <c r="H263" s="166"/>
      <c r="I263" s="168"/>
      <c r="J263" s="168"/>
      <c r="K263" s="169"/>
      <c r="L263" s="166"/>
      <c r="M263" s="170"/>
      <c r="N263" s="169"/>
      <c r="O263" s="166"/>
      <c r="P263" s="169"/>
      <c r="Q263" s="166"/>
      <c r="R263" s="170"/>
      <c r="S263" s="169"/>
      <c r="T263" s="166"/>
      <c r="U263" s="169"/>
      <c r="V263" s="166"/>
      <c r="W263" s="170"/>
      <c r="X263" s="169"/>
      <c r="Y263" s="166"/>
    </row>
    <row r="264" spans="2:25" s="212" customFormat="1" ht="12.75" customHeight="1">
      <c r="B264" s="166"/>
      <c r="C264" s="166"/>
      <c r="D264" s="166"/>
      <c r="E264" s="166"/>
      <c r="F264" s="166"/>
      <c r="G264" s="167"/>
      <c r="H264" s="166"/>
      <c r="I264" s="168"/>
      <c r="J264" s="168"/>
      <c r="K264" s="169"/>
      <c r="L264" s="166"/>
      <c r="M264" s="170"/>
      <c r="N264" s="169"/>
      <c r="O264" s="166"/>
      <c r="P264" s="169"/>
      <c r="Q264" s="166"/>
      <c r="R264" s="170"/>
      <c r="S264" s="169"/>
      <c r="T264" s="166"/>
      <c r="U264" s="169"/>
      <c r="V264" s="166"/>
      <c r="W264" s="170"/>
      <c r="X264" s="169"/>
      <c r="Y264" s="166"/>
    </row>
    <row r="265" spans="2:25" s="212" customFormat="1" ht="12.75" customHeight="1">
      <c r="B265" s="166"/>
      <c r="C265" s="166"/>
      <c r="D265" s="166"/>
      <c r="E265" s="166"/>
      <c r="F265" s="166"/>
      <c r="G265" s="167"/>
      <c r="H265" s="166"/>
      <c r="I265" s="168"/>
      <c r="J265" s="168"/>
      <c r="K265" s="169"/>
      <c r="L265" s="166"/>
      <c r="M265" s="170"/>
      <c r="N265" s="169"/>
      <c r="O265" s="166"/>
      <c r="P265" s="169"/>
      <c r="Q265" s="166"/>
      <c r="R265" s="170"/>
      <c r="S265" s="169"/>
      <c r="T265" s="166"/>
      <c r="U265" s="169"/>
      <c r="V265" s="166"/>
      <c r="W265" s="170"/>
      <c r="X265" s="169"/>
      <c r="Y265" s="166"/>
    </row>
    <row r="266" spans="2:25" s="212" customFormat="1" ht="12.75" customHeight="1">
      <c r="B266" s="166"/>
      <c r="C266" s="166"/>
      <c r="D266" s="166"/>
      <c r="E266" s="166"/>
      <c r="F266" s="166"/>
      <c r="G266" s="167"/>
      <c r="H266" s="166"/>
      <c r="I266" s="168"/>
      <c r="J266" s="168"/>
      <c r="K266" s="169"/>
      <c r="L266" s="166"/>
      <c r="M266" s="170"/>
      <c r="N266" s="169"/>
      <c r="O266" s="166"/>
      <c r="P266" s="169"/>
      <c r="Q266" s="166"/>
      <c r="R266" s="170"/>
      <c r="S266" s="169"/>
      <c r="T266" s="166"/>
      <c r="U266" s="169"/>
      <c r="V266" s="166"/>
      <c r="W266" s="170"/>
      <c r="X266" s="169"/>
      <c r="Y266" s="166"/>
    </row>
    <row r="267" spans="2:25" s="212" customFormat="1" ht="12.75" customHeight="1">
      <c r="B267" s="166"/>
      <c r="C267" s="166"/>
      <c r="D267" s="166"/>
      <c r="E267" s="166"/>
      <c r="F267" s="166"/>
      <c r="G267" s="167"/>
      <c r="H267" s="166"/>
      <c r="I267" s="168"/>
      <c r="J267" s="168"/>
      <c r="K267" s="169"/>
      <c r="L267" s="166"/>
      <c r="M267" s="170"/>
      <c r="N267" s="169"/>
      <c r="O267" s="166"/>
      <c r="P267" s="169"/>
      <c r="Q267" s="166"/>
      <c r="R267" s="170"/>
      <c r="S267" s="169"/>
      <c r="T267" s="166"/>
      <c r="U267" s="169"/>
      <c r="V267" s="166"/>
      <c r="W267" s="170"/>
      <c r="X267" s="169"/>
      <c r="Y267" s="166"/>
    </row>
    <row r="268" spans="2:25" s="212" customFormat="1" ht="12.75" customHeight="1">
      <c r="B268" s="166"/>
      <c r="C268" s="166"/>
      <c r="D268" s="166"/>
      <c r="E268" s="166"/>
      <c r="F268" s="166"/>
      <c r="G268" s="167"/>
      <c r="H268" s="166"/>
      <c r="I268" s="168"/>
      <c r="J268" s="168"/>
      <c r="K268" s="169"/>
      <c r="L268" s="166"/>
      <c r="M268" s="170"/>
      <c r="N268" s="169"/>
      <c r="O268" s="166"/>
      <c r="P268" s="169"/>
      <c r="Q268" s="166"/>
      <c r="R268" s="170"/>
      <c r="S268" s="169"/>
      <c r="T268" s="166"/>
      <c r="U268" s="169"/>
      <c r="V268" s="166"/>
      <c r="W268" s="170"/>
      <c r="X268" s="169"/>
      <c r="Y268" s="166"/>
    </row>
    <row r="269" spans="2:25" s="212" customFormat="1" ht="12.75" customHeight="1">
      <c r="B269" s="166"/>
      <c r="C269" s="166"/>
      <c r="D269" s="166"/>
      <c r="E269" s="166"/>
      <c r="F269" s="166"/>
      <c r="G269" s="167"/>
      <c r="H269" s="166"/>
      <c r="I269" s="168"/>
      <c r="J269" s="168"/>
      <c r="K269" s="169"/>
      <c r="L269" s="166"/>
      <c r="M269" s="170"/>
      <c r="N269" s="169"/>
      <c r="O269" s="166"/>
      <c r="P269" s="169"/>
      <c r="Q269" s="166"/>
      <c r="R269" s="170"/>
      <c r="S269" s="169"/>
      <c r="T269" s="166"/>
      <c r="U269" s="169"/>
      <c r="V269" s="166"/>
      <c r="W269" s="170"/>
      <c r="X269" s="169"/>
      <c r="Y269" s="166"/>
    </row>
    <row r="270" spans="2:25" s="212" customFormat="1" ht="12.75" customHeight="1">
      <c r="B270" s="166"/>
      <c r="C270" s="166"/>
      <c r="D270" s="166"/>
      <c r="E270" s="166"/>
      <c r="F270" s="166"/>
      <c r="G270" s="167"/>
      <c r="H270" s="166"/>
      <c r="I270" s="168"/>
      <c r="J270" s="168"/>
      <c r="K270" s="169"/>
      <c r="L270" s="166"/>
      <c r="M270" s="170"/>
      <c r="N270" s="169"/>
      <c r="O270" s="166"/>
      <c r="P270" s="169"/>
      <c r="Q270" s="166"/>
      <c r="R270" s="170"/>
      <c r="S270" s="169"/>
      <c r="T270" s="166"/>
      <c r="U270" s="169"/>
      <c r="V270" s="166"/>
      <c r="W270" s="170"/>
      <c r="X270" s="169"/>
      <c r="Y270" s="166"/>
    </row>
    <row r="271" spans="2:25" s="212" customFormat="1" ht="12.75" customHeight="1">
      <c r="B271" s="166"/>
      <c r="C271" s="166"/>
      <c r="D271" s="166"/>
      <c r="E271" s="166"/>
      <c r="F271" s="166"/>
      <c r="G271" s="167"/>
      <c r="H271" s="166"/>
      <c r="I271" s="168"/>
      <c r="J271" s="168"/>
      <c r="K271" s="169"/>
      <c r="L271" s="166"/>
      <c r="M271" s="170"/>
      <c r="N271" s="169"/>
      <c r="O271" s="166"/>
      <c r="P271" s="169"/>
      <c r="Q271" s="166"/>
      <c r="R271" s="170"/>
      <c r="S271" s="169"/>
      <c r="T271" s="166"/>
      <c r="U271" s="169"/>
      <c r="V271" s="166"/>
      <c r="W271" s="170"/>
      <c r="X271" s="169"/>
      <c r="Y271" s="166"/>
    </row>
    <row r="272" spans="2:25" s="212" customFormat="1" ht="12.75" customHeight="1">
      <c r="B272" s="166"/>
      <c r="C272" s="166"/>
      <c r="D272" s="166"/>
      <c r="E272" s="166"/>
      <c r="F272" s="166"/>
      <c r="G272" s="167"/>
      <c r="H272" s="166"/>
      <c r="I272" s="168"/>
      <c r="J272" s="168"/>
      <c r="K272" s="169"/>
      <c r="L272" s="166"/>
      <c r="M272" s="170"/>
      <c r="N272" s="169"/>
      <c r="O272" s="166"/>
      <c r="P272" s="169"/>
      <c r="Q272" s="166"/>
      <c r="R272" s="170"/>
      <c r="S272" s="169"/>
      <c r="T272" s="166"/>
      <c r="U272" s="169"/>
      <c r="V272" s="166"/>
      <c r="W272" s="170"/>
      <c r="X272" s="169"/>
      <c r="Y272" s="166"/>
    </row>
    <row r="273" spans="2:25" s="212" customFormat="1" ht="12.75" customHeight="1">
      <c r="B273" s="166"/>
      <c r="C273" s="166"/>
      <c r="D273" s="166"/>
      <c r="E273" s="166"/>
      <c r="F273" s="166"/>
      <c r="G273" s="167"/>
      <c r="H273" s="166"/>
      <c r="I273" s="168"/>
      <c r="J273" s="168"/>
      <c r="K273" s="169"/>
      <c r="L273" s="166"/>
      <c r="M273" s="170"/>
      <c r="N273" s="169"/>
      <c r="O273" s="166"/>
      <c r="P273" s="169"/>
      <c r="Q273" s="166"/>
      <c r="R273" s="170"/>
      <c r="S273" s="169"/>
      <c r="T273" s="166"/>
      <c r="U273" s="169"/>
      <c r="V273" s="166"/>
      <c r="W273" s="170"/>
      <c r="X273" s="169"/>
      <c r="Y273" s="166"/>
    </row>
    <row r="274" spans="2:25" s="212" customFormat="1" ht="12.75" customHeight="1">
      <c r="B274" s="166"/>
      <c r="C274" s="166"/>
      <c r="D274" s="166"/>
      <c r="E274" s="166"/>
      <c r="F274" s="166"/>
      <c r="G274" s="167"/>
      <c r="H274" s="166"/>
      <c r="I274" s="168"/>
      <c r="J274" s="168"/>
      <c r="K274" s="169"/>
      <c r="L274" s="166"/>
      <c r="M274" s="170"/>
      <c r="N274" s="169"/>
      <c r="O274" s="166"/>
      <c r="P274" s="169"/>
      <c r="Q274" s="166"/>
      <c r="R274" s="170"/>
      <c r="S274" s="169"/>
      <c r="T274" s="166"/>
      <c r="U274" s="169"/>
      <c r="V274" s="166"/>
      <c r="W274" s="170"/>
      <c r="X274" s="169"/>
      <c r="Y274" s="166"/>
    </row>
    <row r="275" spans="2:25" s="212" customFormat="1" ht="12.75" customHeight="1">
      <c r="B275" s="166"/>
      <c r="C275" s="166"/>
      <c r="D275" s="166"/>
      <c r="E275" s="166"/>
      <c r="F275" s="166"/>
      <c r="G275" s="167"/>
      <c r="H275" s="166"/>
      <c r="I275" s="168"/>
      <c r="J275" s="168"/>
      <c r="K275" s="169"/>
      <c r="L275" s="166"/>
      <c r="M275" s="170"/>
      <c r="N275" s="169"/>
      <c r="O275" s="166"/>
      <c r="P275" s="169"/>
      <c r="Q275" s="166"/>
      <c r="R275" s="170"/>
      <c r="S275" s="169"/>
      <c r="T275" s="166"/>
      <c r="U275" s="169"/>
      <c r="V275" s="166"/>
      <c r="W275" s="170"/>
      <c r="X275" s="169"/>
      <c r="Y275" s="166"/>
    </row>
    <row r="276" spans="2:25" s="212" customFormat="1" ht="12.75" customHeight="1">
      <c r="B276" s="166"/>
      <c r="C276" s="166"/>
      <c r="D276" s="166"/>
      <c r="E276" s="166"/>
      <c r="F276" s="166"/>
      <c r="G276" s="167"/>
      <c r="H276" s="166"/>
      <c r="I276" s="168"/>
      <c r="J276" s="168"/>
      <c r="K276" s="169"/>
      <c r="L276" s="166"/>
      <c r="M276" s="170"/>
      <c r="N276" s="169"/>
      <c r="O276" s="166"/>
      <c r="P276" s="169"/>
      <c r="Q276" s="166"/>
      <c r="R276" s="170"/>
      <c r="S276" s="169"/>
      <c r="T276" s="166"/>
      <c r="U276" s="169"/>
      <c r="V276" s="166"/>
      <c r="W276" s="170"/>
      <c r="X276" s="169"/>
      <c r="Y276" s="166"/>
    </row>
    <row r="277" spans="2:25" s="212" customFormat="1" ht="12.75" customHeight="1">
      <c r="B277" s="166"/>
      <c r="C277" s="166"/>
      <c r="D277" s="166"/>
      <c r="E277" s="166"/>
      <c r="F277" s="166"/>
      <c r="G277" s="167"/>
      <c r="H277" s="166"/>
      <c r="I277" s="168"/>
      <c r="J277" s="168"/>
      <c r="K277" s="169"/>
      <c r="L277" s="166"/>
      <c r="M277" s="170"/>
      <c r="N277" s="169"/>
      <c r="O277" s="166"/>
      <c r="P277" s="169"/>
      <c r="Q277" s="166"/>
      <c r="R277" s="170"/>
      <c r="S277" s="169"/>
      <c r="T277" s="166"/>
      <c r="U277" s="169"/>
      <c r="V277" s="166"/>
      <c r="W277" s="170"/>
      <c r="X277" s="169"/>
      <c r="Y277" s="166"/>
    </row>
    <row r="278" spans="2:25" s="212" customFormat="1" ht="12.75" customHeight="1">
      <c r="B278" s="166"/>
      <c r="C278" s="166"/>
      <c r="D278" s="166"/>
      <c r="E278" s="166"/>
      <c r="F278" s="166"/>
      <c r="G278" s="167"/>
      <c r="H278" s="166"/>
      <c r="I278" s="168"/>
      <c r="J278" s="168"/>
      <c r="K278" s="169"/>
      <c r="L278" s="166"/>
      <c r="M278" s="170"/>
      <c r="N278" s="169"/>
      <c r="O278" s="166"/>
      <c r="P278" s="169"/>
      <c r="Q278" s="166"/>
      <c r="R278" s="170"/>
      <c r="S278" s="169"/>
      <c r="T278" s="166"/>
      <c r="U278" s="169"/>
      <c r="V278" s="166"/>
      <c r="W278" s="170"/>
      <c r="X278" s="169"/>
      <c r="Y278" s="166"/>
    </row>
    <row r="279" spans="2:25" s="212" customFormat="1" ht="12.75" customHeight="1">
      <c r="B279" s="166"/>
      <c r="C279" s="166"/>
      <c r="D279" s="166"/>
      <c r="E279" s="166"/>
      <c r="F279" s="166"/>
      <c r="G279" s="167"/>
      <c r="H279" s="166"/>
      <c r="I279" s="168"/>
      <c r="J279" s="168"/>
      <c r="K279" s="169"/>
      <c r="L279" s="166"/>
      <c r="M279" s="170"/>
      <c r="N279" s="169"/>
      <c r="O279" s="166"/>
      <c r="P279" s="169"/>
      <c r="Q279" s="166"/>
      <c r="R279" s="170"/>
      <c r="S279" s="169"/>
      <c r="T279" s="166"/>
      <c r="U279" s="169"/>
      <c r="V279" s="166"/>
      <c r="W279" s="170"/>
      <c r="X279" s="169"/>
      <c r="Y279" s="166"/>
    </row>
    <row r="280" spans="2:25" s="212" customFormat="1" ht="12.75" customHeight="1">
      <c r="B280" s="166"/>
      <c r="C280" s="166"/>
      <c r="D280" s="166"/>
      <c r="E280" s="166"/>
      <c r="F280" s="166"/>
      <c r="G280" s="167"/>
      <c r="H280" s="166"/>
      <c r="I280" s="168"/>
      <c r="J280" s="168"/>
      <c r="K280" s="169"/>
      <c r="L280" s="166"/>
      <c r="M280" s="170"/>
      <c r="N280" s="169"/>
      <c r="O280" s="166"/>
      <c r="P280" s="169"/>
      <c r="Q280" s="166"/>
      <c r="R280" s="170"/>
      <c r="S280" s="169"/>
      <c r="T280" s="166"/>
      <c r="U280" s="169"/>
      <c r="V280" s="166"/>
      <c r="W280" s="170"/>
      <c r="X280" s="169"/>
      <c r="Y280" s="166"/>
    </row>
    <row r="281" spans="2:25" s="212" customFormat="1" ht="12.75" customHeight="1">
      <c r="B281" s="166"/>
      <c r="C281" s="166"/>
      <c r="D281" s="166"/>
      <c r="E281" s="166"/>
      <c r="F281" s="166"/>
      <c r="G281" s="167"/>
      <c r="H281" s="166"/>
      <c r="I281" s="168"/>
      <c r="J281" s="168"/>
      <c r="K281" s="169"/>
      <c r="L281" s="166"/>
      <c r="M281" s="170"/>
      <c r="N281" s="169"/>
      <c r="O281" s="166"/>
      <c r="P281" s="169"/>
      <c r="Q281" s="166"/>
      <c r="R281" s="170"/>
      <c r="S281" s="169"/>
      <c r="T281" s="166"/>
      <c r="U281" s="169"/>
      <c r="V281" s="166"/>
      <c r="W281" s="170"/>
      <c r="X281" s="169"/>
      <c r="Y281" s="166"/>
    </row>
    <row r="282" spans="2:25" s="212" customFormat="1" ht="12.75" customHeight="1">
      <c r="B282" s="166"/>
      <c r="C282" s="166"/>
      <c r="D282" s="166"/>
      <c r="E282" s="166"/>
      <c r="F282" s="166"/>
      <c r="G282" s="167"/>
      <c r="H282" s="166"/>
      <c r="I282" s="168"/>
      <c r="J282" s="168"/>
      <c r="K282" s="169"/>
      <c r="L282" s="166"/>
      <c r="M282" s="170"/>
      <c r="N282" s="169"/>
      <c r="O282" s="166"/>
      <c r="P282" s="169"/>
      <c r="Q282" s="166"/>
      <c r="R282" s="170"/>
      <c r="S282" s="169"/>
      <c r="T282" s="166"/>
      <c r="U282" s="169"/>
      <c r="V282" s="166"/>
      <c r="W282" s="170"/>
      <c r="X282" s="169"/>
      <c r="Y282" s="166"/>
    </row>
    <row r="283" spans="2:25" s="212" customFormat="1" ht="12.75" customHeight="1">
      <c r="B283" s="166"/>
      <c r="C283" s="166"/>
      <c r="D283" s="166"/>
      <c r="E283" s="166"/>
      <c r="F283" s="166"/>
      <c r="G283" s="167"/>
      <c r="H283" s="166"/>
      <c r="I283" s="168"/>
      <c r="J283" s="168"/>
      <c r="K283" s="169"/>
      <c r="L283" s="166"/>
      <c r="M283" s="170"/>
      <c r="N283" s="169"/>
      <c r="O283" s="166"/>
      <c r="P283" s="169"/>
      <c r="Q283" s="166"/>
      <c r="R283" s="170"/>
      <c r="S283" s="169"/>
      <c r="T283" s="166"/>
      <c r="U283" s="169"/>
      <c r="V283" s="166"/>
      <c r="W283" s="170"/>
      <c r="X283" s="169"/>
      <c r="Y283" s="166"/>
    </row>
    <row r="284" spans="2:25" s="212" customFormat="1" ht="12.75" customHeight="1">
      <c r="B284" s="166"/>
      <c r="C284" s="166"/>
      <c r="D284" s="166"/>
      <c r="E284" s="166"/>
      <c r="F284" s="166"/>
      <c r="G284" s="167"/>
      <c r="H284" s="166"/>
      <c r="I284" s="168"/>
      <c r="J284" s="168"/>
      <c r="K284" s="169"/>
      <c r="L284" s="166"/>
      <c r="M284" s="170"/>
      <c r="N284" s="169"/>
      <c r="O284" s="166"/>
      <c r="P284" s="169"/>
      <c r="Q284" s="166"/>
      <c r="R284" s="170"/>
      <c r="S284" s="169"/>
      <c r="T284" s="166"/>
      <c r="U284" s="169"/>
      <c r="V284" s="166"/>
      <c r="W284" s="170"/>
      <c r="X284" s="169"/>
      <c r="Y284" s="166"/>
    </row>
    <row r="285" spans="2:25" s="212" customFormat="1" ht="12.75" customHeight="1">
      <c r="B285" s="166"/>
      <c r="C285" s="166"/>
      <c r="D285" s="166"/>
      <c r="E285" s="166"/>
      <c r="F285" s="166"/>
      <c r="G285" s="167"/>
      <c r="H285" s="166"/>
      <c r="I285" s="168"/>
      <c r="J285" s="168"/>
      <c r="K285" s="169"/>
      <c r="L285" s="166"/>
      <c r="M285" s="170"/>
      <c r="N285" s="169"/>
      <c r="O285" s="166"/>
      <c r="P285" s="169"/>
      <c r="Q285" s="166"/>
      <c r="R285" s="170"/>
      <c r="S285" s="169"/>
      <c r="T285" s="166"/>
      <c r="U285" s="169"/>
      <c r="V285" s="166"/>
      <c r="W285" s="170"/>
      <c r="X285" s="169"/>
      <c r="Y285" s="166"/>
    </row>
    <row r="286" spans="2:25" s="212" customFormat="1" ht="12.75" customHeight="1">
      <c r="B286" s="166"/>
      <c r="C286" s="166"/>
      <c r="D286" s="166"/>
      <c r="E286" s="166"/>
      <c r="F286" s="166"/>
      <c r="G286" s="167"/>
      <c r="H286" s="166"/>
      <c r="I286" s="168"/>
      <c r="J286" s="168"/>
      <c r="K286" s="169"/>
      <c r="L286" s="166"/>
      <c r="M286" s="170"/>
      <c r="N286" s="169"/>
      <c r="O286" s="166"/>
      <c r="P286" s="169"/>
      <c r="Q286" s="166"/>
      <c r="R286" s="170"/>
      <c r="S286" s="169"/>
      <c r="T286" s="166"/>
      <c r="U286" s="169"/>
      <c r="V286" s="166"/>
      <c r="W286" s="170"/>
      <c r="X286" s="169"/>
      <c r="Y286" s="166"/>
    </row>
    <row r="287" spans="2:25" s="212" customFormat="1" ht="12.75" customHeight="1">
      <c r="B287" s="166"/>
      <c r="C287" s="166"/>
      <c r="D287" s="166"/>
      <c r="E287" s="166"/>
      <c r="F287" s="166"/>
      <c r="G287" s="167"/>
      <c r="H287" s="166"/>
      <c r="I287" s="168"/>
      <c r="J287" s="168"/>
      <c r="K287" s="169"/>
      <c r="L287" s="166"/>
      <c r="M287" s="170"/>
      <c r="N287" s="169"/>
      <c r="O287" s="166"/>
      <c r="P287" s="169"/>
      <c r="Q287" s="166"/>
      <c r="R287" s="170"/>
      <c r="S287" s="169"/>
      <c r="T287" s="166"/>
      <c r="U287" s="169"/>
      <c r="V287" s="166"/>
      <c r="W287" s="170"/>
      <c r="X287" s="169"/>
      <c r="Y287" s="166"/>
    </row>
    <row r="288" spans="2:25" s="212" customFormat="1" ht="12.75" customHeight="1">
      <c r="B288" s="166"/>
      <c r="C288" s="166"/>
      <c r="D288" s="166"/>
      <c r="E288" s="166"/>
      <c r="F288" s="166"/>
      <c r="G288" s="167"/>
      <c r="H288" s="166"/>
      <c r="I288" s="168"/>
      <c r="J288" s="168"/>
      <c r="K288" s="169"/>
      <c r="L288" s="166"/>
      <c r="M288" s="170"/>
      <c r="N288" s="169"/>
      <c r="O288" s="166"/>
      <c r="P288" s="169"/>
      <c r="Q288" s="166"/>
      <c r="R288" s="170"/>
      <c r="S288" s="169"/>
      <c r="T288" s="166"/>
      <c r="U288" s="169"/>
      <c r="V288" s="166"/>
      <c r="W288" s="170"/>
      <c r="X288" s="169"/>
      <c r="Y288" s="166"/>
    </row>
    <row r="289" spans="2:25" s="212" customFormat="1" ht="12.75" customHeight="1">
      <c r="B289" s="166"/>
      <c r="C289" s="166"/>
      <c r="D289" s="166"/>
      <c r="E289" s="166"/>
      <c r="F289" s="166"/>
      <c r="G289" s="167"/>
      <c r="H289" s="166"/>
      <c r="I289" s="168"/>
      <c r="J289" s="168"/>
      <c r="K289" s="169"/>
      <c r="L289" s="166"/>
      <c r="M289" s="170"/>
      <c r="N289" s="169"/>
      <c r="O289" s="166"/>
      <c r="P289" s="169"/>
      <c r="Q289" s="166"/>
      <c r="R289" s="170"/>
      <c r="S289" s="169"/>
      <c r="T289" s="166"/>
      <c r="U289" s="169"/>
      <c r="V289" s="166"/>
      <c r="W289" s="170"/>
      <c r="X289" s="169"/>
      <c r="Y289" s="166"/>
    </row>
    <row r="290" spans="2:25" s="212" customFormat="1" ht="12.75" customHeight="1">
      <c r="B290" s="166"/>
      <c r="C290" s="166"/>
      <c r="D290" s="166"/>
      <c r="E290" s="166"/>
      <c r="F290" s="166"/>
      <c r="G290" s="167"/>
      <c r="H290" s="166"/>
      <c r="I290" s="168"/>
      <c r="J290" s="168"/>
      <c r="K290" s="169"/>
      <c r="L290" s="166"/>
      <c r="M290" s="170"/>
      <c r="N290" s="169"/>
      <c r="O290" s="166"/>
      <c r="P290" s="169"/>
      <c r="Q290" s="166"/>
      <c r="R290" s="170"/>
      <c r="S290" s="169"/>
      <c r="T290" s="166"/>
      <c r="U290" s="169"/>
      <c r="V290" s="166"/>
      <c r="W290" s="170"/>
      <c r="X290" s="169"/>
      <c r="Y290" s="166"/>
    </row>
    <row r="291" spans="2:25" s="212" customFormat="1" ht="12.75" customHeight="1">
      <c r="B291" s="166"/>
      <c r="C291" s="166"/>
      <c r="D291" s="166"/>
      <c r="E291" s="166"/>
      <c r="F291" s="166"/>
      <c r="G291" s="167"/>
      <c r="H291" s="166"/>
      <c r="I291" s="168"/>
      <c r="J291" s="168"/>
      <c r="K291" s="169"/>
      <c r="L291" s="166"/>
      <c r="M291" s="170"/>
      <c r="N291" s="169"/>
      <c r="O291" s="166"/>
      <c r="P291" s="169"/>
      <c r="Q291" s="166"/>
      <c r="R291" s="170"/>
      <c r="S291" s="169"/>
      <c r="T291" s="166"/>
      <c r="U291" s="169"/>
      <c r="V291" s="166"/>
      <c r="W291" s="170"/>
      <c r="X291" s="169"/>
      <c r="Y291" s="166"/>
    </row>
    <row r="292" spans="2:25" s="212" customFormat="1" ht="12.75" customHeight="1">
      <c r="B292" s="166"/>
      <c r="C292" s="166"/>
      <c r="D292" s="166"/>
      <c r="E292" s="166"/>
      <c r="F292" s="166"/>
      <c r="G292" s="167"/>
      <c r="H292" s="166"/>
      <c r="I292" s="168"/>
      <c r="J292" s="168"/>
      <c r="K292" s="169"/>
      <c r="L292" s="166"/>
      <c r="M292" s="170"/>
      <c r="N292" s="169"/>
      <c r="O292" s="166"/>
      <c r="P292" s="169"/>
      <c r="Q292" s="166"/>
      <c r="R292" s="170"/>
      <c r="S292" s="169"/>
      <c r="T292" s="166"/>
      <c r="U292" s="169"/>
      <c r="V292" s="166"/>
      <c r="W292" s="170"/>
      <c r="X292" s="169"/>
      <c r="Y292" s="166"/>
    </row>
    <row r="293" spans="2:25" s="212" customFormat="1" ht="12.75" customHeight="1">
      <c r="B293" s="166"/>
      <c r="C293" s="166"/>
      <c r="D293" s="166"/>
      <c r="E293" s="166"/>
      <c r="F293" s="166"/>
      <c r="G293" s="167"/>
      <c r="H293" s="166"/>
      <c r="I293" s="168"/>
      <c r="J293" s="168"/>
      <c r="K293" s="169"/>
      <c r="L293" s="166"/>
      <c r="M293" s="170"/>
      <c r="N293" s="169"/>
      <c r="O293" s="166"/>
      <c r="P293" s="169"/>
      <c r="Q293" s="166"/>
      <c r="R293" s="170"/>
      <c r="S293" s="169"/>
      <c r="T293" s="166"/>
      <c r="U293" s="169"/>
      <c r="V293" s="166"/>
      <c r="W293" s="170"/>
      <c r="X293" s="169"/>
      <c r="Y293" s="166"/>
    </row>
    <row r="294" spans="2:25" s="212" customFormat="1" ht="12.75" customHeight="1">
      <c r="B294" s="166"/>
      <c r="C294" s="166"/>
      <c r="D294" s="166"/>
      <c r="E294" s="166"/>
      <c r="F294" s="166"/>
      <c r="G294" s="167"/>
      <c r="H294" s="166"/>
      <c r="I294" s="168"/>
      <c r="J294" s="168"/>
      <c r="K294" s="169"/>
      <c r="L294" s="166"/>
      <c r="M294" s="170"/>
      <c r="N294" s="169"/>
      <c r="O294" s="166"/>
      <c r="P294" s="169"/>
      <c r="Q294" s="166"/>
      <c r="R294" s="170"/>
      <c r="S294" s="169"/>
      <c r="T294" s="166"/>
      <c r="U294" s="169"/>
      <c r="V294" s="166"/>
      <c r="W294" s="170"/>
      <c r="X294" s="169"/>
      <c r="Y294" s="166"/>
    </row>
    <row r="295" spans="2:25" s="212" customFormat="1" ht="12.75" customHeight="1">
      <c r="B295" s="166"/>
      <c r="C295" s="166"/>
      <c r="D295" s="166"/>
      <c r="E295" s="166"/>
      <c r="F295" s="166"/>
      <c r="G295" s="167"/>
      <c r="H295" s="166"/>
      <c r="I295" s="168"/>
      <c r="J295" s="168"/>
      <c r="K295" s="169"/>
      <c r="L295" s="166"/>
      <c r="M295" s="170"/>
      <c r="N295" s="169"/>
      <c r="O295" s="166"/>
      <c r="P295" s="169"/>
      <c r="Q295" s="166"/>
      <c r="R295" s="170"/>
      <c r="S295" s="169"/>
      <c r="T295" s="166"/>
      <c r="U295" s="169"/>
      <c r="V295" s="166"/>
      <c r="W295" s="170"/>
      <c r="X295" s="169"/>
      <c r="Y295" s="166"/>
    </row>
    <row r="296" spans="2:25" s="212" customFormat="1" ht="12.75" customHeight="1">
      <c r="B296" s="166"/>
      <c r="C296" s="166"/>
      <c r="D296" s="166"/>
      <c r="E296" s="166"/>
      <c r="F296" s="166"/>
      <c r="G296" s="167"/>
      <c r="H296" s="166"/>
      <c r="I296" s="168"/>
      <c r="J296" s="168"/>
      <c r="K296" s="169"/>
      <c r="L296" s="166"/>
      <c r="M296" s="170"/>
      <c r="N296" s="169"/>
      <c r="O296" s="166"/>
      <c r="P296" s="169"/>
      <c r="Q296" s="166"/>
      <c r="R296" s="170"/>
      <c r="S296" s="169"/>
      <c r="T296" s="166"/>
      <c r="U296" s="169"/>
      <c r="V296" s="166"/>
      <c r="W296" s="170"/>
      <c r="X296" s="169"/>
      <c r="Y296" s="166"/>
    </row>
    <row r="297" spans="2:25" s="212" customFormat="1" ht="12.75" customHeight="1">
      <c r="B297" s="166"/>
      <c r="C297" s="166"/>
      <c r="D297" s="166"/>
      <c r="E297" s="166"/>
      <c r="F297" s="166"/>
      <c r="G297" s="167"/>
      <c r="H297" s="166"/>
      <c r="I297" s="168"/>
      <c r="J297" s="168"/>
      <c r="K297" s="169"/>
      <c r="L297" s="166"/>
      <c r="M297" s="170"/>
      <c r="N297" s="169"/>
      <c r="O297" s="166"/>
      <c r="P297" s="169"/>
      <c r="Q297" s="166"/>
      <c r="R297" s="170"/>
      <c r="S297" s="169"/>
      <c r="T297" s="166"/>
      <c r="U297" s="169"/>
      <c r="V297" s="166"/>
      <c r="W297" s="170"/>
      <c r="X297" s="169"/>
      <c r="Y297" s="166"/>
    </row>
    <row r="298" spans="2:25" s="212" customFormat="1" ht="12.75" customHeight="1">
      <c r="B298" s="166"/>
      <c r="C298" s="166"/>
      <c r="D298" s="166"/>
      <c r="E298" s="166"/>
      <c r="F298" s="166"/>
      <c r="G298" s="167"/>
      <c r="H298" s="166"/>
      <c r="I298" s="168"/>
      <c r="J298" s="168"/>
      <c r="K298" s="169"/>
      <c r="L298" s="166"/>
      <c r="M298" s="170"/>
      <c r="N298" s="169"/>
      <c r="O298" s="166"/>
      <c r="P298" s="169"/>
      <c r="Q298" s="166"/>
      <c r="R298" s="170"/>
      <c r="S298" s="169"/>
      <c r="T298" s="166"/>
      <c r="U298" s="169"/>
      <c r="V298" s="166"/>
      <c r="W298" s="170"/>
      <c r="X298" s="169"/>
      <c r="Y298" s="166"/>
    </row>
    <row r="299" spans="2:25" s="212" customFormat="1" ht="12.75" customHeight="1">
      <c r="B299" s="166"/>
      <c r="C299" s="166"/>
      <c r="D299" s="166"/>
      <c r="E299" s="166"/>
      <c r="F299" s="166"/>
      <c r="G299" s="167"/>
      <c r="H299" s="166"/>
      <c r="I299" s="168"/>
      <c r="J299" s="168"/>
      <c r="K299" s="169"/>
      <c r="L299" s="166"/>
      <c r="M299" s="170"/>
      <c r="N299" s="169"/>
      <c r="O299" s="166"/>
      <c r="P299" s="169"/>
      <c r="Q299" s="166"/>
      <c r="R299" s="170"/>
      <c r="S299" s="169"/>
      <c r="T299" s="166"/>
      <c r="U299" s="169"/>
      <c r="V299" s="166"/>
      <c r="W299" s="170"/>
      <c r="X299" s="169"/>
      <c r="Y299" s="166"/>
    </row>
    <row r="300" spans="2:25" s="212" customFormat="1" ht="12.75" customHeight="1">
      <c r="B300" s="166"/>
      <c r="C300" s="166"/>
      <c r="D300" s="166"/>
      <c r="E300" s="166"/>
      <c r="F300" s="166"/>
      <c r="G300" s="167"/>
      <c r="H300" s="166"/>
      <c r="I300" s="168"/>
      <c r="J300" s="168"/>
      <c r="K300" s="169"/>
      <c r="L300" s="166"/>
      <c r="M300" s="170"/>
      <c r="N300" s="169"/>
      <c r="O300" s="166"/>
      <c r="P300" s="169"/>
      <c r="Q300" s="166"/>
      <c r="R300" s="170"/>
      <c r="S300" s="169"/>
      <c r="T300" s="166"/>
      <c r="U300" s="169"/>
      <c r="V300" s="166"/>
      <c r="W300" s="170"/>
      <c r="X300" s="169"/>
      <c r="Y300" s="166"/>
    </row>
    <row r="301" spans="2:25" s="212" customFormat="1" ht="12.75" customHeight="1">
      <c r="B301" s="166"/>
      <c r="C301" s="166"/>
      <c r="D301" s="166"/>
      <c r="E301" s="166"/>
      <c r="F301" s="166"/>
      <c r="G301" s="167"/>
      <c r="H301" s="166"/>
      <c r="I301" s="168"/>
      <c r="J301" s="168"/>
      <c r="K301" s="169"/>
      <c r="L301" s="166"/>
      <c r="M301" s="170"/>
      <c r="N301" s="169"/>
      <c r="O301" s="166"/>
      <c r="P301" s="169"/>
      <c r="Q301" s="166"/>
      <c r="R301" s="170"/>
      <c r="S301" s="169"/>
      <c r="T301" s="166"/>
      <c r="U301" s="169"/>
      <c r="V301" s="166"/>
      <c r="W301" s="170"/>
      <c r="X301" s="169"/>
      <c r="Y301" s="166"/>
    </row>
    <row r="302" spans="2:25" s="212" customFormat="1" ht="12.75" customHeight="1">
      <c r="B302" s="166"/>
      <c r="C302" s="166"/>
      <c r="D302" s="166"/>
      <c r="E302" s="166"/>
      <c r="F302" s="166"/>
      <c r="G302" s="167"/>
      <c r="H302" s="166"/>
      <c r="I302" s="168"/>
      <c r="J302" s="168"/>
      <c r="K302" s="169"/>
      <c r="L302" s="166"/>
      <c r="M302" s="170"/>
      <c r="N302" s="169"/>
      <c r="O302" s="166"/>
      <c r="P302" s="169"/>
      <c r="Q302" s="166"/>
      <c r="R302" s="170"/>
      <c r="S302" s="169"/>
      <c r="T302" s="166"/>
      <c r="U302" s="169"/>
      <c r="V302" s="166"/>
      <c r="W302" s="170"/>
      <c r="X302" s="169"/>
      <c r="Y302" s="166"/>
    </row>
    <row r="303" spans="2:25" s="212" customFormat="1" ht="12.75" customHeight="1">
      <c r="B303" s="166"/>
      <c r="C303" s="166"/>
      <c r="D303" s="166"/>
      <c r="E303" s="166"/>
      <c r="F303" s="166"/>
      <c r="G303" s="167"/>
      <c r="H303" s="166"/>
      <c r="I303" s="168"/>
      <c r="J303" s="168"/>
      <c r="K303" s="169"/>
      <c r="L303" s="166"/>
      <c r="M303" s="170"/>
      <c r="N303" s="169"/>
      <c r="O303" s="166"/>
      <c r="P303" s="169"/>
      <c r="Q303" s="166"/>
      <c r="R303" s="170"/>
      <c r="S303" s="169"/>
      <c r="T303" s="166"/>
      <c r="U303" s="169"/>
      <c r="V303" s="166"/>
      <c r="W303" s="170"/>
      <c r="X303" s="169"/>
      <c r="Y303" s="166"/>
    </row>
    <row r="304" spans="2:25" s="212" customFormat="1" ht="12.75" customHeight="1">
      <c r="B304" s="166"/>
      <c r="C304" s="166"/>
      <c r="D304" s="166"/>
      <c r="E304" s="166"/>
      <c r="F304" s="166"/>
      <c r="G304" s="167"/>
      <c r="H304" s="166"/>
      <c r="I304" s="168"/>
      <c r="J304" s="168"/>
      <c r="K304" s="169"/>
      <c r="L304" s="166"/>
      <c r="M304" s="170"/>
      <c r="N304" s="169"/>
      <c r="O304" s="166"/>
      <c r="P304" s="169"/>
      <c r="Q304" s="166"/>
      <c r="R304" s="170"/>
      <c r="S304" s="169"/>
      <c r="T304" s="166"/>
      <c r="U304" s="169"/>
      <c r="V304" s="166"/>
      <c r="W304" s="170"/>
      <c r="X304" s="169"/>
      <c r="Y304" s="166"/>
    </row>
    <row r="305" spans="2:25" s="212" customFormat="1" ht="12.75" customHeight="1">
      <c r="B305" s="166"/>
      <c r="C305" s="166"/>
      <c r="D305" s="166"/>
      <c r="E305" s="166"/>
      <c r="F305" s="166"/>
      <c r="G305" s="167"/>
      <c r="H305" s="166"/>
      <c r="I305" s="168"/>
      <c r="J305" s="168"/>
      <c r="K305" s="169"/>
      <c r="L305" s="166"/>
      <c r="M305" s="170"/>
      <c r="N305" s="169"/>
      <c r="O305" s="166"/>
      <c r="P305" s="169"/>
      <c r="Q305" s="166"/>
      <c r="R305" s="170"/>
      <c r="S305" s="169"/>
      <c r="T305" s="166"/>
      <c r="U305" s="169"/>
      <c r="V305" s="166"/>
      <c r="W305" s="170"/>
      <c r="X305" s="169"/>
      <c r="Y305" s="166"/>
    </row>
    <row r="306" spans="2:25" s="212" customFormat="1" ht="12.75" customHeight="1">
      <c r="B306" s="166"/>
      <c r="C306" s="166"/>
      <c r="D306" s="166"/>
      <c r="E306" s="166"/>
      <c r="F306" s="166"/>
      <c r="G306" s="167"/>
      <c r="H306" s="166"/>
      <c r="I306" s="168"/>
      <c r="J306" s="168"/>
      <c r="K306" s="169"/>
      <c r="L306" s="166"/>
      <c r="M306" s="170"/>
      <c r="N306" s="169"/>
      <c r="O306" s="166"/>
      <c r="P306" s="169"/>
      <c r="Q306" s="166"/>
      <c r="R306" s="170"/>
      <c r="S306" s="169"/>
      <c r="T306" s="166"/>
      <c r="U306" s="169"/>
      <c r="V306" s="166"/>
      <c r="W306" s="170"/>
      <c r="X306" s="169"/>
      <c r="Y306" s="166"/>
    </row>
    <row r="307" spans="2:25" s="212" customFormat="1" ht="12.75" customHeight="1">
      <c r="B307" s="166"/>
      <c r="C307" s="166"/>
      <c r="D307" s="166"/>
      <c r="E307" s="166"/>
      <c r="F307" s="166"/>
      <c r="G307" s="167"/>
      <c r="H307" s="166"/>
      <c r="I307" s="168"/>
      <c r="J307" s="168"/>
      <c r="K307" s="169"/>
      <c r="L307" s="166"/>
      <c r="M307" s="170"/>
      <c r="N307" s="169"/>
      <c r="O307" s="166"/>
      <c r="P307" s="169"/>
      <c r="Q307" s="166"/>
      <c r="R307" s="170"/>
      <c r="S307" s="169"/>
      <c r="T307" s="166"/>
      <c r="U307" s="169"/>
      <c r="V307" s="166"/>
      <c r="W307" s="170"/>
      <c r="X307" s="169"/>
      <c r="Y307" s="166"/>
    </row>
    <row r="308" spans="2:25" s="212" customFormat="1" ht="12.75" customHeight="1">
      <c r="B308" s="166"/>
      <c r="C308" s="166"/>
      <c r="D308" s="166"/>
      <c r="E308" s="166"/>
      <c r="F308" s="166"/>
      <c r="G308" s="167"/>
      <c r="H308" s="166"/>
      <c r="I308" s="168"/>
      <c r="J308" s="168"/>
      <c r="K308" s="169"/>
      <c r="L308" s="166"/>
      <c r="M308" s="170"/>
      <c r="N308" s="169"/>
      <c r="O308" s="166"/>
      <c r="P308" s="169"/>
      <c r="Q308" s="166"/>
      <c r="R308" s="170"/>
      <c r="S308" s="169"/>
      <c r="T308" s="166"/>
      <c r="U308" s="169"/>
      <c r="V308" s="166"/>
      <c r="W308" s="170"/>
      <c r="X308" s="169"/>
      <c r="Y308" s="166"/>
    </row>
    <row r="309" spans="2:25" s="212" customFormat="1" ht="12.75" customHeight="1">
      <c r="B309" s="166"/>
      <c r="C309" s="166"/>
      <c r="D309" s="166"/>
      <c r="E309" s="166"/>
      <c r="F309" s="166"/>
      <c r="G309" s="167"/>
      <c r="H309" s="166"/>
      <c r="I309" s="168"/>
      <c r="J309" s="168"/>
      <c r="K309" s="169"/>
      <c r="L309" s="166"/>
      <c r="M309" s="170"/>
      <c r="N309" s="169"/>
      <c r="O309" s="166"/>
      <c r="P309" s="169"/>
      <c r="Q309" s="166"/>
      <c r="R309" s="170"/>
      <c r="S309" s="169"/>
      <c r="T309" s="166"/>
      <c r="U309" s="169"/>
      <c r="V309" s="166"/>
      <c r="W309" s="170"/>
      <c r="X309" s="169"/>
      <c r="Y309" s="166"/>
    </row>
    <row r="310" spans="2:25" s="212" customFormat="1" ht="12.75" customHeight="1">
      <c r="B310" s="166"/>
      <c r="C310" s="166"/>
      <c r="D310" s="166"/>
      <c r="E310" s="166"/>
      <c r="F310" s="166"/>
      <c r="G310" s="167"/>
      <c r="H310" s="166"/>
      <c r="I310" s="168"/>
      <c r="J310" s="168"/>
      <c r="K310" s="169"/>
      <c r="L310" s="166"/>
      <c r="M310" s="170"/>
      <c r="N310" s="169"/>
      <c r="O310" s="166"/>
      <c r="P310" s="169"/>
      <c r="Q310" s="166"/>
      <c r="R310" s="170"/>
      <c r="S310" s="169"/>
      <c r="T310" s="166"/>
      <c r="U310" s="169"/>
      <c r="V310" s="166"/>
      <c r="W310" s="170"/>
      <c r="X310" s="169"/>
      <c r="Y310" s="166"/>
    </row>
    <row r="311" spans="2:25" s="212" customFormat="1" ht="12.75" customHeight="1">
      <c r="B311" s="166"/>
      <c r="C311" s="166"/>
      <c r="D311" s="166"/>
      <c r="E311" s="166"/>
      <c r="F311" s="166"/>
      <c r="G311" s="167"/>
      <c r="H311" s="166"/>
      <c r="I311" s="168"/>
      <c r="J311" s="168"/>
      <c r="K311" s="169"/>
      <c r="L311" s="166"/>
      <c r="M311" s="170"/>
      <c r="N311" s="169"/>
      <c r="O311" s="166"/>
      <c r="P311" s="169"/>
      <c r="Q311" s="166"/>
      <c r="R311" s="170"/>
      <c r="S311" s="169"/>
      <c r="T311" s="166"/>
      <c r="U311" s="169"/>
      <c r="V311" s="166"/>
      <c r="W311" s="170"/>
      <c r="X311" s="169"/>
      <c r="Y311" s="166"/>
    </row>
    <row r="312" spans="2:25" s="212" customFormat="1" ht="12.75" customHeight="1">
      <c r="B312" s="166"/>
      <c r="C312" s="166"/>
      <c r="D312" s="166"/>
      <c r="E312" s="166"/>
      <c r="F312" s="166"/>
      <c r="G312" s="167"/>
      <c r="H312" s="166"/>
      <c r="I312" s="168"/>
      <c r="J312" s="168"/>
      <c r="K312" s="169"/>
      <c r="L312" s="166"/>
      <c r="M312" s="170"/>
      <c r="N312" s="169"/>
      <c r="O312" s="166"/>
      <c r="P312" s="169"/>
      <c r="Q312" s="166"/>
      <c r="R312" s="170"/>
      <c r="S312" s="169"/>
      <c r="T312" s="166"/>
      <c r="U312" s="169"/>
      <c r="V312" s="166"/>
      <c r="W312" s="170"/>
      <c r="X312" s="169"/>
      <c r="Y312" s="166"/>
    </row>
    <row r="313" spans="2:25" s="212" customFormat="1" ht="12.75" customHeight="1">
      <c r="B313" s="166"/>
      <c r="C313" s="166"/>
      <c r="D313" s="166"/>
      <c r="E313" s="166"/>
      <c r="F313" s="166"/>
      <c r="G313" s="167"/>
      <c r="H313" s="166"/>
      <c r="I313" s="168"/>
      <c r="J313" s="168"/>
      <c r="K313" s="169"/>
      <c r="L313" s="166"/>
      <c r="M313" s="170"/>
      <c r="N313" s="169"/>
      <c r="O313" s="166"/>
      <c r="P313" s="169"/>
      <c r="Q313" s="166"/>
      <c r="R313" s="170"/>
      <c r="S313" s="169"/>
      <c r="T313" s="166"/>
      <c r="U313" s="169"/>
      <c r="V313" s="166"/>
      <c r="W313" s="170"/>
      <c r="X313" s="169"/>
      <c r="Y313" s="166"/>
    </row>
    <row r="314" spans="2:25" s="212" customFormat="1" ht="12.75" customHeight="1">
      <c r="B314" s="166"/>
      <c r="C314" s="166"/>
      <c r="D314" s="166"/>
      <c r="E314" s="166"/>
      <c r="F314" s="166"/>
      <c r="G314" s="167"/>
      <c r="H314" s="166"/>
      <c r="I314" s="168"/>
      <c r="J314" s="168"/>
      <c r="K314" s="169"/>
      <c r="L314" s="166"/>
      <c r="M314" s="170"/>
      <c r="N314" s="169"/>
      <c r="O314" s="166"/>
      <c r="P314" s="169"/>
      <c r="Q314" s="166"/>
      <c r="R314" s="170"/>
      <c r="S314" s="169"/>
      <c r="T314" s="166"/>
      <c r="U314" s="169"/>
      <c r="V314" s="166"/>
      <c r="W314" s="170"/>
      <c r="X314" s="169"/>
      <c r="Y314" s="166"/>
    </row>
    <row r="315" spans="2:25" s="212" customFormat="1" ht="12.75" customHeight="1">
      <c r="B315" s="166"/>
      <c r="C315" s="166"/>
      <c r="D315" s="166"/>
      <c r="E315" s="166"/>
      <c r="F315" s="166"/>
      <c r="G315" s="167"/>
      <c r="H315" s="166"/>
      <c r="I315" s="168"/>
      <c r="J315" s="168"/>
      <c r="K315" s="169"/>
      <c r="L315" s="166"/>
      <c r="M315" s="170"/>
      <c r="N315" s="169"/>
      <c r="O315" s="166"/>
      <c r="P315" s="169"/>
      <c r="Q315" s="166"/>
      <c r="R315" s="170"/>
      <c r="S315" s="169"/>
      <c r="T315" s="166"/>
      <c r="U315" s="169"/>
      <c r="V315" s="166"/>
      <c r="W315" s="170"/>
      <c r="X315" s="169"/>
      <c r="Y315" s="166"/>
    </row>
    <row r="316" spans="2:25" s="212" customFormat="1" ht="12.75" customHeight="1">
      <c r="B316" s="166"/>
      <c r="C316" s="166"/>
      <c r="D316" s="166"/>
      <c r="E316" s="166"/>
      <c r="F316" s="166"/>
      <c r="G316" s="167"/>
      <c r="H316" s="166"/>
      <c r="I316" s="168"/>
      <c r="J316" s="168"/>
      <c r="K316" s="169"/>
      <c r="L316" s="166"/>
      <c r="M316" s="170"/>
      <c r="N316" s="169"/>
      <c r="O316" s="166"/>
      <c r="P316" s="169"/>
      <c r="Q316" s="166"/>
      <c r="R316" s="170"/>
      <c r="S316" s="169"/>
      <c r="T316" s="166"/>
      <c r="U316" s="169"/>
      <c r="V316" s="166"/>
      <c r="W316" s="170"/>
      <c r="X316" s="169"/>
      <c r="Y316" s="166"/>
    </row>
    <row r="317" spans="2:25" s="212" customFormat="1" ht="12.75" customHeight="1">
      <c r="B317" s="166"/>
      <c r="C317" s="166"/>
      <c r="D317" s="166"/>
      <c r="E317" s="166"/>
      <c r="F317" s="166"/>
      <c r="G317" s="167"/>
      <c r="H317" s="166"/>
      <c r="I317" s="168"/>
      <c r="J317" s="168"/>
      <c r="K317" s="169"/>
      <c r="L317" s="166"/>
      <c r="M317" s="170"/>
      <c r="N317" s="169"/>
      <c r="O317" s="166"/>
      <c r="P317" s="169"/>
      <c r="Q317" s="166"/>
      <c r="R317" s="170"/>
      <c r="S317" s="169"/>
      <c r="T317" s="166"/>
      <c r="U317" s="169"/>
      <c r="V317" s="166"/>
      <c r="W317" s="170"/>
      <c r="X317" s="169"/>
      <c r="Y317" s="166"/>
    </row>
    <row r="318" spans="2:25" s="212" customFormat="1" ht="12.75" customHeight="1">
      <c r="B318" s="166"/>
      <c r="C318" s="166"/>
      <c r="D318" s="166"/>
      <c r="E318" s="166"/>
      <c r="F318" s="166"/>
      <c r="G318" s="167"/>
      <c r="H318" s="166"/>
      <c r="I318" s="168"/>
      <c r="J318" s="168"/>
      <c r="K318" s="169"/>
      <c r="L318" s="166"/>
      <c r="M318" s="170"/>
      <c r="N318" s="169"/>
      <c r="O318" s="166"/>
      <c r="P318" s="169"/>
      <c r="Q318" s="166"/>
      <c r="R318" s="170"/>
      <c r="S318" s="169"/>
      <c r="T318" s="166"/>
      <c r="U318" s="169"/>
      <c r="V318" s="166"/>
      <c r="W318" s="170"/>
      <c r="X318" s="169"/>
      <c r="Y318" s="166"/>
    </row>
    <row r="319" spans="2:25" s="212" customFormat="1" ht="12.75" customHeight="1">
      <c r="B319" s="166"/>
      <c r="C319" s="166"/>
      <c r="D319" s="166"/>
      <c r="E319" s="166"/>
      <c r="F319" s="166"/>
      <c r="G319" s="167"/>
      <c r="H319" s="166"/>
      <c r="I319" s="168"/>
      <c r="J319" s="168"/>
      <c r="K319" s="169"/>
      <c r="L319" s="166"/>
      <c r="M319" s="170"/>
      <c r="N319" s="169"/>
      <c r="O319" s="166"/>
      <c r="P319" s="169"/>
      <c r="Q319" s="166"/>
      <c r="R319" s="170"/>
      <c r="S319" s="169"/>
      <c r="T319" s="166"/>
      <c r="U319" s="169"/>
      <c r="V319" s="166"/>
      <c r="W319" s="170"/>
      <c r="X319" s="169"/>
      <c r="Y319" s="166"/>
    </row>
    <row r="320" spans="2:25" s="212" customFormat="1" ht="12.75" customHeight="1">
      <c r="B320" s="166"/>
      <c r="C320" s="166"/>
      <c r="D320" s="166"/>
      <c r="E320" s="166"/>
      <c r="F320" s="166"/>
      <c r="G320" s="167"/>
      <c r="H320" s="166"/>
      <c r="I320" s="168"/>
      <c r="J320" s="168"/>
      <c r="K320" s="169"/>
      <c r="L320" s="166"/>
      <c r="M320" s="170"/>
      <c r="N320" s="169"/>
      <c r="O320" s="166"/>
      <c r="P320" s="169"/>
      <c r="Q320" s="166"/>
      <c r="R320" s="170"/>
      <c r="S320" s="169"/>
      <c r="T320" s="166"/>
      <c r="U320" s="169"/>
      <c r="V320" s="166"/>
      <c r="W320" s="170"/>
      <c r="X320" s="169"/>
      <c r="Y320" s="166"/>
    </row>
    <row r="321" spans="2:25" s="212" customFormat="1" ht="12.75" customHeight="1">
      <c r="B321" s="166"/>
      <c r="C321" s="166"/>
      <c r="D321" s="166"/>
      <c r="E321" s="166"/>
      <c r="F321" s="166"/>
      <c r="G321" s="167"/>
      <c r="H321" s="166"/>
      <c r="I321" s="168"/>
      <c r="J321" s="168"/>
      <c r="K321" s="169"/>
      <c r="L321" s="166"/>
      <c r="M321" s="170"/>
      <c r="N321" s="169"/>
      <c r="O321" s="166"/>
      <c r="P321" s="169"/>
      <c r="Q321" s="166"/>
      <c r="R321" s="170"/>
      <c r="S321" s="169"/>
      <c r="T321" s="166"/>
      <c r="U321" s="169"/>
      <c r="V321" s="166"/>
      <c r="W321" s="170"/>
      <c r="X321" s="169"/>
      <c r="Y321" s="166"/>
    </row>
    <row r="322" spans="2:25" s="212" customFormat="1" ht="12.75" customHeight="1">
      <c r="B322" s="166"/>
      <c r="C322" s="166"/>
      <c r="D322" s="166"/>
      <c r="E322" s="166"/>
      <c r="F322" s="166"/>
      <c r="G322" s="167"/>
      <c r="H322" s="166"/>
      <c r="I322" s="168"/>
      <c r="J322" s="168"/>
      <c r="K322" s="169"/>
      <c r="L322" s="166"/>
      <c r="M322" s="170"/>
      <c r="N322" s="169"/>
      <c r="O322" s="166"/>
      <c r="P322" s="169"/>
      <c r="Q322" s="166"/>
      <c r="R322" s="170"/>
      <c r="S322" s="169"/>
      <c r="T322" s="166"/>
      <c r="U322" s="169"/>
      <c r="V322" s="166"/>
      <c r="W322" s="170"/>
      <c r="X322" s="169"/>
      <c r="Y322" s="166"/>
    </row>
    <row r="323" spans="2:25" s="212" customFormat="1" ht="12.75" customHeight="1">
      <c r="B323" s="166"/>
      <c r="C323" s="166"/>
      <c r="D323" s="166"/>
      <c r="E323" s="166"/>
      <c r="F323" s="166"/>
      <c r="G323" s="167"/>
      <c r="H323" s="166"/>
      <c r="I323" s="168"/>
      <c r="J323" s="168"/>
      <c r="K323" s="169"/>
      <c r="L323" s="166"/>
      <c r="M323" s="170"/>
      <c r="N323" s="169"/>
      <c r="O323" s="166"/>
      <c r="P323" s="169"/>
      <c r="Q323" s="166"/>
      <c r="R323" s="170"/>
      <c r="S323" s="169"/>
      <c r="T323" s="166"/>
      <c r="U323" s="169"/>
      <c r="V323" s="166"/>
      <c r="W323" s="170"/>
      <c r="X323" s="169"/>
      <c r="Y323" s="166"/>
    </row>
    <row r="324" spans="2:25" s="212" customFormat="1" ht="12.75" customHeight="1">
      <c r="B324" s="166"/>
      <c r="C324" s="166"/>
      <c r="D324" s="166"/>
      <c r="E324" s="166"/>
      <c r="F324" s="166"/>
      <c r="G324" s="167"/>
      <c r="H324" s="166"/>
      <c r="I324" s="168"/>
      <c r="J324" s="168"/>
      <c r="K324" s="169"/>
      <c r="L324" s="166"/>
      <c r="M324" s="170"/>
      <c r="N324" s="169"/>
      <c r="O324" s="166"/>
      <c r="P324" s="169"/>
      <c r="Q324" s="166"/>
      <c r="R324" s="170"/>
      <c r="S324" s="169"/>
      <c r="T324" s="166"/>
      <c r="U324" s="169"/>
      <c r="V324" s="166"/>
      <c r="W324" s="170"/>
      <c r="X324" s="169"/>
      <c r="Y324" s="166"/>
    </row>
    <row r="325" spans="2:25" s="212" customFormat="1" ht="12.75" customHeight="1">
      <c r="B325" s="166"/>
      <c r="C325" s="166"/>
      <c r="D325" s="166"/>
      <c r="E325" s="166"/>
      <c r="F325" s="166"/>
      <c r="G325" s="167"/>
      <c r="H325" s="166"/>
      <c r="I325" s="168"/>
      <c r="J325" s="168"/>
      <c r="K325" s="169"/>
      <c r="L325" s="166"/>
      <c r="M325" s="170"/>
      <c r="N325" s="169"/>
      <c r="O325" s="166"/>
      <c r="P325" s="169"/>
      <c r="Q325" s="166"/>
      <c r="R325" s="170"/>
      <c r="S325" s="169"/>
      <c r="T325" s="166"/>
      <c r="U325" s="169"/>
      <c r="V325" s="166"/>
      <c r="W325" s="170"/>
      <c r="X325" s="169"/>
      <c r="Y325" s="166"/>
    </row>
    <row r="326" spans="2:25" s="212" customFormat="1" ht="12.75" customHeight="1">
      <c r="B326" s="166"/>
      <c r="C326" s="166"/>
      <c r="D326" s="166"/>
      <c r="E326" s="166"/>
      <c r="F326" s="166"/>
      <c r="G326" s="167"/>
      <c r="H326" s="166"/>
      <c r="I326" s="168"/>
      <c r="J326" s="168"/>
      <c r="K326" s="169"/>
      <c r="L326" s="166"/>
      <c r="M326" s="170"/>
      <c r="N326" s="169"/>
      <c r="O326" s="166"/>
      <c r="P326" s="169"/>
      <c r="Q326" s="166"/>
      <c r="R326" s="170"/>
      <c r="S326" s="169"/>
      <c r="T326" s="166"/>
      <c r="U326" s="169"/>
      <c r="V326" s="166"/>
      <c r="W326" s="170"/>
      <c r="X326" s="169"/>
      <c r="Y326" s="166"/>
    </row>
    <row r="327" spans="2:25" s="212" customFormat="1" ht="12.75" customHeight="1">
      <c r="B327" s="166"/>
      <c r="C327" s="166"/>
      <c r="D327" s="166"/>
      <c r="E327" s="166"/>
      <c r="F327" s="166"/>
      <c r="G327" s="167"/>
      <c r="H327" s="166"/>
      <c r="I327" s="168"/>
      <c r="J327" s="168"/>
      <c r="K327" s="169"/>
      <c r="L327" s="166"/>
      <c r="M327" s="170"/>
      <c r="N327" s="169"/>
      <c r="O327" s="166"/>
      <c r="P327" s="169"/>
      <c r="Q327" s="166"/>
      <c r="R327" s="170"/>
      <c r="S327" s="169"/>
      <c r="T327" s="166"/>
      <c r="U327" s="169"/>
      <c r="V327" s="166"/>
      <c r="W327" s="170"/>
      <c r="X327" s="169"/>
      <c r="Y327" s="166"/>
    </row>
    <row r="328" spans="2:25" s="212" customFormat="1" ht="12.75" customHeight="1">
      <c r="B328" s="166"/>
      <c r="C328" s="166"/>
      <c r="D328" s="166"/>
      <c r="E328" s="166"/>
      <c r="F328" s="166"/>
      <c r="G328" s="167"/>
      <c r="H328" s="166"/>
      <c r="I328" s="168"/>
      <c r="J328" s="168"/>
      <c r="K328" s="169"/>
      <c r="L328" s="166"/>
      <c r="M328" s="170"/>
      <c r="N328" s="169"/>
      <c r="O328" s="166"/>
      <c r="P328" s="169"/>
      <c r="Q328" s="166"/>
      <c r="R328" s="170"/>
      <c r="S328" s="169"/>
      <c r="T328" s="166"/>
      <c r="U328" s="169"/>
      <c r="V328" s="166"/>
      <c r="W328" s="170"/>
      <c r="X328" s="169"/>
      <c r="Y328" s="166"/>
    </row>
    <row r="329" spans="2:25" s="212" customFormat="1" ht="12.75" customHeight="1">
      <c r="B329" s="166"/>
      <c r="C329" s="166"/>
      <c r="D329" s="166"/>
      <c r="E329" s="166"/>
      <c r="F329" s="166"/>
      <c r="G329" s="167"/>
      <c r="H329" s="166"/>
      <c r="I329" s="168"/>
      <c r="J329" s="168"/>
      <c r="K329" s="169"/>
      <c r="L329" s="166"/>
      <c r="M329" s="170"/>
      <c r="N329" s="169"/>
      <c r="O329" s="166"/>
      <c r="P329" s="169"/>
      <c r="Q329" s="166"/>
      <c r="R329" s="170"/>
      <c r="S329" s="169"/>
      <c r="T329" s="166"/>
      <c r="U329" s="169"/>
      <c r="V329" s="166"/>
      <c r="W329" s="170"/>
      <c r="X329" s="169"/>
      <c r="Y329" s="166"/>
    </row>
    <row r="330" spans="2:25" s="212" customFormat="1" ht="12.75" customHeight="1">
      <c r="B330" s="166"/>
      <c r="C330" s="166"/>
      <c r="D330" s="166"/>
      <c r="E330" s="166"/>
      <c r="F330" s="166"/>
      <c r="G330" s="167"/>
      <c r="H330" s="166"/>
      <c r="I330" s="168"/>
      <c r="J330" s="168"/>
      <c r="K330" s="169"/>
      <c r="L330" s="166"/>
      <c r="M330" s="170"/>
      <c r="N330" s="169"/>
      <c r="O330" s="166"/>
      <c r="P330" s="169"/>
      <c r="Q330" s="166"/>
      <c r="R330" s="170"/>
      <c r="S330" s="169"/>
      <c r="T330" s="166"/>
      <c r="U330" s="169"/>
      <c r="V330" s="166"/>
      <c r="W330" s="170"/>
      <c r="X330" s="169"/>
      <c r="Y330" s="166"/>
    </row>
    <row r="331" spans="2:25" s="212" customFormat="1" ht="12.75" customHeight="1">
      <c r="B331" s="166"/>
      <c r="C331" s="166"/>
      <c r="D331" s="166"/>
      <c r="E331" s="166"/>
      <c r="F331" s="166"/>
      <c r="G331" s="167"/>
      <c r="H331" s="166"/>
      <c r="I331" s="168"/>
      <c r="J331" s="168"/>
      <c r="K331" s="169"/>
      <c r="L331" s="166"/>
      <c r="M331" s="170"/>
      <c r="N331" s="169"/>
      <c r="O331" s="166"/>
      <c r="P331" s="169"/>
      <c r="Q331" s="166"/>
      <c r="R331" s="170"/>
      <c r="S331" s="169"/>
      <c r="T331" s="166"/>
      <c r="U331" s="169"/>
      <c r="V331" s="166"/>
      <c r="W331" s="170"/>
      <c r="X331" s="169"/>
      <c r="Y331" s="166"/>
    </row>
    <row r="332" spans="2:25" s="212" customFormat="1" ht="12.75" customHeight="1">
      <c r="B332" s="166"/>
      <c r="C332" s="166"/>
      <c r="D332" s="166"/>
      <c r="E332" s="166"/>
      <c r="F332" s="166"/>
      <c r="G332" s="167"/>
      <c r="H332" s="166"/>
      <c r="I332" s="168"/>
      <c r="J332" s="168"/>
      <c r="K332" s="169"/>
      <c r="L332" s="166"/>
      <c r="M332" s="170"/>
      <c r="N332" s="169"/>
      <c r="O332" s="166"/>
      <c r="P332" s="169"/>
      <c r="Q332" s="166"/>
      <c r="R332" s="170"/>
      <c r="S332" s="169"/>
      <c r="T332" s="166"/>
      <c r="U332" s="169"/>
      <c r="V332" s="166"/>
      <c r="W332" s="170"/>
      <c r="X332" s="169"/>
      <c r="Y332" s="166"/>
    </row>
    <row r="333" spans="2:25" s="212" customFormat="1" ht="12.75" customHeight="1">
      <c r="B333" s="166"/>
      <c r="C333" s="166"/>
      <c r="D333" s="166"/>
      <c r="E333" s="166"/>
      <c r="F333" s="166"/>
      <c r="G333" s="167"/>
      <c r="H333" s="166"/>
      <c r="I333" s="168"/>
      <c r="J333" s="168"/>
      <c r="K333" s="169"/>
      <c r="L333" s="166"/>
      <c r="M333" s="170"/>
      <c r="N333" s="169"/>
      <c r="O333" s="166"/>
      <c r="P333" s="169"/>
      <c r="Q333" s="166"/>
      <c r="R333" s="170"/>
      <c r="S333" s="169"/>
      <c r="T333" s="166"/>
      <c r="U333" s="169"/>
      <c r="V333" s="166"/>
      <c r="W333" s="170"/>
      <c r="X333" s="169"/>
      <c r="Y333" s="166"/>
    </row>
    <row r="334" spans="2:25" s="212" customFormat="1" ht="12.75" customHeight="1">
      <c r="B334" s="166"/>
      <c r="C334" s="166"/>
      <c r="D334" s="166"/>
      <c r="E334" s="166"/>
      <c r="F334" s="166"/>
      <c r="G334" s="167"/>
      <c r="H334" s="166"/>
      <c r="I334" s="168"/>
      <c r="J334" s="168"/>
      <c r="K334" s="169"/>
      <c r="L334" s="166"/>
      <c r="M334" s="170"/>
      <c r="N334" s="169"/>
      <c r="O334" s="166"/>
      <c r="P334" s="169"/>
      <c r="Q334" s="166"/>
      <c r="R334" s="170"/>
      <c r="S334" s="169"/>
      <c r="T334" s="166"/>
      <c r="U334" s="169"/>
      <c r="V334" s="166"/>
      <c r="W334" s="170"/>
      <c r="X334" s="169"/>
      <c r="Y334" s="166"/>
    </row>
    <row r="335" spans="2:25" s="212" customFormat="1" ht="12.75" customHeight="1">
      <c r="B335" s="166"/>
      <c r="C335" s="166"/>
      <c r="D335" s="166"/>
      <c r="E335" s="166"/>
      <c r="F335" s="166"/>
      <c r="G335" s="167"/>
      <c r="H335" s="166"/>
      <c r="I335" s="168"/>
      <c r="J335" s="168"/>
      <c r="K335" s="169"/>
      <c r="L335" s="166"/>
      <c r="M335" s="170"/>
      <c r="N335" s="169"/>
      <c r="O335" s="166"/>
      <c r="P335" s="169"/>
      <c r="Q335" s="166"/>
      <c r="R335" s="170"/>
      <c r="S335" s="169"/>
      <c r="T335" s="166"/>
      <c r="U335" s="169"/>
      <c r="V335" s="166"/>
      <c r="W335" s="170"/>
      <c r="X335" s="169"/>
      <c r="Y335" s="166"/>
    </row>
    <row r="336" spans="2:25" s="212" customFormat="1" ht="12.75" customHeight="1">
      <c r="B336" s="166"/>
      <c r="C336" s="166"/>
      <c r="D336" s="166"/>
      <c r="E336" s="166"/>
      <c r="F336" s="166"/>
      <c r="G336" s="167"/>
      <c r="H336" s="166"/>
      <c r="I336" s="168"/>
      <c r="J336" s="168"/>
      <c r="K336" s="169"/>
      <c r="L336" s="166"/>
      <c r="M336" s="170"/>
      <c r="N336" s="169"/>
      <c r="O336" s="166"/>
      <c r="P336" s="169"/>
      <c r="Q336" s="166"/>
      <c r="R336" s="170"/>
      <c r="S336" s="169"/>
      <c r="T336" s="166"/>
      <c r="U336" s="169"/>
      <c r="V336" s="166"/>
      <c r="W336" s="170"/>
      <c r="X336" s="169"/>
      <c r="Y336" s="166"/>
    </row>
    <row r="337" spans="2:25" s="212" customFormat="1" ht="12.75" customHeight="1">
      <c r="B337" s="166"/>
      <c r="C337" s="166"/>
      <c r="D337" s="166"/>
      <c r="E337" s="166"/>
      <c r="F337" s="166"/>
      <c r="G337" s="167"/>
      <c r="H337" s="166"/>
      <c r="I337" s="168"/>
      <c r="J337" s="168"/>
      <c r="K337" s="169"/>
      <c r="L337" s="166"/>
      <c r="M337" s="170"/>
      <c r="N337" s="169"/>
      <c r="O337" s="166"/>
      <c r="P337" s="169"/>
      <c r="Q337" s="166"/>
      <c r="R337" s="170"/>
      <c r="S337" s="169"/>
      <c r="T337" s="166"/>
      <c r="U337" s="169"/>
      <c r="V337" s="166"/>
      <c r="W337" s="170"/>
      <c r="X337" s="169"/>
      <c r="Y337" s="166"/>
    </row>
    <row r="338" spans="2:25" s="212" customFormat="1" ht="12.75" customHeight="1">
      <c r="B338" s="166"/>
      <c r="C338" s="166"/>
      <c r="D338" s="166"/>
      <c r="E338" s="166"/>
      <c r="F338" s="166"/>
      <c r="G338" s="167"/>
      <c r="H338" s="166"/>
      <c r="I338" s="168"/>
      <c r="J338" s="168"/>
      <c r="K338" s="169"/>
      <c r="L338" s="166"/>
      <c r="M338" s="170"/>
      <c r="N338" s="169"/>
      <c r="O338" s="166"/>
      <c r="P338" s="169"/>
      <c r="Q338" s="166"/>
      <c r="R338" s="170"/>
      <c r="S338" s="169"/>
      <c r="T338" s="166"/>
      <c r="U338" s="169"/>
      <c r="V338" s="166"/>
      <c r="W338" s="170"/>
      <c r="X338" s="169"/>
      <c r="Y338" s="166"/>
    </row>
    <row r="339" spans="2:25" s="212" customFormat="1" ht="12.75" customHeight="1">
      <c r="B339" s="166"/>
      <c r="C339" s="166"/>
      <c r="D339" s="166"/>
      <c r="E339" s="166"/>
      <c r="F339" s="166"/>
      <c r="G339" s="167"/>
      <c r="H339" s="166"/>
      <c r="I339" s="168"/>
      <c r="J339" s="168"/>
      <c r="K339" s="169"/>
      <c r="L339" s="166"/>
      <c r="M339" s="170"/>
      <c r="N339" s="169"/>
      <c r="O339" s="166"/>
      <c r="P339" s="169"/>
      <c r="Q339" s="166"/>
      <c r="R339" s="170"/>
      <c r="S339" s="169"/>
      <c r="T339" s="166"/>
      <c r="U339" s="169"/>
      <c r="V339" s="166"/>
      <c r="W339" s="170"/>
      <c r="X339" s="169"/>
      <c r="Y339" s="166"/>
    </row>
    <row r="340" spans="2:25" s="165" customFormat="1" ht="12.75" customHeight="1">
      <c r="B340" s="166"/>
      <c r="C340" s="166"/>
      <c r="D340" s="166"/>
      <c r="E340" s="166"/>
      <c r="F340" s="166"/>
      <c r="G340" s="167"/>
      <c r="H340" s="166"/>
      <c r="I340" s="168"/>
      <c r="J340" s="168"/>
      <c r="K340" s="169"/>
      <c r="L340" s="166"/>
      <c r="M340" s="170"/>
      <c r="N340" s="169"/>
      <c r="O340" s="166"/>
      <c r="P340" s="169"/>
      <c r="Q340" s="166"/>
      <c r="R340" s="170"/>
      <c r="S340" s="169"/>
      <c r="T340" s="166"/>
      <c r="U340" s="169"/>
      <c r="V340" s="166"/>
      <c r="W340" s="170"/>
      <c r="X340" s="169"/>
      <c r="Y340" s="166"/>
    </row>
    <row r="341" spans="2:25" s="165" customFormat="1" ht="12.75" customHeight="1">
      <c r="B341" s="166"/>
      <c r="C341" s="166"/>
      <c r="D341" s="166"/>
      <c r="E341" s="166"/>
      <c r="F341" s="166"/>
      <c r="G341" s="167"/>
      <c r="H341" s="166"/>
      <c r="I341" s="168"/>
      <c r="J341" s="168"/>
      <c r="K341" s="169"/>
      <c r="L341" s="166"/>
      <c r="M341" s="170"/>
      <c r="N341" s="169"/>
      <c r="O341" s="166"/>
      <c r="P341" s="169"/>
      <c r="Q341" s="166"/>
      <c r="R341" s="170"/>
      <c r="S341" s="169"/>
      <c r="T341" s="166"/>
      <c r="U341" s="169"/>
      <c r="V341" s="166"/>
      <c r="W341" s="170"/>
      <c r="X341" s="169"/>
      <c r="Y341" s="166"/>
    </row>
    <row r="342" spans="2:25" s="165" customFormat="1" ht="12.75" customHeight="1">
      <c r="B342" s="166"/>
      <c r="C342" s="166"/>
      <c r="D342" s="166"/>
      <c r="E342" s="166"/>
      <c r="F342" s="166"/>
      <c r="G342" s="167"/>
      <c r="H342" s="166"/>
      <c r="I342" s="168"/>
      <c r="J342" s="168"/>
      <c r="K342" s="169"/>
      <c r="L342" s="166"/>
      <c r="M342" s="170"/>
      <c r="N342" s="169"/>
      <c r="O342" s="166"/>
      <c r="P342" s="169"/>
      <c r="Q342" s="166"/>
      <c r="R342" s="170"/>
      <c r="S342" s="169"/>
      <c r="T342" s="166"/>
      <c r="U342" s="169"/>
      <c r="V342" s="166"/>
      <c r="W342" s="170"/>
      <c r="X342" s="169"/>
      <c r="Y342" s="166"/>
    </row>
    <row r="343" spans="2:25" s="165" customFormat="1" ht="12.75" customHeight="1">
      <c r="B343" s="166"/>
      <c r="C343" s="166"/>
      <c r="D343" s="166"/>
      <c r="E343" s="166"/>
      <c r="F343" s="166"/>
      <c r="G343" s="167"/>
      <c r="H343" s="166"/>
      <c r="I343" s="168"/>
      <c r="J343" s="168"/>
      <c r="K343" s="169"/>
      <c r="L343" s="166"/>
      <c r="M343" s="170"/>
      <c r="N343" s="169"/>
      <c r="O343" s="166"/>
      <c r="P343" s="169"/>
      <c r="Q343" s="166"/>
      <c r="R343" s="170"/>
      <c r="S343" s="169"/>
      <c r="T343" s="166"/>
      <c r="U343" s="169"/>
      <c r="V343" s="166"/>
      <c r="W343" s="170"/>
      <c r="X343" s="169"/>
      <c r="Y343" s="166"/>
    </row>
    <row r="344" spans="2:25" s="165" customFormat="1" ht="12.75" customHeight="1">
      <c r="B344" s="166"/>
      <c r="C344" s="166"/>
      <c r="D344" s="166"/>
      <c r="E344" s="166"/>
      <c r="F344" s="166"/>
      <c r="G344" s="167"/>
      <c r="H344" s="166"/>
      <c r="I344" s="168"/>
      <c r="J344" s="168"/>
      <c r="K344" s="169"/>
      <c r="L344" s="166"/>
      <c r="M344" s="170"/>
      <c r="N344" s="169"/>
      <c r="O344" s="166"/>
      <c r="P344" s="169"/>
      <c r="Q344" s="166"/>
      <c r="R344" s="170"/>
      <c r="S344" s="169"/>
      <c r="T344" s="166"/>
      <c r="U344" s="169"/>
      <c r="V344" s="166"/>
      <c r="W344" s="170"/>
      <c r="X344" s="169"/>
      <c r="Y344" s="166"/>
    </row>
    <row r="345" spans="2:25" s="165" customFormat="1" ht="12.75" customHeight="1">
      <c r="B345" s="166"/>
      <c r="C345" s="166"/>
      <c r="D345" s="166"/>
      <c r="E345" s="166"/>
      <c r="F345" s="166"/>
      <c r="G345" s="167"/>
      <c r="H345" s="166"/>
      <c r="I345" s="168"/>
      <c r="J345" s="168"/>
      <c r="K345" s="169"/>
      <c r="L345" s="166"/>
      <c r="M345" s="170"/>
      <c r="N345" s="169"/>
      <c r="O345" s="166"/>
      <c r="P345" s="169"/>
      <c r="Q345" s="166"/>
      <c r="R345" s="170"/>
      <c r="S345" s="169"/>
      <c r="T345" s="166"/>
      <c r="U345" s="169"/>
      <c r="V345" s="166"/>
      <c r="W345" s="170"/>
      <c r="X345" s="169"/>
      <c r="Y345" s="166"/>
    </row>
    <row r="346" spans="2:25" s="165" customFormat="1" ht="12.75" customHeight="1">
      <c r="B346" s="166"/>
      <c r="C346" s="166"/>
      <c r="D346" s="166"/>
      <c r="E346" s="166"/>
      <c r="F346" s="166"/>
      <c r="G346" s="167"/>
      <c r="H346" s="166"/>
      <c r="I346" s="168"/>
      <c r="J346" s="168"/>
      <c r="K346" s="169"/>
      <c r="L346" s="166"/>
      <c r="M346" s="170"/>
      <c r="N346" s="169"/>
      <c r="O346" s="166"/>
      <c r="P346" s="169"/>
      <c r="Q346" s="166"/>
      <c r="R346" s="170"/>
      <c r="S346" s="169"/>
      <c r="T346" s="166"/>
      <c r="U346" s="169"/>
      <c r="V346" s="166"/>
      <c r="W346" s="170"/>
      <c r="X346" s="169"/>
      <c r="Y346" s="166"/>
    </row>
    <row r="347" spans="2:25" s="165" customFormat="1" ht="12.75" customHeight="1">
      <c r="B347" s="166"/>
      <c r="C347" s="166"/>
      <c r="D347" s="166"/>
      <c r="E347" s="166"/>
      <c r="F347" s="166"/>
      <c r="G347" s="167"/>
      <c r="H347" s="166"/>
      <c r="I347" s="168"/>
      <c r="J347" s="168"/>
      <c r="K347" s="169"/>
      <c r="L347" s="166"/>
      <c r="M347" s="170"/>
      <c r="N347" s="169"/>
      <c r="O347" s="166"/>
      <c r="P347" s="169"/>
      <c r="Q347" s="166"/>
      <c r="R347" s="170"/>
      <c r="S347" s="169"/>
      <c r="T347" s="166"/>
      <c r="U347" s="169"/>
      <c r="V347" s="166"/>
      <c r="W347" s="170"/>
      <c r="X347" s="169"/>
      <c r="Y347" s="166"/>
    </row>
    <row r="348" spans="2:25" s="165" customFormat="1" ht="12.75" customHeight="1">
      <c r="B348" s="166"/>
      <c r="C348" s="166"/>
      <c r="D348" s="166"/>
      <c r="E348" s="166"/>
      <c r="F348" s="166"/>
      <c r="G348" s="167"/>
      <c r="H348" s="166"/>
      <c r="I348" s="168"/>
      <c r="J348" s="168"/>
      <c r="K348" s="169"/>
      <c r="L348" s="166"/>
      <c r="M348" s="170"/>
      <c r="N348" s="169"/>
      <c r="O348" s="166"/>
      <c r="P348" s="169"/>
      <c r="Q348" s="166"/>
      <c r="R348" s="170"/>
      <c r="S348" s="169"/>
      <c r="T348" s="166"/>
      <c r="U348" s="169"/>
      <c r="V348" s="166"/>
      <c r="W348" s="170"/>
      <c r="X348" s="169"/>
      <c r="Y348" s="166"/>
    </row>
    <row r="349" spans="2:25" s="165" customFormat="1" ht="12.75" customHeight="1">
      <c r="B349" s="166"/>
      <c r="C349" s="166"/>
      <c r="D349" s="166"/>
      <c r="E349" s="166"/>
      <c r="F349" s="166"/>
      <c r="G349" s="167"/>
      <c r="H349" s="166"/>
      <c r="I349" s="168"/>
      <c r="J349" s="168"/>
      <c r="K349" s="169"/>
      <c r="L349" s="166"/>
      <c r="M349" s="170"/>
      <c r="N349" s="169"/>
      <c r="O349" s="166"/>
      <c r="P349" s="169"/>
      <c r="Q349" s="166"/>
      <c r="R349" s="170"/>
      <c r="S349" s="169"/>
      <c r="T349" s="166"/>
      <c r="U349" s="169"/>
      <c r="V349" s="166"/>
      <c r="W349" s="170"/>
      <c r="X349" s="169"/>
      <c r="Y349" s="166"/>
    </row>
    <row r="350" spans="2:25" s="165" customFormat="1" ht="12.75" customHeight="1">
      <c r="B350" s="166"/>
      <c r="C350" s="166"/>
      <c r="D350" s="166"/>
      <c r="E350" s="166"/>
      <c r="F350" s="166"/>
      <c r="G350" s="167"/>
      <c r="H350" s="166"/>
      <c r="I350" s="168"/>
      <c r="J350" s="168"/>
      <c r="K350" s="169"/>
      <c r="L350" s="166"/>
      <c r="M350" s="170"/>
      <c r="N350" s="169"/>
      <c r="O350" s="166"/>
      <c r="P350" s="169"/>
      <c r="Q350" s="166"/>
      <c r="R350" s="170"/>
      <c r="S350" s="169"/>
      <c r="T350" s="166"/>
      <c r="U350" s="169"/>
      <c r="V350" s="166"/>
      <c r="W350" s="170"/>
      <c r="X350" s="169"/>
      <c r="Y350" s="166"/>
    </row>
    <row r="351" spans="2:25" s="165" customFormat="1" ht="12.75" customHeight="1">
      <c r="B351" s="166"/>
      <c r="C351" s="166"/>
      <c r="D351" s="166"/>
      <c r="E351" s="166"/>
      <c r="F351" s="166"/>
      <c r="G351" s="167"/>
      <c r="H351" s="166"/>
      <c r="I351" s="168"/>
      <c r="J351" s="168"/>
      <c r="K351" s="169"/>
      <c r="L351" s="166"/>
      <c r="M351" s="170"/>
      <c r="N351" s="169"/>
      <c r="O351" s="166"/>
      <c r="P351" s="169"/>
      <c r="Q351" s="166"/>
      <c r="R351" s="170"/>
      <c r="S351" s="169"/>
      <c r="T351" s="166"/>
      <c r="U351" s="169"/>
      <c r="V351" s="166"/>
      <c r="W351" s="170"/>
      <c r="X351" s="169"/>
      <c r="Y351" s="166"/>
    </row>
    <row r="352" spans="2:25" s="165" customFormat="1" ht="12.75" customHeight="1">
      <c r="B352" s="166"/>
      <c r="C352" s="166"/>
      <c r="D352" s="166"/>
      <c r="E352" s="166"/>
      <c r="F352" s="166"/>
      <c r="G352" s="167"/>
      <c r="H352" s="166"/>
      <c r="I352" s="168"/>
      <c r="J352" s="168"/>
      <c r="K352" s="169"/>
      <c r="L352" s="166"/>
      <c r="M352" s="170"/>
      <c r="N352" s="169"/>
      <c r="O352" s="166"/>
      <c r="P352" s="169"/>
      <c r="Q352" s="166"/>
      <c r="R352" s="170"/>
      <c r="S352" s="169"/>
      <c r="T352" s="166"/>
      <c r="U352" s="169"/>
      <c r="V352" s="166"/>
      <c r="W352" s="170"/>
      <c r="X352" s="169"/>
      <c r="Y352" s="166"/>
    </row>
    <row r="353" spans="2:25" s="165" customFormat="1" ht="12.75" customHeight="1">
      <c r="B353" s="166"/>
      <c r="C353" s="166"/>
      <c r="D353" s="166"/>
      <c r="E353" s="166"/>
      <c r="F353" s="166"/>
      <c r="G353" s="167"/>
      <c r="H353" s="166"/>
      <c r="I353" s="168"/>
      <c r="J353" s="168"/>
      <c r="K353" s="169"/>
      <c r="L353" s="166"/>
      <c r="M353" s="170"/>
      <c r="N353" s="169"/>
      <c r="O353" s="166"/>
      <c r="P353" s="169"/>
      <c r="Q353" s="166"/>
      <c r="R353" s="170"/>
      <c r="S353" s="169"/>
      <c r="T353" s="166"/>
      <c r="U353" s="169"/>
      <c r="V353" s="166"/>
      <c r="W353" s="170"/>
      <c r="X353" s="169"/>
      <c r="Y353" s="166"/>
    </row>
    <row r="354" spans="2:25" s="165" customFormat="1" ht="12.75" customHeight="1">
      <c r="B354" s="166"/>
      <c r="C354" s="166"/>
      <c r="D354" s="166"/>
      <c r="E354" s="166"/>
      <c r="F354" s="166"/>
      <c r="G354" s="167"/>
      <c r="H354" s="166"/>
      <c r="I354" s="168"/>
      <c r="J354" s="168"/>
      <c r="K354" s="169"/>
      <c r="L354" s="166"/>
      <c r="M354" s="170"/>
      <c r="N354" s="169"/>
      <c r="O354" s="166"/>
      <c r="P354" s="169"/>
      <c r="Q354" s="166"/>
      <c r="R354" s="170"/>
      <c r="S354" s="169"/>
      <c r="T354" s="166"/>
      <c r="U354" s="169"/>
      <c r="V354" s="166"/>
      <c r="W354" s="170"/>
      <c r="X354" s="169"/>
      <c r="Y354" s="166"/>
    </row>
    <row r="355" spans="2:25" s="165" customFormat="1" ht="12.75" customHeight="1">
      <c r="B355" s="166"/>
      <c r="C355" s="166"/>
      <c r="D355" s="166"/>
      <c r="E355" s="166"/>
      <c r="F355" s="166"/>
      <c r="G355" s="167"/>
      <c r="H355" s="166"/>
      <c r="I355" s="168"/>
      <c r="J355" s="168"/>
      <c r="K355" s="169"/>
      <c r="L355" s="166"/>
      <c r="M355" s="170"/>
      <c r="N355" s="169"/>
      <c r="O355" s="166"/>
      <c r="P355" s="169"/>
      <c r="Q355" s="166"/>
      <c r="R355" s="170"/>
      <c r="S355" s="169"/>
      <c r="T355" s="166"/>
      <c r="U355" s="169"/>
      <c r="V355" s="166"/>
      <c r="W355" s="170"/>
      <c r="X355" s="169"/>
      <c r="Y355" s="166"/>
    </row>
    <row r="356" spans="2:25" s="165" customFormat="1" ht="12.75" customHeight="1">
      <c r="B356" s="166"/>
      <c r="C356" s="166"/>
      <c r="D356" s="166"/>
      <c r="E356" s="166"/>
      <c r="F356" s="166"/>
      <c r="G356" s="167"/>
      <c r="H356" s="166"/>
      <c r="I356" s="168"/>
      <c r="J356" s="168"/>
      <c r="K356" s="169"/>
      <c r="L356" s="166"/>
      <c r="M356" s="170"/>
      <c r="N356" s="169"/>
      <c r="O356" s="166"/>
      <c r="P356" s="169"/>
      <c r="Q356" s="166"/>
      <c r="R356" s="170"/>
      <c r="S356" s="169"/>
      <c r="T356" s="166"/>
      <c r="U356" s="169"/>
      <c r="V356" s="166"/>
      <c r="W356" s="170"/>
      <c r="X356" s="169"/>
      <c r="Y356" s="166"/>
    </row>
    <row r="357" spans="2:25" s="165" customFormat="1" ht="12.75" customHeight="1">
      <c r="B357" s="166"/>
      <c r="C357" s="166"/>
      <c r="D357" s="166"/>
      <c r="E357" s="166"/>
      <c r="F357" s="166"/>
      <c r="G357" s="167"/>
      <c r="H357" s="166"/>
      <c r="I357" s="168"/>
      <c r="J357" s="168"/>
      <c r="K357" s="169"/>
      <c r="L357" s="166"/>
      <c r="M357" s="170"/>
      <c r="N357" s="169"/>
      <c r="O357" s="166"/>
      <c r="P357" s="169"/>
      <c r="Q357" s="166"/>
      <c r="R357" s="170"/>
      <c r="S357" s="169"/>
      <c r="T357" s="166"/>
      <c r="U357" s="169"/>
      <c r="V357" s="166"/>
      <c r="W357" s="170"/>
      <c r="X357" s="169"/>
      <c r="Y357" s="166"/>
    </row>
    <row r="358" spans="2:25" s="165" customFormat="1" ht="12.75" customHeight="1">
      <c r="B358" s="166"/>
      <c r="C358" s="166"/>
      <c r="D358" s="166"/>
      <c r="E358" s="166"/>
      <c r="F358" s="166"/>
      <c r="G358" s="167"/>
      <c r="H358" s="166"/>
      <c r="I358" s="168"/>
      <c r="J358" s="168"/>
      <c r="K358" s="169"/>
      <c r="L358" s="166"/>
      <c r="M358" s="170"/>
      <c r="N358" s="169"/>
      <c r="O358" s="166"/>
      <c r="P358" s="169"/>
      <c r="Q358" s="166"/>
      <c r="R358" s="170"/>
      <c r="S358" s="169"/>
      <c r="T358" s="166"/>
      <c r="U358" s="169"/>
      <c r="V358" s="166"/>
      <c r="W358" s="170"/>
      <c r="X358" s="169"/>
      <c r="Y358" s="166"/>
    </row>
    <row r="359" spans="2:25" s="165" customFormat="1" ht="12.75" customHeight="1">
      <c r="B359" s="166"/>
      <c r="C359" s="166"/>
      <c r="D359" s="166"/>
      <c r="E359" s="166"/>
      <c r="F359" s="166"/>
      <c r="G359" s="167"/>
      <c r="H359" s="166"/>
      <c r="I359" s="168"/>
      <c r="J359" s="168"/>
      <c r="K359" s="169"/>
      <c r="L359" s="166"/>
      <c r="M359" s="170"/>
      <c r="N359" s="169"/>
      <c r="O359" s="166"/>
      <c r="P359" s="169"/>
      <c r="Q359" s="166"/>
      <c r="R359" s="170"/>
      <c r="S359" s="169"/>
      <c r="T359" s="166"/>
      <c r="U359" s="169"/>
      <c r="V359" s="166"/>
      <c r="W359" s="170"/>
      <c r="X359" s="169"/>
      <c r="Y359" s="166"/>
    </row>
    <row r="360" spans="2:25" s="165" customFormat="1" ht="12.75" customHeight="1">
      <c r="B360" s="166"/>
      <c r="C360" s="166"/>
      <c r="D360" s="166"/>
      <c r="E360" s="166"/>
      <c r="F360" s="166"/>
      <c r="G360" s="167"/>
      <c r="H360" s="166"/>
      <c r="I360" s="168"/>
      <c r="J360" s="168"/>
      <c r="K360" s="169"/>
      <c r="L360" s="166"/>
      <c r="M360" s="170"/>
      <c r="N360" s="169"/>
      <c r="O360" s="166"/>
      <c r="P360" s="169"/>
      <c r="Q360" s="166"/>
      <c r="R360" s="170"/>
      <c r="S360" s="169"/>
      <c r="T360" s="166"/>
      <c r="U360" s="169"/>
      <c r="V360" s="166"/>
      <c r="W360" s="170"/>
      <c r="X360" s="169"/>
      <c r="Y360" s="166"/>
    </row>
    <row r="361" spans="2:25" s="165" customFormat="1" ht="12.75" customHeight="1">
      <c r="B361" s="166"/>
      <c r="C361" s="166"/>
      <c r="D361" s="166"/>
      <c r="E361" s="166"/>
      <c r="F361" s="166"/>
      <c r="G361" s="167"/>
      <c r="H361" s="166"/>
      <c r="I361" s="168"/>
      <c r="J361" s="168"/>
      <c r="K361" s="169"/>
      <c r="L361" s="166"/>
      <c r="M361" s="170"/>
      <c r="N361" s="169"/>
      <c r="O361" s="166"/>
      <c r="P361" s="169"/>
      <c r="Q361" s="166"/>
      <c r="R361" s="170"/>
      <c r="S361" s="169"/>
      <c r="T361" s="166"/>
      <c r="U361" s="169"/>
      <c r="V361" s="166"/>
      <c r="W361" s="170"/>
      <c r="X361" s="169"/>
      <c r="Y361" s="166"/>
    </row>
    <row r="362" spans="2:25" s="165" customFormat="1" ht="12.75" customHeight="1">
      <c r="B362" s="166"/>
      <c r="C362" s="166"/>
      <c r="D362" s="166"/>
      <c r="E362" s="166"/>
      <c r="F362" s="166"/>
      <c r="G362" s="167"/>
      <c r="H362" s="166"/>
      <c r="I362" s="168"/>
      <c r="J362" s="168"/>
      <c r="K362" s="169"/>
      <c r="L362" s="166"/>
      <c r="M362" s="170"/>
      <c r="N362" s="169"/>
      <c r="O362" s="166"/>
      <c r="P362" s="169"/>
      <c r="Q362" s="166"/>
      <c r="R362" s="170"/>
      <c r="S362" s="169"/>
      <c r="T362" s="166"/>
      <c r="U362" s="169"/>
      <c r="V362" s="166"/>
      <c r="W362" s="170"/>
      <c r="X362" s="169"/>
      <c r="Y362" s="166"/>
    </row>
    <row r="363" spans="2:25" s="165" customFormat="1" ht="12.75" customHeight="1">
      <c r="B363" s="166"/>
      <c r="C363" s="166"/>
      <c r="D363" s="166"/>
      <c r="E363" s="166"/>
      <c r="F363" s="166"/>
      <c r="G363" s="167"/>
      <c r="H363" s="166"/>
      <c r="I363" s="168"/>
      <c r="J363" s="168"/>
      <c r="K363" s="169"/>
      <c r="L363" s="166"/>
      <c r="M363" s="170"/>
      <c r="N363" s="169"/>
      <c r="O363" s="166"/>
      <c r="P363" s="169"/>
      <c r="Q363" s="166"/>
      <c r="R363" s="170"/>
      <c r="S363" s="169"/>
      <c r="T363" s="166"/>
      <c r="U363" s="169"/>
      <c r="V363" s="166"/>
      <c r="W363" s="170"/>
      <c r="X363" s="169"/>
      <c r="Y363" s="166"/>
    </row>
    <row r="364" spans="2:25" s="165" customFormat="1" ht="12.75" customHeight="1">
      <c r="B364" s="166"/>
      <c r="C364" s="166"/>
      <c r="D364" s="166"/>
      <c r="E364" s="166"/>
      <c r="F364" s="166"/>
      <c r="G364" s="167"/>
      <c r="H364" s="166"/>
      <c r="I364" s="168"/>
      <c r="J364" s="168"/>
      <c r="K364" s="169"/>
      <c r="L364" s="166"/>
      <c r="M364" s="170"/>
      <c r="N364" s="169"/>
      <c r="O364" s="166"/>
      <c r="P364" s="169"/>
      <c r="Q364" s="166"/>
      <c r="R364" s="170"/>
      <c r="S364" s="169"/>
      <c r="T364" s="166"/>
      <c r="U364" s="169"/>
      <c r="V364" s="166"/>
      <c r="W364" s="170"/>
      <c r="X364" s="169"/>
      <c r="Y364" s="166"/>
    </row>
    <row r="365" spans="2:25" s="165" customFormat="1" ht="12.75" customHeight="1">
      <c r="B365" s="166"/>
      <c r="C365" s="166"/>
      <c r="D365" s="166"/>
      <c r="E365" s="166"/>
      <c r="F365" s="166"/>
      <c r="G365" s="167"/>
      <c r="H365" s="166"/>
      <c r="I365" s="168"/>
      <c r="J365" s="168"/>
      <c r="K365" s="169"/>
      <c r="L365" s="166"/>
      <c r="M365" s="170"/>
      <c r="N365" s="169"/>
      <c r="O365" s="166"/>
      <c r="P365" s="169"/>
      <c r="Q365" s="166"/>
      <c r="R365" s="170"/>
      <c r="S365" s="169"/>
      <c r="T365" s="166"/>
      <c r="U365" s="169"/>
      <c r="V365" s="166"/>
      <c r="W365" s="170"/>
      <c r="X365" s="169"/>
      <c r="Y365" s="166"/>
    </row>
    <row r="366" spans="2:25" s="165" customFormat="1" ht="12.75" customHeight="1">
      <c r="B366" s="166"/>
      <c r="C366" s="166"/>
      <c r="D366" s="166"/>
      <c r="E366" s="166"/>
      <c r="F366" s="166"/>
      <c r="G366" s="167"/>
      <c r="H366" s="166"/>
      <c r="I366" s="168"/>
      <c r="J366" s="168"/>
      <c r="K366" s="169"/>
      <c r="L366" s="166"/>
      <c r="M366" s="170"/>
      <c r="N366" s="169"/>
      <c r="O366" s="166"/>
      <c r="P366" s="169"/>
      <c r="Q366" s="166"/>
      <c r="R366" s="170"/>
      <c r="S366" s="169"/>
      <c r="T366" s="166"/>
      <c r="U366" s="169"/>
      <c r="V366" s="166"/>
      <c r="W366" s="170"/>
      <c r="X366" s="169"/>
      <c r="Y366" s="166"/>
    </row>
    <row r="367" spans="2:25" s="165" customFormat="1" ht="12.75" customHeight="1">
      <c r="B367" s="166"/>
      <c r="C367" s="166"/>
      <c r="D367" s="166"/>
      <c r="E367" s="166"/>
      <c r="F367" s="166"/>
      <c r="G367" s="167"/>
      <c r="H367" s="166"/>
      <c r="I367" s="168"/>
      <c r="J367" s="168"/>
      <c r="K367" s="169"/>
      <c r="L367" s="166"/>
      <c r="M367" s="170"/>
      <c r="N367" s="169"/>
      <c r="O367" s="166"/>
      <c r="P367" s="169"/>
      <c r="Q367" s="166"/>
      <c r="R367" s="170"/>
      <c r="S367" s="169"/>
      <c r="T367" s="166"/>
      <c r="U367" s="169"/>
      <c r="V367" s="166"/>
      <c r="W367" s="170"/>
      <c r="X367" s="169"/>
      <c r="Y367" s="166"/>
    </row>
    <row r="368" spans="2:25" s="165" customFormat="1" ht="12.75" customHeight="1">
      <c r="B368" s="166"/>
      <c r="C368" s="166"/>
      <c r="D368" s="166"/>
      <c r="E368" s="166"/>
      <c r="F368" s="166"/>
      <c r="G368" s="167"/>
      <c r="H368" s="166"/>
      <c r="I368" s="168"/>
      <c r="J368" s="168"/>
      <c r="K368" s="169"/>
      <c r="L368" s="166"/>
      <c r="M368" s="170"/>
      <c r="N368" s="169"/>
      <c r="O368" s="166"/>
      <c r="P368" s="169"/>
      <c r="Q368" s="166"/>
      <c r="R368" s="170"/>
      <c r="S368" s="169"/>
      <c r="T368" s="166"/>
      <c r="U368" s="169"/>
      <c r="V368" s="166"/>
      <c r="W368" s="170"/>
      <c r="X368" s="169"/>
      <c r="Y368" s="166"/>
    </row>
    <row r="369" spans="2:25" s="165" customFormat="1" ht="12.75" customHeight="1">
      <c r="B369" s="166"/>
      <c r="C369" s="166"/>
      <c r="D369" s="166"/>
      <c r="E369" s="166"/>
      <c r="F369" s="166"/>
      <c r="G369" s="167"/>
      <c r="H369" s="166"/>
      <c r="I369" s="168"/>
      <c r="J369" s="168"/>
      <c r="K369" s="169"/>
      <c r="L369" s="166"/>
      <c r="M369" s="170"/>
      <c r="N369" s="169"/>
      <c r="O369" s="166"/>
      <c r="P369" s="169"/>
      <c r="Q369" s="166"/>
      <c r="R369" s="170"/>
      <c r="S369" s="169"/>
      <c r="T369" s="166"/>
      <c r="U369" s="169"/>
      <c r="V369" s="166"/>
      <c r="W369" s="170"/>
      <c r="X369" s="169"/>
      <c r="Y369" s="166"/>
    </row>
    <row r="370" spans="2:25" s="165" customFormat="1" ht="12.75" customHeight="1">
      <c r="B370" s="166"/>
      <c r="C370" s="166"/>
      <c r="D370" s="166"/>
      <c r="E370" s="166"/>
      <c r="F370" s="166"/>
      <c r="G370" s="167"/>
      <c r="H370" s="166"/>
      <c r="I370" s="168"/>
      <c r="J370" s="168"/>
      <c r="K370" s="169"/>
      <c r="L370" s="166"/>
      <c r="M370" s="170"/>
      <c r="N370" s="169"/>
      <c r="O370" s="166"/>
      <c r="P370" s="169"/>
      <c r="Q370" s="166"/>
      <c r="R370" s="170"/>
      <c r="S370" s="169"/>
      <c r="T370" s="166"/>
      <c r="U370" s="169"/>
      <c r="V370" s="166"/>
      <c r="W370" s="170"/>
      <c r="X370" s="169"/>
      <c r="Y370" s="166"/>
    </row>
    <row r="371" spans="2:25" s="165" customFormat="1" ht="12.75" customHeight="1">
      <c r="B371" s="166"/>
      <c r="C371" s="166"/>
      <c r="D371" s="166"/>
      <c r="E371" s="166"/>
      <c r="F371" s="166"/>
      <c r="G371" s="167"/>
      <c r="H371" s="166"/>
      <c r="I371" s="168"/>
      <c r="J371" s="168"/>
      <c r="K371" s="169"/>
      <c r="L371" s="166"/>
      <c r="M371" s="170"/>
      <c r="N371" s="169"/>
      <c r="O371" s="166"/>
      <c r="P371" s="169"/>
      <c r="Q371" s="166"/>
      <c r="R371" s="170"/>
      <c r="S371" s="169"/>
      <c r="T371" s="166"/>
      <c r="U371" s="169"/>
      <c r="V371" s="166"/>
      <c r="W371" s="170"/>
      <c r="X371" s="169"/>
      <c r="Y371" s="166"/>
    </row>
    <row r="372" spans="2:25" s="165" customFormat="1" ht="12.75" customHeight="1">
      <c r="B372" s="166"/>
      <c r="C372" s="166"/>
      <c r="D372" s="166"/>
      <c r="E372" s="166"/>
      <c r="F372" s="166"/>
      <c r="G372" s="167"/>
      <c r="H372" s="166"/>
      <c r="I372" s="168"/>
      <c r="J372" s="168"/>
      <c r="K372" s="169"/>
      <c r="L372" s="166"/>
      <c r="M372" s="170"/>
      <c r="N372" s="169"/>
      <c r="O372" s="166"/>
      <c r="P372" s="169"/>
      <c r="Q372" s="166"/>
      <c r="R372" s="170"/>
      <c r="S372" s="169"/>
      <c r="T372" s="166"/>
      <c r="U372" s="169"/>
      <c r="V372" s="166"/>
      <c r="W372" s="170"/>
      <c r="X372" s="169"/>
      <c r="Y372" s="166"/>
    </row>
    <row r="373" spans="2:25" s="165" customFormat="1" ht="12.75" customHeight="1">
      <c r="B373" s="166"/>
      <c r="C373" s="166"/>
      <c r="D373" s="166"/>
      <c r="E373" s="166"/>
      <c r="F373" s="166"/>
      <c r="G373" s="167"/>
      <c r="H373" s="166"/>
      <c r="I373" s="168"/>
      <c r="J373" s="168"/>
      <c r="K373" s="169"/>
      <c r="L373" s="166"/>
      <c r="M373" s="170"/>
      <c r="N373" s="169"/>
      <c r="O373" s="166"/>
      <c r="P373" s="169"/>
      <c r="Q373" s="166"/>
      <c r="R373" s="170"/>
      <c r="S373" s="169"/>
      <c r="T373" s="166"/>
      <c r="U373" s="169"/>
      <c r="V373" s="166"/>
      <c r="W373" s="170"/>
      <c r="X373" s="169"/>
      <c r="Y373" s="166"/>
    </row>
    <row r="374" spans="2:25" s="165" customFormat="1" ht="12.75" customHeight="1">
      <c r="B374" s="166"/>
      <c r="C374" s="166"/>
      <c r="D374" s="166"/>
      <c r="E374" s="166"/>
      <c r="F374" s="166"/>
      <c r="G374" s="167"/>
      <c r="H374" s="166"/>
      <c r="I374" s="168"/>
      <c r="J374" s="168"/>
      <c r="K374" s="169"/>
      <c r="L374" s="166"/>
      <c r="M374" s="170"/>
      <c r="N374" s="169"/>
      <c r="O374" s="166"/>
      <c r="P374" s="169"/>
      <c r="Q374" s="166"/>
      <c r="R374" s="170"/>
      <c r="S374" s="169"/>
      <c r="T374" s="166"/>
      <c r="U374" s="169"/>
      <c r="V374" s="166"/>
      <c r="W374" s="170"/>
      <c r="X374" s="169"/>
      <c r="Y374" s="166"/>
    </row>
    <row r="375" spans="2:25" s="165" customFormat="1" ht="12.75" customHeight="1">
      <c r="B375" s="166"/>
      <c r="C375" s="166"/>
      <c r="D375" s="166"/>
      <c r="E375" s="166"/>
      <c r="F375" s="166"/>
      <c r="G375" s="167"/>
      <c r="H375" s="166"/>
      <c r="I375" s="168"/>
      <c r="J375" s="168"/>
      <c r="K375" s="169"/>
      <c r="L375" s="166"/>
      <c r="M375" s="170"/>
      <c r="N375" s="169"/>
      <c r="O375" s="166"/>
      <c r="P375" s="169"/>
      <c r="Q375" s="166"/>
      <c r="R375" s="170"/>
      <c r="S375" s="169"/>
      <c r="T375" s="166"/>
      <c r="U375" s="169"/>
      <c r="V375" s="166"/>
      <c r="W375" s="170"/>
      <c r="X375" s="169"/>
      <c r="Y375" s="166"/>
    </row>
    <row r="376" spans="2:25" s="165" customFormat="1" ht="12.75" customHeight="1">
      <c r="B376" s="166"/>
      <c r="C376" s="166"/>
      <c r="D376" s="166"/>
      <c r="E376" s="166"/>
      <c r="F376" s="166"/>
      <c r="G376" s="167"/>
      <c r="H376" s="166"/>
      <c r="I376" s="168"/>
      <c r="J376" s="168"/>
      <c r="K376" s="169"/>
      <c r="L376" s="166"/>
      <c r="M376" s="170"/>
      <c r="N376" s="169"/>
      <c r="O376" s="166"/>
      <c r="P376" s="169"/>
      <c r="Q376" s="166"/>
      <c r="R376" s="170"/>
      <c r="S376" s="169"/>
      <c r="T376" s="166"/>
      <c r="U376" s="169"/>
      <c r="V376" s="166"/>
      <c r="W376" s="170"/>
      <c r="X376" s="169"/>
      <c r="Y376" s="166"/>
    </row>
    <row r="377" spans="2:25" s="165" customFormat="1" ht="12.75" customHeight="1">
      <c r="B377" s="166"/>
      <c r="C377" s="166"/>
      <c r="D377" s="166"/>
      <c r="E377" s="166"/>
      <c r="F377" s="166"/>
      <c r="G377" s="167"/>
      <c r="H377" s="166"/>
      <c r="I377" s="168"/>
      <c r="J377" s="168"/>
      <c r="K377" s="169"/>
      <c r="L377" s="166"/>
      <c r="M377" s="170"/>
      <c r="N377" s="169"/>
      <c r="O377" s="166"/>
      <c r="P377" s="169"/>
      <c r="Q377" s="166"/>
      <c r="R377" s="170"/>
      <c r="S377" s="169"/>
      <c r="T377" s="166"/>
      <c r="U377" s="169"/>
      <c r="V377" s="166"/>
      <c r="W377" s="170"/>
      <c r="X377" s="169"/>
      <c r="Y377" s="166"/>
    </row>
    <row r="378" spans="2:25" s="165" customFormat="1" ht="12.75" customHeight="1">
      <c r="B378" s="166"/>
      <c r="C378" s="166"/>
      <c r="D378" s="166"/>
      <c r="E378" s="166"/>
      <c r="F378" s="166"/>
      <c r="G378" s="167"/>
      <c r="H378" s="166"/>
      <c r="I378" s="168"/>
      <c r="J378" s="168"/>
      <c r="K378" s="169"/>
      <c r="L378" s="166"/>
      <c r="M378" s="170"/>
      <c r="N378" s="169"/>
      <c r="O378" s="166"/>
      <c r="P378" s="169"/>
      <c r="Q378" s="166"/>
      <c r="R378" s="170"/>
      <c r="S378" s="169"/>
      <c r="T378" s="166"/>
      <c r="U378" s="169"/>
      <c r="V378" s="166"/>
      <c r="W378" s="170"/>
      <c r="X378" s="169"/>
      <c r="Y378" s="166"/>
    </row>
    <row r="379" spans="2:25" s="165" customFormat="1" ht="12.75" customHeight="1">
      <c r="B379" s="166"/>
      <c r="C379" s="166"/>
      <c r="D379" s="166"/>
      <c r="E379" s="166"/>
      <c r="F379" s="166"/>
      <c r="G379" s="167"/>
      <c r="H379" s="166"/>
      <c r="I379" s="168"/>
      <c r="J379" s="168"/>
      <c r="K379" s="169"/>
      <c r="L379" s="166"/>
      <c r="M379" s="170"/>
      <c r="N379" s="169"/>
      <c r="O379" s="166"/>
      <c r="P379" s="169"/>
      <c r="Q379" s="166"/>
      <c r="R379" s="170"/>
      <c r="S379" s="169"/>
      <c r="T379" s="166"/>
      <c r="U379" s="169"/>
      <c r="V379" s="166"/>
      <c r="W379" s="170"/>
      <c r="X379" s="169"/>
      <c r="Y379" s="166"/>
    </row>
    <row r="380" spans="2:25" s="165" customFormat="1" ht="12.75" customHeight="1">
      <c r="B380" s="166"/>
      <c r="C380" s="166"/>
      <c r="D380" s="166"/>
      <c r="E380" s="166"/>
      <c r="F380" s="166"/>
      <c r="G380" s="167"/>
      <c r="H380" s="166"/>
      <c r="I380" s="168"/>
      <c r="J380" s="168"/>
      <c r="K380" s="169"/>
      <c r="L380" s="166"/>
      <c r="M380" s="170"/>
      <c r="N380" s="169"/>
      <c r="O380" s="166"/>
      <c r="P380" s="169"/>
      <c r="Q380" s="166"/>
      <c r="R380" s="170"/>
      <c r="S380" s="169"/>
      <c r="T380" s="166"/>
      <c r="U380" s="169"/>
      <c r="V380" s="166"/>
      <c r="W380" s="170"/>
      <c r="X380" s="169"/>
      <c r="Y380" s="166"/>
    </row>
    <row r="381" spans="2:25" s="165" customFormat="1" ht="12.75" customHeight="1">
      <c r="B381" s="166"/>
      <c r="C381" s="166"/>
      <c r="D381" s="166"/>
      <c r="E381" s="166"/>
      <c r="F381" s="166"/>
      <c r="G381" s="167"/>
      <c r="H381" s="166"/>
      <c r="I381" s="168"/>
      <c r="J381" s="168"/>
      <c r="K381" s="169"/>
      <c r="L381" s="166"/>
      <c r="M381" s="170"/>
      <c r="N381" s="169"/>
      <c r="O381" s="166"/>
      <c r="P381" s="169"/>
      <c r="Q381" s="166"/>
      <c r="R381" s="170"/>
      <c r="S381" s="169"/>
      <c r="T381" s="166"/>
      <c r="U381" s="169"/>
      <c r="V381" s="166"/>
      <c r="W381" s="170"/>
      <c r="X381" s="169"/>
      <c r="Y381" s="166"/>
    </row>
    <row r="382" spans="2:25" s="165" customFormat="1" ht="12.75" customHeight="1">
      <c r="B382" s="166"/>
      <c r="C382" s="166"/>
      <c r="D382" s="166"/>
      <c r="E382" s="166"/>
      <c r="F382" s="166"/>
      <c r="G382" s="167"/>
      <c r="H382" s="166"/>
      <c r="I382" s="168"/>
      <c r="J382" s="168"/>
      <c r="K382" s="169"/>
      <c r="L382" s="166"/>
      <c r="M382" s="170"/>
      <c r="N382" s="169"/>
      <c r="O382" s="166"/>
      <c r="P382" s="169"/>
      <c r="Q382" s="166"/>
      <c r="R382" s="170"/>
      <c r="S382" s="169"/>
      <c r="T382" s="166"/>
      <c r="U382" s="169"/>
      <c r="V382" s="166"/>
      <c r="W382" s="170"/>
      <c r="X382" s="169"/>
      <c r="Y382" s="166"/>
    </row>
    <row r="383" spans="2:25" s="165" customFormat="1" ht="12.75" customHeight="1">
      <c r="B383" s="166"/>
      <c r="C383" s="166"/>
      <c r="D383" s="166"/>
      <c r="E383" s="166"/>
      <c r="F383" s="166"/>
      <c r="G383" s="167"/>
      <c r="H383" s="166"/>
      <c r="I383" s="168"/>
      <c r="J383" s="168"/>
      <c r="K383" s="169"/>
      <c r="L383" s="166"/>
      <c r="M383" s="170"/>
      <c r="N383" s="169"/>
      <c r="O383" s="166"/>
      <c r="P383" s="169"/>
      <c r="Q383" s="166"/>
      <c r="R383" s="170"/>
      <c r="S383" s="169"/>
      <c r="T383" s="166"/>
      <c r="U383" s="169"/>
      <c r="V383" s="166"/>
      <c r="W383" s="170"/>
      <c r="X383" s="169"/>
      <c r="Y383" s="166"/>
    </row>
    <row r="384" spans="2:25" s="165" customFormat="1" ht="12.75" customHeight="1">
      <c r="B384" s="166"/>
      <c r="C384" s="166"/>
      <c r="D384" s="166"/>
      <c r="E384" s="166"/>
      <c r="F384" s="166"/>
      <c r="G384" s="167"/>
      <c r="H384" s="166"/>
      <c r="I384" s="168"/>
      <c r="J384" s="168"/>
      <c r="K384" s="169"/>
      <c r="L384" s="166"/>
      <c r="M384" s="170"/>
      <c r="N384" s="169"/>
      <c r="O384" s="166"/>
      <c r="P384" s="169"/>
      <c r="Q384" s="166"/>
      <c r="R384" s="170"/>
      <c r="S384" s="169"/>
      <c r="T384" s="166"/>
      <c r="U384" s="169"/>
      <c r="V384" s="166"/>
      <c r="W384" s="170"/>
      <c r="X384" s="169"/>
      <c r="Y384" s="166"/>
    </row>
    <row r="385" spans="2:25" s="165" customFormat="1" ht="12.75" customHeight="1">
      <c r="B385" s="166"/>
      <c r="C385" s="166"/>
      <c r="D385" s="166"/>
      <c r="E385" s="166"/>
      <c r="F385" s="166"/>
      <c r="G385" s="167"/>
      <c r="H385" s="166"/>
      <c r="I385" s="168"/>
      <c r="J385" s="168"/>
      <c r="K385" s="169"/>
      <c r="L385" s="166"/>
      <c r="M385" s="170"/>
      <c r="N385" s="169"/>
      <c r="O385" s="166"/>
      <c r="P385" s="169"/>
      <c r="Q385" s="166"/>
      <c r="R385" s="170"/>
      <c r="S385" s="169"/>
      <c r="T385" s="166"/>
      <c r="U385" s="169"/>
      <c r="V385" s="166"/>
      <c r="W385" s="170"/>
      <c r="X385" s="169"/>
      <c r="Y385" s="166"/>
    </row>
    <row r="386" spans="2:25" s="165" customFormat="1" ht="12.75" customHeight="1">
      <c r="B386" s="166"/>
      <c r="C386" s="166"/>
      <c r="D386" s="166"/>
      <c r="E386" s="166"/>
      <c r="F386" s="166"/>
      <c r="G386" s="167"/>
      <c r="H386" s="166"/>
      <c r="I386" s="168"/>
      <c r="J386" s="168"/>
      <c r="K386" s="169"/>
      <c r="L386" s="166"/>
      <c r="M386" s="170"/>
      <c r="N386" s="169"/>
      <c r="O386" s="166"/>
      <c r="P386" s="169"/>
      <c r="Q386" s="166"/>
      <c r="R386" s="170"/>
      <c r="S386" s="169"/>
      <c r="T386" s="166"/>
      <c r="U386" s="169"/>
      <c r="V386" s="166"/>
      <c r="W386" s="170"/>
      <c r="X386" s="169"/>
      <c r="Y386" s="166"/>
    </row>
    <row r="387" spans="2:25" s="165" customFormat="1" ht="12.75" customHeight="1">
      <c r="B387" s="166"/>
      <c r="C387" s="166"/>
      <c r="D387" s="166"/>
      <c r="E387" s="166"/>
      <c r="F387" s="166"/>
      <c r="G387" s="167"/>
      <c r="H387" s="166"/>
      <c r="I387" s="168"/>
      <c r="J387" s="168"/>
      <c r="K387" s="169"/>
      <c r="L387" s="166"/>
      <c r="M387" s="170"/>
      <c r="N387" s="169"/>
      <c r="O387" s="166"/>
      <c r="P387" s="169"/>
      <c r="Q387" s="166"/>
      <c r="R387" s="170"/>
      <c r="S387" s="169"/>
      <c r="T387" s="166"/>
      <c r="U387" s="169"/>
      <c r="V387" s="166"/>
      <c r="W387" s="170"/>
      <c r="X387" s="169"/>
      <c r="Y387" s="166"/>
    </row>
    <row r="388" spans="2:25" s="165" customFormat="1" ht="12.75" customHeight="1">
      <c r="B388" s="166"/>
      <c r="C388" s="166"/>
      <c r="D388" s="166"/>
      <c r="E388" s="166"/>
      <c r="F388" s="166"/>
      <c r="G388" s="167"/>
      <c r="H388" s="166"/>
      <c r="I388" s="168"/>
      <c r="J388" s="168"/>
      <c r="K388" s="169"/>
      <c r="L388" s="166"/>
      <c r="M388" s="170"/>
      <c r="N388" s="169"/>
      <c r="O388" s="166"/>
      <c r="P388" s="169"/>
      <c r="Q388" s="166"/>
      <c r="R388" s="170"/>
      <c r="S388" s="169"/>
      <c r="T388" s="166"/>
      <c r="U388" s="169"/>
      <c r="V388" s="166"/>
      <c r="W388" s="170"/>
      <c r="X388" s="169"/>
      <c r="Y388" s="166"/>
    </row>
    <row r="389" spans="2:25" s="165" customFormat="1" ht="12.75" customHeight="1">
      <c r="B389" s="166"/>
      <c r="C389" s="166"/>
      <c r="D389" s="166"/>
      <c r="E389" s="166"/>
      <c r="F389" s="166"/>
      <c r="G389" s="167"/>
      <c r="H389" s="166"/>
      <c r="I389" s="168"/>
      <c r="J389" s="168"/>
      <c r="K389" s="169"/>
      <c r="L389" s="166"/>
      <c r="M389" s="170"/>
      <c r="N389" s="169"/>
      <c r="O389" s="166"/>
      <c r="P389" s="169"/>
      <c r="Q389" s="166"/>
      <c r="R389" s="170"/>
      <c r="S389" s="169"/>
      <c r="T389" s="166"/>
      <c r="U389" s="169"/>
      <c r="V389" s="166"/>
      <c r="W389" s="170"/>
      <c r="X389" s="169"/>
      <c r="Y389" s="166"/>
    </row>
    <row r="390" spans="2:25" s="165" customFormat="1" ht="12.75" customHeight="1">
      <c r="B390" s="166"/>
      <c r="C390" s="166"/>
      <c r="D390" s="166"/>
      <c r="E390" s="166"/>
      <c r="F390" s="166"/>
      <c r="G390" s="167"/>
      <c r="H390" s="166"/>
      <c r="I390" s="168"/>
      <c r="J390" s="168"/>
      <c r="K390" s="169"/>
      <c r="L390" s="166"/>
      <c r="M390" s="170"/>
      <c r="N390" s="169"/>
      <c r="O390" s="166"/>
      <c r="P390" s="169"/>
      <c r="Q390" s="166"/>
      <c r="R390" s="170"/>
      <c r="S390" s="169"/>
      <c r="T390" s="166"/>
      <c r="U390" s="169"/>
      <c r="V390" s="166"/>
      <c r="W390" s="170"/>
      <c r="X390" s="169"/>
      <c r="Y390" s="166"/>
    </row>
    <row r="391" spans="2:25" s="165" customFormat="1" ht="12.75" customHeight="1">
      <c r="B391" s="166"/>
      <c r="C391" s="166"/>
      <c r="D391" s="166"/>
      <c r="E391" s="166"/>
      <c r="F391" s="166"/>
      <c r="G391" s="167"/>
      <c r="H391" s="166"/>
      <c r="I391" s="168"/>
      <c r="J391" s="168"/>
      <c r="K391" s="169"/>
      <c r="L391" s="166"/>
      <c r="M391" s="170"/>
      <c r="N391" s="169"/>
      <c r="O391" s="166"/>
      <c r="P391" s="169"/>
      <c r="Q391" s="166"/>
      <c r="R391" s="170"/>
      <c r="S391" s="169"/>
      <c r="T391" s="166"/>
      <c r="U391" s="169"/>
      <c r="V391" s="166"/>
      <c r="W391" s="170"/>
      <c r="X391" s="169"/>
      <c r="Y391" s="166"/>
    </row>
    <row r="392" spans="2:25" s="165" customFormat="1" ht="12.75" customHeight="1">
      <c r="B392" s="166"/>
      <c r="C392" s="166"/>
      <c r="D392" s="166"/>
      <c r="E392" s="166"/>
      <c r="F392" s="166"/>
      <c r="G392" s="167"/>
      <c r="H392" s="166"/>
      <c r="I392" s="168"/>
      <c r="J392" s="168"/>
      <c r="K392" s="169"/>
      <c r="L392" s="166"/>
      <c r="M392" s="170"/>
      <c r="N392" s="169"/>
      <c r="O392" s="166"/>
      <c r="P392" s="169"/>
      <c r="Q392" s="166"/>
      <c r="R392" s="170"/>
      <c r="S392" s="169"/>
      <c r="T392" s="166"/>
      <c r="U392" s="169"/>
      <c r="V392" s="166"/>
      <c r="W392" s="170"/>
      <c r="X392" s="169"/>
      <c r="Y392" s="166"/>
    </row>
    <row r="393" spans="2:25" s="165" customFormat="1" ht="12.75" customHeight="1">
      <c r="B393" s="166"/>
      <c r="C393" s="166"/>
      <c r="D393" s="166"/>
      <c r="E393" s="166"/>
      <c r="F393" s="166"/>
      <c r="G393" s="167"/>
      <c r="H393" s="166"/>
      <c r="I393" s="168"/>
      <c r="J393" s="168"/>
      <c r="K393" s="169"/>
      <c r="L393" s="166"/>
      <c r="M393" s="170"/>
      <c r="N393" s="169"/>
      <c r="O393" s="166"/>
      <c r="P393" s="169"/>
      <c r="Q393" s="166"/>
      <c r="R393" s="170"/>
      <c r="S393" s="169"/>
      <c r="T393" s="166"/>
      <c r="U393" s="169"/>
      <c r="V393" s="166"/>
      <c r="W393" s="170"/>
      <c r="X393" s="169"/>
      <c r="Y393" s="166"/>
    </row>
    <row r="394" spans="2:25" s="165" customFormat="1" ht="12.75" customHeight="1">
      <c r="B394" s="166"/>
      <c r="C394" s="166"/>
      <c r="D394" s="166"/>
      <c r="E394" s="166"/>
      <c r="F394" s="166"/>
      <c r="G394" s="167"/>
      <c r="H394" s="166"/>
      <c r="I394" s="168"/>
      <c r="J394" s="168"/>
      <c r="K394" s="169"/>
      <c r="L394" s="166"/>
      <c r="M394" s="170"/>
      <c r="N394" s="169"/>
      <c r="O394" s="166"/>
      <c r="P394" s="169"/>
      <c r="Q394" s="166"/>
      <c r="R394" s="170"/>
      <c r="S394" s="169"/>
      <c r="T394" s="166"/>
      <c r="U394" s="169"/>
      <c r="V394" s="166"/>
      <c r="W394" s="170"/>
      <c r="X394" s="169"/>
      <c r="Y394" s="166"/>
    </row>
    <row r="395" spans="2:25" s="165" customFormat="1" ht="12.75" customHeight="1">
      <c r="B395" s="166"/>
      <c r="C395" s="166"/>
      <c r="D395" s="166"/>
      <c r="E395" s="166"/>
      <c r="F395" s="166"/>
      <c r="G395" s="167"/>
      <c r="H395" s="166"/>
      <c r="I395" s="168"/>
      <c r="J395" s="168"/>
      <c r="K395" s="169"/>
      <c r="L395" s="166"/>
      <c r="M395" s="170"/>
      <c r="N395" s="169"/>
      <c r="O395" s="166"/>
      <c r="P395" s="169"/>
      <c r="Q395" s="166"/>
      <c r="R395" s="170"/>
      <c r="S395" s="169"/>
      <c r="T395" s="166"/>
      <c r="U395" s="169"/>
      <c r="V395" s="166"/>
      <c r="W395" s="170"/>
      <c r="X395" s="169"/>
      <c r="Y395" s="166"/>
    </row>
    <row r="396" spans="2:25" s="165" customFormat="1" ht="12.75" customHeight="1">
      <c r="B396" s="166"/>
      <c r="C396" s="166"/>
      <c r="D396" s="166"/>
      <c r="E396" s="166"/>
      <c r="F396" s="166"/>
      <c r="G396" s="167"/>
      <c r="H396" s="166"/>
      <c r="I396" s="168"/>
      <c r="J396" s="168"/>
      <c r="K396" s="169"/>
      <c r="L396" s="166"/>
      <c r="M396" s="170"/>
      <c r="N396" s="169"/>
      <c r="O396" s="166"/>
      <c r="P396" s="169"/>
      <c r="Q396" s="166"/>
      <c r="R396" s="170"/>
      <c r="S396" s="169"/>
      <c r="T396" s="166"/>
      <c r="U396" s="169"/>
      <c r="V396" s="166"/>
      <c r="W396" s="170"/>
      <c r="X396" s="169"/>
      <c r="Y396" s="166"/>
    </row>
    <row r="397" spans="2:25" s="165" customFormat="1" ht="12.75" customHeight="1">
      <c r="B397" s="166"/>
      <c r="C397" s="166"/>
      <c r="D397" s="166"/>
      <c r="E397" s="166"/>
      <c r="F397" s="166"/>
      <c r="G397" s="167"/>
      <c r="H397" s="166"/>
      <c r="I397" s="168"/>
      <c r="J397" s="168"/>
      <c r="K397" s="169"/>
      <c r="L397" s="166"/>
      <c r="M397" s="170"/>
      <c r="N397" s="169"/>
      <c r="O397" s="166"/>
      <c r="P397" s="169"/>
      <c r="Q397" s="166"/>
      <c r="R397" s="170"/>
      <c r="S397" s="169"/>
      <c r="T397" s="166"/>
      <c r="U397" s="169"/>
      <c r="V397" s="166"/>
      <c r="W397" s="170"/>
      <c r="X397" s="169"/>
      <c r="Y397" s="166"/>
    </row>
    <row r="398" spans="2:25" s="165" customFormat="1" ht="12.75" customHeight="1">
      <c r="B398" s="166"/>
      <c r="C398" s="166"/>
      <c r="D398" s="166"/>
      <c r="E398" s="166"/>
      <c r="F398" s="166"/>
      <c r="G398" s="167"/>
      <c r="H398" s="166"/>
      <c r="I398" s="168"/>
      <c r="J398" s="168"/>
      <c r="K398" s="169"/>
      <c r="L398" s="166"/>
      <c r="M398" s="170"/>
      <c r="N398" s="169"/>
      <c r="O398" s="166"/>
      <c r="P398" s="169"/>
      <c r="Q398" s="166"/>
      <c r="R398" s="170"/>
      <c r="S398" s="169"/>
      <c r="T398" s="166"/>
      <c r="U398" s="169"/>
      <c r="V398" s="166"/>
      <c r="W398" s="170"/>
      <c r="X398" s="169"/>
      <c r="Y398" s="166"/>
    </row>
    <row r="399" spans="2:25" s="165" customFormat="1" ht="12.75" customHeight="1">
      <c r="B399" s="166"/>
      <c r="C399" s="166"/>
      <c r="D399" s="166"/>
      <c r="E399" s="166"/>
      <c r="F399" s="166"/>
      <c r="G399" s="167"/>
      <c r="H399" s="166"/>
      <c r="I399" s="168"/>
      <c r="J399" s="168"/>
      <c r="K399" s="169"/>
      <c r="L399" s="166"/>
      <c r="M399" s="170"/>
      <c r="N399" s="169"/>
      <c r="O399" s="166"/>
      <c r="P399" s="169"/>
      <c r="Q399" s="166"/>
      <c r="R399" s="170"/>
      <c r="S399" s="169"/>
      <c r="T399" s="166"/>
      <c r="U399" s="169"/>
      <c r="V399" s="166"/>
      <c r="W399" s="170"/>
      <c r="X399" s="169"/>
      <c r="Y399" s="166"/>
    </row>
    <row r="400" spans="2:25" s="165" customFormat="1" ht="12.75" customHeight="1">
      <c r="B400" s="166"/>
      <c r="C400" s="166"/>
      <c r="D400" s="166"/>
      <c r="E400" s="166"/>
      <c r="F400" s="166"/>
      <c r="G400" s="167"/>
      <c r="H400" s="166"/>
      <c r="I400" s="168"/>
      <c r="J400" s="168"/>
      <c r="K400" s="169"/>
      <c r="L400" s="166"/>
      <c r="M400" s="170"/>
      <c r="N400" s="169"/>
      <c r="O400" s="166"/>
      <c r="P400" s="169"/>
      <c r="Q400" s="166"/>
      <c r="R400" s="170"/>
      <c r="S400" s="169"/>
      <c r="T400" s="166"/>
      <c r="U400" s="169"/>
      <c r="V400" s="166"/>
      <c r="W400" s="170"/>
      <c r="X400" s="169"/>
      <c r="Y400" s="166"/>
    </row>
    <row r="401" spans="2:25" s="165" customFormat="1" ht="12.75" customHeight="1">
      <c r="B401" s="166"/>
      <c r="C401" s="166"/>
      <c r="D401" s="166"/>
      <c r="E401" s="166"/>
      <c r="F401" s="166"/>
      <c r="G401" s="167"/>
      <c r="H401" s="166"/>
      <c r="I401" s="168"/>
      <c r="J401" s="168"/>
      <c r="K401" s="169"/>
      <c r="L401" s="166"/>
      <c r="M401" s="170"/>
      <c r="N401" s="169"/>
      <c r="O401" s="166"/>
      <c r="P401" s="169"/>
      <c r="Q401" s="166"/>
      <c r="R401" s="170"/>
      <c r="S401" s="169"/>
      <c r="T401" s="166"/>
      <c r="U401" s="169"/>
      <c r="V401" s="166"/>
      <c r="W401" s="170"/>
      <c r="X401" s="169"/>
      <c r="Y401" s="166"/>
    </row>
    <row r="402" spans="2:25" s="165" customFormat="1" ht="12.75" customHeight="1">
      <c r="B402" s="166"/>
      <c r="C402" s="166"/>
      <c r="D402" s="166"/>
      <c r="E402" s="166"/>
      <c r="F402" s="166"/>
      <c r="G402" s="167"/>
      <c r="H402" s="166"/>
      <c r="I402" s="168"/>
      <c r="J402" s="168"/>
      <c r="K402" s="169"/>
      <c r="L402" s="166"/>
      <c r="M402" s="170"/>
      <c r="N402" s="169"/>
      <c r="O402" s="166"/>
      <c r="P402" s="169"/>
      <c r="Q402" s="166"/>
      <c r="R402" s="170"/>
      <c r="S402" s="169"/>
      <c r="T402" s="166"/>
      <c r="U402" s="169"/>
      <c r="V402" s="166"/>
      <c r="W402" s="170"/>
      <c r="X402" s="169"/>
      <c r="Y402" s="166"/>
    </row>
    <row r="403" spans="2:25" s="165" customFormat="1" ht="12.75" customHeight="1">
      <c r="B403" s="166"/>
      <c r="C403" s="166"/>
      <c r="D403" s="166"/>
      <c r="E403" s="166"/>
      <c r="F403" s="166"/>
      <c r="G403" s="167"/>
      <c r="H403" s="166"/>
      <c r="I403" s="168"/>
      <c r="J403" s="168"/>
      <c r="K403" s="169"/>
      <c r="L403" s="166"/>
      <c r="M403" s="170"/>
      <c r="N403" s="169"/>
      <c r="O403" s="166"/>
      <c r="P403" s="169"/>
      <c r="Q403" s="166"/>
      <c r="R403" s="170"/>
      <c r="S403" s="169"/>
      <c r="T403" s="166"/>
      <c r="U403" s="169"/>
      <c r="V403" s="166"/>
      <c r="W403" s="170"/>
      <c r="X403" s="169"/>
      <c r="Y403" s="166"/>
    </row>
    <row r="404" spans="2:25" s="165" customFormat="1" ht="12.75" customHeight="1">
      <c r="B404" s="166"/>
      <c r="C404" s="166"/>
      <c r="D404" s="166"/>
      <c r="E404" s="166"/>
      <c r="F404" s="166"/>
      <c r="G404" s="167"/>
      <c r="H404" s="166"/>
      <c r="I404" s="168"/>
      <c r="J404" s="168"/>
      <c r="K404" s="169"/>
      <c r="L404" s="166"/>
      <c r="M404" s="170"/>
      <c r="N404" s="169"/>
      <c r="O404" s="166"/>
      <c r="P404" s="169"/>
      <c r="Q404" s="166"/>
      <c r="R404" s="170"/>
      <c r="S404" s="169"/>
      <c r="T404" s="166"/>
      <c r="U404" s="169"/>
      <c r="V404" s="166"/>
      <c r="W404" s="170"/>
      <c r="X404" s="169"/>
      <c r="Y404" s="166"/>
    </row>
    <row r="405" spans="2:25" s="165" customFormat="1" ht="12.75" customHeight="1">
      <c r="B405" s="166"/>
      <c r="C405" s="166"/>
      <c r="D405" s="166"/>
      <c r="E405" s="166"/>
      <c r="F405" s="166"/>
      <c r="G405" s="167"/>
      <c r="H405" s="166"/>
      <c r="I405" s="168"/>
      <c r="J405" s="168"/>
      <c r="K405" s="169"/>
      <c r="L405" s="166"/>
      <c r="M405" s="170"/>
      <c r="N405" s="169"/>
      <c r="O405" s="166"/>
      <c r="P405" s="169"/>
      <c r="Q405" s="166"/>
      <c r="R405" s="170"/>
      <c r="S405" s="169"/>
      <c r="T405" s="166"/>
      <c r="U405" s="169"/>
      <c r="V405" s="166"/>
      <c r="W405" s="170"/>
      <c r="X405" s="169"/>
      <c r="Y405" s="166"/>
    </row>
    <row r="406" spans="2:25" s="165" customFormat="1" ht="12.75" customHeight="1">
      <c r="B406" s="166"/>
      <c r="C406" s="166"/>
      <c r="D406" s="166"/>
      <c r="E406" s="166"/>
      <c r="F406" s="166"/>
      <c r="G406" s="167"/>
      <c r="H406" s="166"/>
      <c r="I406" s="168"/>
      <c r="J406" s="168"/>
      <c r="K406" s="169"/>
      <c r="L406" s="166"/>
      <c r="M406" s="170"/>
      <c r="N406" s="169"/>
      <c r="O406" s="166"/>
      <c r="P406" s="169"/>
      <c r="Q406" s="166"/>
      <c r="R406" s="170"/>
      <c r="S406" s="169"/>
      <c r="T406" s="166"/>
      <c r="U406" s="169"/>
      <c r="V406" s="166"/>
      <c r="W406" s="170"/>
      <c r="X406" s="169"/>
      <c r="Y406" s="166"/>
    </row>
    <row r="407" spans="2:25" s="165" customFormat="1" ht="12.75" customHeight="1">
      <c r="B407" s="166"/>
      <c r="C407" s="166"/>
      <c r="D407" s="166"/>
      <c r="E407" s="166"/>
      <c r="F407" s="166"/>
      <c r="G407" s="167"/>
      <c r="H407" s="166"/>
      <c r="I407" s="168"/>
      <c r="J407" s="168"/>
      <c r="K407" s="169"/>
      <c r="L407" s="166"/>
      <c r="M407" s="170"/>
      <c r="N407" s="169"/>
      <c r="O407" s="166"/>
      <c r="P407" s="169"/>
      <c r="Q407" s="166"/>
      <c r="R407" s="170"/>
      <c r="S407" s="169"/>
      <c r="T407" s="166"/>
      <c r="U407" s="169"/>
      <c r="V407" s="166"/>
      <c r="W407" s="170"/>
      <c r="X407" s="169"/>
      <c r="Y407" s="166"/>
    </row>
    <row r="408" spans="2:25" s="165" customFormat="1" ht="12.75" customHeight="1">
      <c r="B408" s="166"/>
      <c r="C408" s="166"/>
      <c r="D408" s="166"/>
      <c r="E408" s="166"/>
      <c r="F408" s="166"/>
      <c r="G408" s="167"/>
      <c r="H408" s="166"/>
      <c r="I408" s="168"/>
      <c r="J408" s="168"/>
      <c r="K408" s="169"/>
      <c r="L408" s="166"/>
      <c r="M408" s="170"/>
      <c r="N408" s="169"/>
      <c r="O408" s="166"/>
      <c r="P408" s="169"/>
      <c r="Q408" s="166"/>
      <c r="R408" s="170"/>
      <c r="S408" s="169"/>
      <c r="T408" s="166"/>
      <c r="U408" s="169"/>
      <c r="V408" s="166"/>
      <c r="W408" s="170"/>
      <c r="X408" s="169"/>
      <c r="Y408" s="166"/>
    </row>
    <row r="409" spans="2:25" s="165" customFormat="1" ht="12.75" customHeight="1">
      <c r="B409" s="166"/>
      <c r="C409" s="166"/>
      <c r="D409" s="166"/>
      <c r="E409" s="166"/>
      <c r="F409" s="166"/>
      <c r="G409" s="167"/>
      <c r="H409" s="166"/>
      <c r="I409" s="168"/>
      <c r="J409" s="168"/>
      <c r="K409" s="169"/>
      <c r="L409" s="166"/>
      <c r="M409" s="170"/>
      <c r="N409" s="169"/>
      <c r="O409" s="166"/>
      <c r="P409" s="169"/>
      <c r="Q409" s="166"/>
      <c r="R409" s="170"/>
      <c r="S409" s="169"/>
      <c r="T409" s="166"/>
      <c r="U409" s="169"/>
      <c r="V409" s="166"/>
      <c r="W409" s="170"/>
      <c r="X409" s="169"/>
      <c r="Y409" s="166"/>
    </row>
    <row r="410" spans="2:25" s="165" customFormat="1" ht="12.75" customHeight="1">
      <c r="B410" s="166"/>
      <c r="C410" s="166"/>
      <c r="D410" s="166"/>
      <c r="E410" s="166"/>
      <c r="F410" s="166"/>
      <c r="G410" s="167"/>
      <c r="H410" s="166"/>
      <c r="I410" s="168"/>
      <c r="J410" s="168"/>
      <c r="K410" s="169"/>
      <c r="L410" s="166"/>
      <c r="M410" s="170"/>
      <c r="N410" s="169"/>
      <c r="O410" s="166"/>
      <c r="P410" s="169"/>
      <c r="Q410" s="166"/>
      <c r="R410" s="170"/>
      <c r="S410" s="169"/>
      <c r="T410" s="166"/>
      <c r="U410" s="169"/>
      <c r="V410" s="166"/>
      <c r="W410" s="170"/>
      <c r="X410" s="169"/>
      <c r="Y410" s="166"/>
    </row>
    <row r="411" spans="2:25" s="165" customFormat="1" ht="12.75" customHeight="1">
      <c r="B411" s="166"/>
      <c r="C411" s="166"/>
      <c r="D411" s="166"/>
      <c r="E411" s="166"/>
      <c r="F411" s="166"/>
      <c r="G411" s="167"/>
      <c r="H411" s="166"/>
      <c r="I411" s="168"/>
      <c r="J411" s="168"/>
      <c r="K411" s="169"/>
      <c r="L411" s="166"/>
      <c r="M411" s="170"/>
      <c r="N411" s="169"/>
      <c r="O411" s="166"/>
      <c r="P411" s="169"/>
      <c r="Q411" s="166"/>
      <c r="R411" s="170"/>
      <c r="S411" s="169"/>
      <c r="T411" s="166"/>
      <c r="U411" s="169"/>
      <c r="V411" s="166"/>
      <c r="W411" s="170"/>
      <c r="X411" s="169"/>
      <c r="Y411" s="166"/>
    </row>
    <row r="412" spans="2:25" s="165" customFormat="1" ht="12.75" customHeight="1">
      <c r="B412" s="166"/>
      <c r="C412" s="166"/>
      <c r="D412" s="166"/>
      <c r="E412" s="166"/>
      <c r="F412" s="166"/>
      <c r="G412" s="167"/>
      <c r="H412" s="166"/>
      <c r="I412" s="168"/>
      <c r="J412" s="168"/>
      <c r="K412" s="169"/>
      <c r="L412" s="166"/>
      <c r="M412" s="170"/>
      <c r="N412" s="169"/>
      <c r="O412" s="166"/>
      <c r="P412" s="169"/>
      <c r="Q412" s="166"/>
      <c r="R412" s="170"/>
      <c r="S412" s="169"/>
      <c r="T412" s="166"/>
      <c r="U412" s="169"/>
      <c r="V412" s="166"/>
      <c r="W412" s="170"/>
      <c r="X412" s="169"/>
      <c r="Y412" s="166"/>
    </row>
    <row r="413" spans="2:25" s="165" customFormat="1" ht="12.75" customHeight="1">
      <c r="B413" s="166"/>
      <c r="C413" s="166"/>
      <c r="D413" s="166"/>
      <c r="E413" s="166"/>
      <c r="F413" s="166"/>
      <c r="G413" s="167"/>
      <c r="H413" s="166"/>
      <c r="I413" s="168"/>
      <c r="J413" s="168"/>
      <c r="K413" s="169"/>
      <c r="L413" s="166"/>
      <c r="M413" s="170"/>
      <c r="N413" s="169"/>
      <c r="O413" s="166"/>
      <c r="P413" s="169"/>
      <c r="Q413" s="166"/>
      <c r="R413" s="170"/>
      <c r="S413" s="169"/>
      <c r="T413" s="166"/>
      <c r="U413" s="169"/>
      <c r="V413" s="166"/>
      <c r="W413" s="170"/>
      <c r="X413" s="169"/>
      <c r="Y413" s="166"/>
    </row>
    <row r="414" spans="2:25" s="165" customFormat="1" ht="12.75" customHeight="1">
      <c r="B414" s="166"/>
      <c r="C414" s="166"/>
      <c r="D414" s="166"/>
      <c r="E414" s="166"/>
      <c r="F414" s="166"/>
      <c r="G414" s="167"/>
      <c r="H414" s="166"/>
      <c r="I414" s="168"/>
      <c r="J414" s="168"/>
      <c r="K414" s="169"/>
      <c r="L414" s="166"/>
      <c r="M414" s="170"/>
      <c r="N414" s="169"/>
      <c r="O414" s="166"/>
      <c r="P414" s="169"/>
      <c r="Q414" s="166"/>
      <c r="R414" s="170"/>
      <c r="S414" s="169"/>
      <c r="T414" s="166"/>
      <c r="U414" s="169"/>
      <c r="V414" s="166"/>
      <c r="W414" s="170"/>
      <c r="X414" s="169"/>
      <c r="Y414" s="166"/>
    </row>
    <row r="415" spans="2:25" s="165" customFormat="1" ht="12.75" customHeight="1">
      <c r="B415" s="166"/>
      <c r="C415" s="166"/>
      <c r="D415" s="166"/>
      <c r="E415" s="166"/>
      <c r="F415" s="166"/>
      <c r="G415" s="167"/>
      <c r="H415" s="166"/>
      <c r="I415" s="168"/>
      <c r="J415" s="168"/>
      <c r="K415" s="169"/>
      <c r="L415" s="166"/>
      <c r="M415" s="170"/>
      <c r="N415" s="169"/>
      <c r="O415" s="166"/>
      <c r="P415" s="169"/>
      <c r="Q415" s="166"/>
      <c r="R415" s="170"/>
      <c r="S415" s="169"/>
      <c r="T415" s="166"/>
      <c r="U415" s="169"/>
      <c r="V415" s="166"/>
      <c r="W415" s="170"/>
      <c r="X415" s="169"/>
      <c r="Y415" s="166"/>
    </row>
    <row r="416" spans="2:25" s="165" customFormat="1" ht="12.75" customHeight="1">
      <c r="B416" s="166"/>
      <c r="C416" s="166"/>
      <c r="D416" s="166"/>
      <c r="E416" s="166"/>
      <c r="F416" s="166"/>
      <c r="G416" s="167"/>
      <c r="H416" s="166"/>
      <c r="I416" s="168"/>
      <c r="J416" s="168"/>
      <c r="K416" s="169"/>
      <c r="L416" s="166"/>
      <c r="M416" s="170"/>
      <c r="N416" s="169"/>
      <c r="O416" s="166"/>
      <c r="P416" s="169"/>
      <c r="Q416" s="166"/>
      <c r="R416" s="170"/>
      <c r="S416" s="169"/>
      <c r="T416" s="166"/>
      <c r="U416" s="169"/>
      <c r="V416" s="166"/>
      <c r="W416" s="170"/>
      <c r="X416" s="169"/>
      <c r="Y416" s="166"/>
    </row>
    <row r="417" spans="2:25" s="165" customFormat="1" ht="12.75" customHeight="1">
      <c r="B417" s="166"/>
      <c r="C417" s="166"/>
      <c r="D417" s="166"/>
      <c r="E417" s="166"/>
      <c r="F417" s="166"/>
      <c r="G417" s="167"/>
      <c r="H417" s="166"/>
      <c r="I417" s="168"/>
      <c r="J417" s="168"/>
      <c r="K417" s="169"/>
      <c r="L417" s="166"/>
      <c r="M417" s="170"/>
      <c r="N417" s="169"/>
      <c r="O417" s="166"/>
      <c r="P417" s="169"/>
      <c r="Q417" s="166"/>
      <c r="R417" s="170"/>
      <c r="S417" s="169"/>
      <c r="T417" s="166"/>
      <c r="U417" s="169"/>
      <c r="V417" s="166"/>
      <c r="W417" s="170"/>
      <c r="X417" s="169"/>
      <c r="Y417" s="166"/>
    </row>
    <row r="418" spans="2:25" s="165" customFormat="1" ht="12.75" customHeight="1">
      <c r="B418" s="166"/>
      <c r="C418" s="166"/>
      <c r="D418" s="166"/>
      <c r="E418" s="166"/>
      <c r="F418" s="166"/>
      <c r="G418" s="167"/>
      <c r="H418" s="166"/>
      <c r="I418" s="168"/>
      <c r="J418" s="168"/>
      <c r="K418" s="169"/>
      <c r="L418" s="166"/>
      <c r="M418" s="170"/>
      <c r="N418" s="169"/>
      <c r="O418" s="166"/>
      <c r="P418" s="169"/>
      <c r="Q418" s="166"/>
      <c r="R418" s="170"/>
      <c r="S418" s="169"/>
      <c r="T418" s="166"/>
      <c r="U418" s="169"/>
      <c r="V418" s="166"/>
      <c r="W418" s="170"/>
      <c r="X418" s="169"/>
      <c r="Y418" s="166"/>
    </row>
    <row r="419" spans="2:25" s="165" customFormat="1" ht="12.75" customHeight="1">
      <c r="B419" s="166"/>
      <c r="C419" s="166"/>
      <c r="D419" s="166"/>
      <c r="E419" s="166"/>
      <c r="F419" s="166"/>
      <c r="G419" s="167"/>
      <c r="H419" s="166"/>
      <c r="I419" s="168"/>
      <c r="J419" s="168"/>
      <c r="K419" s="169"/>
      <c r="L419" s="166"/>
      <c r="M419" s="170"/>
      <c r="N419" s="169"/>
      <c r="O419" s="166"/>
      <c r="P419" s="169"/>
      <c r="Q419" s="166"/>
      <c r="R419" s="170"/>
      <c r="S419" s="169"/>
      <c r="T419" s="166"/>
      <c r="U419" s="169"/>
      <c r="V419" s="166"/>
      <c r="W419" s="170"/>
      <c r="X419" s="169"/>
      <c r="Y419" s="166"/>
    </row>
    <row r="420" spans="2:25" s="165" customFormat="1" ht="12.75" customHeight="1">
      <c r="B420" s="166"/>
      <c r="C420" s="166"/>
      <c r="D420" s="166"/>
      <c r="E420" s="166"/>
      <c r="F420" s="166"/>
      <c r="G420" s="167"/>
      <c r="H420" s="166"/>
      <c r="I420" s="168"/>
      <c r="J420" s="168"/>
      <c r="K420" s="169"/>
      <c r="L420" s="166"/>
      <c r="M420" s="170"/>
      <c r="N420" s="169"/>
      <c r="O420" s="166"/>
      <c r="P420" s="169"/>
      <c r="Q420" s="166"/>
      <c r="R420" s="170"/>
      <c r="S420" s="169"/>
      <c r="T420" s="166"/>
      <c r="U420" s="169"/>
      <c r="V420" s="166"/>
      <c r="W420" s="170"/>
      <c r="X420" s="169"/>
      <c r="Y420" s="166"/>
    </row>
    <row r="421" spans="2:25" s="165" customFormat="1" ht="12.75" customHeight="1">
      <c r="B421" s="166"/>
      <c r="C421" s="166"/>
      <c r="D421" s="166"/>
      <c r="E421" s="166"/>
      <c r="F421" s="166"/>
      <c r="G421" s="167"/>
      <c r="H421" s="166"/>
      <c r="I421" s="168"/>
      <c r="J421" s="168"/>
      <c r="K421" s="169"/>
      <c r="L421" s="166"/>
      <c r="M421" s="170"/>
      <c r="N421" s="169"/>
      <c r="O421" s="166"/>
      <c r="P421" s="169"/>
      <c r="Q421" s="166"/>
      <c r="R421" s="170"/>
      <c r="S421" s="169"/>
      <c r="T421" s="166"/>
      <c r="U421" s="169"/>
      <c r="V421" s="166"/>
      <c r="W421" s="170"/>
      <c r="X421" s="169"/>
      <c r="Y421" s="166"/>
    </row>
    <row r="422" spans="2:25" s="165" customFormat="1" ht="12.75" customHeight="1">
      <c r="B422" s="166"/>
      <c r="C422" s="166"/>
      <c r="D422" s="166"/>
      <c r="E422" s="166"/>
      <c r="F422" s="166"/>
      <c r="G422" s="167"/>
      <c r="H422" s="166"/>
      <c r="I422" s="168"/>
      <c r="J422" s="168"/>
      <c r="K422" s="169"/>
      <c r="L422" s="166"/>
      <c r="M422" s="170"/>
      <c r="N422" s="169"/>
      <c r="O422" s="166"/>
      <c r="P422" s="169"/>
      <c r="Q422" s="166"/>
      <c r="R422" s="170"/>
      <c r="S422" s="169"/>
      <c r="T422" s="166"/>
      <c r="U422" s="169"/>
      <c r="V422" s="166"/>
      <c r="W422" s="170"/>
      <c r="X422" s="169"/>
      <c r="Y422" s="166"/>
    </row>
    <row r="423" spans="2:25" s="165" customFormat="1" ht="12.75" customHeight="1">
      <c r="B423" s="166"/>
      <c r="C423" s="166"/>
      <c r="D423" s="166"/>
      <c r="E423" s="166"/>
      <c r="F423" s="166"/>
      <c r="G423" s="167"/>
      <c r="H423" s="166"/>
      <c r="I423" s="168"/>
      <c r="J423" s="168"/>
      <c r="K423" s="169"/>
      <c r="L423" s="166"/>
      <c r="M423" s="170"/>
      <c r="N423" s="169"/>
      <c r="O423" s="166"/>
      <c r="P423" s="169"/>
      <c r="Q423" s="166"/>
      <c r="R423" s="170"/>
      <c r="S423" s="169"/>
      <c r="T423" s="166"/>
      <c r="U423" s="169"/>
      <c r="V423" s="166"/>
      <c r="W423" s="170"/>
      <c r="X423" s="169"/>
      <c r="Y423" s="166"/>
    </row>
    <row r="424" spans="2:25" s="165" customFormat="1" ht="12.75" customHeight="1">
      <c r="B424" s="166"/>
      <c r="C424" s="166"/>
      <c r="D424" s="166"/>
      <c r="E424" s="166"/>
      <c r="F424" s="166"/>
      <c r="G424" s="167"/>
      <c r="H424" s="166"/>
      <c r="I424" s="168"/>
      <c r="J424" s="168"/>
      <c r="K424" s="169"/>
      <c r="L424" s="166"/>
      <c r="M424" s="170"/>
      <c r="N424" s="169"/>
      <c r="O424" s="166"/>
      <c r="P424" s="169"/>
      <c r="Q424" s="166"/>
      <c r="R424" s="170"/>
      <c r="S424" s="169"/>
      <c r="T424" s="166"/>
      <c r="U424" s="169"/>
      <c r="V424" s="166"/>
      <c r="W424" s="170"/>
      <c r="X424" s="169"/>
      <c r="Y424" s="166"/>
    </row>
    <row r="425" spans="2:25" s="165" customFormat="1" ht="12.75" customHeight="1">
      <c r="B425" s="166"/>
      <c r="C425" s="166"/>
      <c r="D425" s="166"/>
      <c r="E425" s="166"/>
      <c r="F425" s="166"/>
      <c r="G425" s="167"/>
      <c r="H425" s="166"/>
      <c r="I425" s="168"/>
      <c r="J425" s="168"/>
      <c r="K425" s="169"/>
      <c r="L425" s="166"/>
      <c r="M425" s="170"/>
      <c r="N425" s="169"/>
      <c r="O425" s="166"/>
      <c r="P425" s="169"/>
      <c r="Q425" s="166"/>
      <c r="R425" s="170"/>
      <c r="S425" s="169"/>
      <c r="T425" s="166"/>
      <c r="U425" s="169"/>
      <c r="V425" s="166"/>
      <c r="W425" s="170"/>
      <c r="X425" s="169"/>
      <c r="Y425" s="166"/>
    </row>
    <row r="426" spans="2:25" s="165" customFormat="1" ht="12.75" customHeight="1">
      <c r="B426" s="166"/>
      <c r="C426" s="166"/>
      <c r="D426" s="166"/>
      <c r="E426" s="166"/>
      <c r="F426" s="166"/>
      <c r="G426" s="167"/>
      <c r="H426" s="166"/>
      <c r="I426" s="168"/>
      <c r="J426" s="168"/>
      <c r="K426" s="169"/>
      <c r="L426" s="166"/>
      <c r="M426" s="170"/>
      <c r="N426" s="169"/>
      <c r="O426" s="166"/>
      <c r="P426" s="169"/>
      <c r="Q426" s="166"/>
      <c r="R426" s="170"/>
      <c r="S426" s="169"/>
      <c r="T426" s="166"/>
      <c r="U426" s="169"/>
      <c r="V426" s="166"/>
      <c r="W426" s="170"/>
      <c r="X426" s="169"/>
      <c r="Y426" s="166"/>
    </row>
    <row r="427" spans="2:25" s="165" customFormat="1" ht="12.75" customHeight="1">
      <c r="B427" s="166"/>
      <c r="C427" s="166"/>
      <c r="D427" s="166"/>
      <c r="E427" s="166"/>
      <c r="F427" s="166"/>
      <c r="G427" s="167"/>
      <c r="H427" s="166"/>
      <c r="I427" s="168"/>
      <c r="J427" s="168"/>
      <c r="K427" s="169"/>
      <c r="L427" s="166"/>
      <c r="M427" s="170"/>
      <c r="N427" s="169"/>
      <c r="O427" s="166"/>
      <c r="P427" s="169"/>
      <c r="Q427" s="166"/>
      <c r="R427" s="170"/>
      <c r="S427" s="169"/>
      <c r="T427" s="166"/>
      <c r="U427" s="169"/>
      <c r="V427" s="166"/>
      <c r="W427" s="170"/>
      <c r="X427" s="169"/>
      <c r="Y427" s="166"/>
    </row>
    <row r="428" spans="2:25" s="165" customFormat="1" ht="12.75" customHeight="1">
      <c r="B428" s="166"/>
      <c r="C428" s="166"/>
      <c r="D428" s="166"/>
      <c r="E428" s="166"/>
      <c r="F428" s="166"/>
      <c r="G428" s="167"/>
      <c r="H428" s="166"/>
      <c r="I428" s="168"/>
      <c r="J428" s="168"/>
      <c r="K428" s="169"/>
      <c r="L428" s="166"/>
      <c r="M428" s="170"/>
      <c r="N428" s="169"/>
      <c r="O428" s="166"/>
      <c r="P428" s="169"/>
      <c r="Q428" s="166"/>
      <c r="R428" s="170"/>
      <c r="S428" s="169"/>
      <c r="T428" s="166"/>
      <c r="U428" s="169"/>
      <c r="V428" s="166"/>
      <c r="W428" s="170"/>
      <c r="X428" s="169"/>
      <c r="Y428" s="166"/>
    </row>
    <row r="429" spans="2:25" s="165" customFormat="1" ht="12.75" customHeight="1">
      <c r="B429" s="166"/>
      <c r="C429" s="166"/>
      <c r="D429" s="166"/>
      <c r="E429" s="166"/>
      <c r="F429" s="166"/>
      <c r="G429" s="167"/>
      <c r="H429" s="166"/>
      <c r="I429" s="168"/>
      <c r="J429" s="168"/>
      <c r="K429" s="169"/>
      <c r="L429" s="166"/>
      <c r="M429" s="170"/>
      <c r="N429" s="169"/>
      <c r="O429" s="166"/>
      <c r="P429" s="169"/>
      <c r="Q429" s="166"/>
      <c r="R429" s="170"/>
      <c r="S429" s="169"/>
      <c r="T429" s="166"/>
      <c r="U429" s="169"/>
      <c r="V429" s="166"/>
      <c r="W429" s="170"/>
      <c r="X429" s="169"/>
      <c r="Y429" s="166"/>
    </row>
    <row r="430" spans="2:25" s="165" customFormat="1" ht="12.75" customHeight="1">
      <c r="B430" s="166"/>
      <c r="C430" s="166"/>
      <c r="D430" s="166"/>
      <c r="E430" s="166"/>
      <c r="F430" s="166"/>
      <c r="G430" s="167"/>
      <c r="H430" s="166"/>
      <c r="I430" s="168"/>
      <c r="J430" s="168"/>
      <c r="K430" s="169"/>
      <c r="L430" s="166"/>
      <c r="M430" s="170"/>
      <c r="N430" s="169"/>
      <c r="O430" s="166"/>
      <c r="P430" s="169"/>
      <c r="Q430" s="166"/>
      <c r="R430" s="170"/>
      <c r="S430" s="169"/>
      <c r="T430" s="166"/>
      <c r="U430" s="169"/>
      <c r="V430" s="166"/>
      <c r="W430" s="170"/>
      <c r="X430" s="169"/>
      <c r="Y430" s="166"/>
    </row>
    <row r="431" spans="2:25" s="165" customFormat="1" ht="12.75" customHeight="1">
      <c r="B431" s="166"/>
      <c r="C431" s="166"/>
      <c r="D431" s="166"/>
      <c r="E431" s="166"/>
      <c r="F431" s="166"/>
      <c r="G431" s="167"/>
      <c r="H431" s="166"/>
      <c r="I431" s="168"/>
      <c r="J431" s="168"/>
      <c r="K431" s="169"/>
      <c r="L431" s="166"/>
      <c r="M431" s="170"/>
      <c r="N431" s="169"/>
      <c r="O431" s="166"/>
      <c r="P431" s="169"/>
      <c r="Q431" s="166"/>
      <c r="R431" s="170"/>
      <c r="S431" s="169"/>
      <c r="T431" s="166"/>
      <c r="U431" s="169"/>
      <c r="V431" s="166"/>
      <c r="W431" s="170"/>
      <c r="X431" s="169"/>
      <c r="Y431" s="166"/>
    </row>
    <row r="432" spans="2:25" s="165" customFormat="1" ht="12.75" customHeight="1">
      <c r="B432" s="166"/>
      <c r="C432" s="166"/>
      <c r="D432" s="166"/>
      <c r="E432" s="166"/>
      <c r="F432" s="166"/>
      <c r="G432" s="167"/>
      <c r="H432" s="166"/>
      <c r="I432" s="168"/>
      <c r="J432" s="168"/>
      <c r="K432" s="169"/>
      <c r="L432" s="166"/>
      <c r="M432" s="170"/>
      <c r="N432" s="169"/>
      <c r="O432" s="166"/>
      <c r="P432" s="169"/>
      <c r="Q432" s="166"/>
      <c r="R432" s="170"/>
      <c r="S432" s="169"/>
      <c r="T432" s="166"/>
      <c r="U432" s="169"/>
      <c r="V432" s="166"/>
      <c r="W432" s="170"/>
      <c r="X432" s="169"/>
      <c r="Y432" s="166"/>
    </row>
    <row r="433" spans="2:25" s="165" customFormat="1" ht="12.75" customHeight="1">
      <c r="B433" s="166"/>
      <c r="C433" s="166"/>
      <c r="D433" s="166"/>
      <c r="E433" s="166"/>
      <c r="F433" s="166"/>
      <c r="G433" s="167"/>
      <c r="H433" s="166"/>
      <c r="I433" s="168"/>
      <c r="J433" s="168"/>
      <c r="K433" s="169"/>
      <c r="L433" s="166"/>
      <c r="M433" s="170"/>
      <c r="N433" s="169"/>
      <c r="O433" s="166"/>
      <c r="P433" s="169"/>
      <c r="Q433" s="166"/>
      <c r="R433" s="170"/>
      <c r="S433" s="169"/>
      <c r="T433" s="166"/>
      <c r="U433" s="169"/>
      <c r="V433" s="166"/>
      <c r="W433" s="170"/>
      <c r="X433" s="169"/>
      <c r="Y433" s="166"/>
    </row>
    <row r="434" spans="2:25" s="165" customFormat="1" ht="12.75" customHeight="1">
      <c r="B434" s="166"/>
      <c r="C434" s="166"/>
      <c r="D434" s="166"/>
      <c r="E434" s="166"/>
      <c r="F434" s="166"/>
      <c r="G434" s="167"/>
      <c r="H434" s="166"/>
      <c r="I434" s="168"/>
      <c r="J434" s="168"/>
      <c r="K434" s="169"/>
      <c r="L434" s="166"/>
      <c r="M434" s="170"/>
      <c r="N434" s="169"/>
      <c r="O434" s="166"/>
      <c r="P434" s="169"/>
      <c r="Q434" s="166"/>
      <c r="R434" s="170"/>
      <c r="S434" s="169"/>
      <c r="T434" s="166"/>
      <c r="U434" s="169"/>
      <c r="V434" s="166"/>
      <c r="W434" s="170"/>
      <c r="X434" s="169"/>
      <c r="Y434" s="166"/>
    </row>
    <row r="435" spans="2:25" s="165" customFormat="1" ht="12.75" customHeight="1">
      <c r="B435" s="166"/>
      <c r="C435" s="166"/>
      <c r="D435" s="166"/>
      <c r="E435" s="166"/>
      <c r="F435" s="166"/>
      <c r="G435" s="167"/>
      <c r="H435" s="166"/>
      <c r="I435" s="168"/>
      <c r="J435" s="168"/>
      <c r="K435" s="169"/>
      <c r="L435" s="166"/>
      <c r="M435" s="170"/>
      <c r="N435" s="169"/>
      <c r="O435" s="166"/>
      <c r="P435" s="169"/>
      <c r="Q435" s="166"/>
      <c r="R435" s="170"/>
      <c r="S435" s="169"/>
      <c r="T435" s="166"/>
      <c r="U435" s="169"/>
      <c r="V435" s="166"/>
      <c r="W435" s="170"/>
      <c r="X435" s="169"/>
      <c r="Y435" s="166"/>
    </row>
    <row r="436" spans="2:25" s="165" customFormat="1" ht="12.75" customHeight="1">
      <c r="B436" s="166"/>
      <c r="C436" s="166"/>
      <c r="D436" s="166"/>
      <c r="E436" s="166"/>
      <c r="F436" s="166"/>
      <c r="G436" s="167"/>
      <c r="H436" s="166"/>
      <c r="I436" s="168"/>
      <c r="J436" s="168"/>
      <c r="K436" s="169"/>
      <c r="L436" s="166"/>
      <c r="M436" s="170"/>
      <c r="N436" s="169"/>
      <c r="O436" s="166"/>
      <c r="P436" s="169"/>
      <c r="Q436" s="166"/>
      <c r="R436" s="170"/>
      <c r="S436" s="169"/>
      <c r="T436" s="166"/>
      <c r="U436" s="169"/>
      <c r="V436" s="166"/>
      <c r="W436" s="170"/>
      <c r="X436" s="169"/>
      <c r="Y436" s="166"/>
    </row>
    <row r="437" spans="2:25" s="165" customFormat="1" ht="12.75" customHeight="1">
      <c r="B437" s="166"/>
      <c r="C437" s="166"/>
      <c r="D437" s="166"/>
      <c r="E437" s="166"/>
      <c r="F437" s="166"/>
      <c r="G437" s="167"/>
      <c r="H437" s="166"/>
      <c r="I437" s="168"/>
      <c r="J437" s="168"/>
      <c r="K437" s="169"/>
      <c r="L437" s="166"/>
      <c r="M437" s="170"/>
      <c r="N437" s="169"/>
      <c r="O437" s="166"/>
      <c r="P437" s="169"/>
      <c r="Q437" s="166"/>
      <c r="R437" s="170"/>
      <c r="S437" s="169"/>
      <c r="T437" s="166"/>
      <c r="U437" s="169"/>
      <c r="V437" s="166"/>
      <c r="W437" s="170"/>
      <c r="X437" s="169"/>
      <c r="Y437" s="166"/>
    </row>
    <row r="438" spans="2:25" s="165" customFormat="1" ht="12.75" customHeight="1">
      <c r="B438" s="166"/>
      <c r="C438" s="166"/>
      <c r="D438" s="166"/>
      <c r="E438" s="166"/>
      <c r="F438" s="166"/>
      <c r="G438" s="167"/>
      <c r="H438" s="166"/>
      <c r="I438" s="168"/>
      <c r="J438" s="168"/>
      <c r="K438" s="169"/>
      <c r="L438" s="166"/>
      <c r="M438" s="170"/>
      <c r="N438" s="169"/>
      <c r="O438" s="166"/>
      <c r="P438" s="169"/>
      <c r="Q438" s="166"/>
      <c r="R438" s="170"/>
      <c r="S438" s="169"/>
      <c r="T438" s="166"/>
      <c r="U438" s="169"/>
      <c r="V438" s="166"/>
      <c r="W438" s="170"/>
      <c r="X438" s="169"/>
      <c r="Y438" s="166"/>
    </row>
    <row r="439" spans="2:25" s="165" customFormat="1" ht="12.75" customHeight="1">
      <c r="B439" s="166"/>
      <c r="C439" s="166"/>
      <c r="D439" s="166"/>
      <c r="E439" s="166"/>
      <c r="F439" s="166"/>
      <c r="G439" s="167"/>
      <c r="H439" s="166"/>
      <c r="I439" s="168"/>
      <c r="J439" s="168"/>
      <c r="K439" s="169"/>
      <c r="L439" s="166"/>
      <c r="M439" s="170"/>
      <c r="N439" s="169"/>
      <c r="O439" s="166"/>
      <c r="P439" s="169"/>
      <c r="Q439" s="166"/>
      <c r="R439" s="170"/>
      <c r="S439" s="169"/>
      <c r="T439" s="166"/>
      <c r="U439" s="169"/>
      <c r="V439" s="166"/>
      <c r="W439" s="170"/>
      <c r="X439" s="169"/>
      <c r="Y439" s="166"/>
    </row>
    <row r="440" spans="2:25" s="165" customFormat="1" ht="12.75" customHeight="1">
      <c r="B440" s="166"/>
      <c r="C440" s="166"/>
      <c r="D440" s="166"/>
      <c r="E440" s="166"/>
      <c r="F440" s="166"/>
      <c r="G440" s="167"/>
      <c r="H440" s="166"/>
      <c r="I440" s="168"/>
      <c r="J440" s="168"/>
      <c r="K440" s="169"/>
      <c r="L440" s="166"/>
      <c r="M440" s="170"/>
      <c r="N440" s="169"/>
      <c r="O440" s="166"/>
      <c r="P440" s="169"/>
      <c r="Q440" s="166"/>
      <c r="R440" s="170"/>
      <c r="S440" s="169"/>
      <c r="T440" s="166"/>
      <c r="U440" s="169"/>
      <c r="V440" s="166"/>
      <c r="W440" s="170"/>
      <c r="X440" s="169"/>
      <c r="Y440" s="166"/>
    </row>
    <row r="441" spans="2:25" s="165" customFormat="1" ht="12.75" customHeight="1">
      <c r="B441" s="166"/>
      <c r="C441" s="166"/>
      <c r="D441" s="166"/>
      <c r="E441" s="166"/>
      <c r="F441" s="166"/>
      <c r="G441" s="167"/>
      <c r="H441" s="166"/>
      <c r="I441" s="168"/>
      <c r="J441" s="168"/>
      <c r="K441" s="169"/>
      <c r="L441" s="166"/>
      <c r="M441" s="170"/>
      <c r="N441" s="169"/>
      <c r="O441" s="166"/>
      <c r="P441" s="169"/>
      <c r="Q441" s="166"/>
      <c r="R441" s="170"/>
      <c r="S441" s="169"/>
      <c r="T441" s="166"/>
      <c r="U441" s="169"/>
      <c r="V441" s="166"/>
      <c r="W441" s="170"/>
      <c r="X441" s="169"/>
      <c r="Y441" s="166"/>
    </row>
    <row r="442" spans="2:25" s="165" customFormat="1" ht="12.75" customHeight="1">
      <c r="B442" s="166"/>
      <c r="C442" s="166"/>
      <c r="D442" s="166"/>
      <c r="E442" s="166"/>
      <c r="F442" s="166"/>
      <c r="G442" s="167"/>
      <c r="H442" s="166"/>
      <c r="I442" s="168"/>
      <c r="J442" s="168"/>
      <c r="K442" s="169"/>
      <c r="L442" s="166"/>
      <c r="M442" s="170"/>
      <c r="N442" s="169"/>
      <c r="O442" s="166"/>
      <c r="P442" s="169"/>
      <c r="Q442" s="166"/>
      <c r="R442" s="170"/>
      <c r="S442" s="169"/>
      <c r="T442" s="166"/>
      <c r="U442" s="169"/>
      <c r="V442" s="166"/>
      <c r="W442" s="170"/>
      <c r="X442" s="169"/>
      <c r="Y442" s="166"/>
    </row>
    <row r="443" spans="2:25" s="165" customFormat="1" ht="12.75" customHeight="1">
      <c r="B443" s="166"/>
      <c r="C443" s="166"/>
      <c r="D443" s="166"/>
      <c r="E443" s="166"/>
      <c r="F443" s="166"/>
      <c r="G443" s="167"/>
      <c r="H443" s="166"/>
      <c r="I443" s="168"/>
      <c r="J443" s="168"/>
      <c r="K443" s="169"/>
      <c r="L443" s="166"/>
      <c r="M443" s="170"/>
      <c r="N443" s="169"/>
      <c r="O443" s="166"/>
      <c r="P443" s="169"/>
      <c r="Q443" s="166"/>
      <c r="R443" s="170"/>
      <c r="S443" s="169"/>
      <c r="T443" s="166"/>
      <c r="U443" s="169"/>
      <c r="V443" s="166"/>
      <c r="W443" s="170"/>
      <c r="X443" s="169"/>
      <c r="Y443" s="166"/>
    </row>
    <row r="444" spans="2:25" s="165" customFormat="1" ht="12.75" customHeight="1">
      <c r="B444" s="166"/>
      <c r="C444" s="166"/>
      <c r="D444" s="166"/>
      <c r="E444" s="166"/>
      <c r="F444" s="166"/>
      <c r="G444" s="167"/>
      <c r="H444" s="166"/>
      <c r="I444" s="168"/>
      <c r="J444" s="168"/>
      <c r="K444" s="169"/>
      <c r="L444" s="166"/>
      <c r="M444" s="170"/>
      <c r="N444" s="169"/>
      <c r="O444" s="166"/>
      <c r="P444" s="169"/>
      <c r="Q444" s="166"/>
      <c r="R444" s="170"/>
      <c r="S444" s="169"/>
      <c r="T444" s="166"/>
      <c r="U444" s="169"/>
      <c r="V444" s="166"/>
      <c r="W444" s="170"/>
      <c r="X444" s="169"/>
      <c r="Y444" s="166"/>
    </row>
    <row r="445" spans="2:25" s="165" customFormat="1" ht="12.75" customHeight="1">
      <c r="B445" s="166"/>
      <c r="C445" s="166"/>
      <c r="D445" s="166"/>
      <c r="E445" s="166"/>
      <c r="F445" s="166"/>
      <c r="G445" s="167"/>
      <c r="H445" s="166"/>
      <c r="I445" s="168"/>
      <c r="J445" s="168"/>
      <c r="K445" s="169"/>
      <c r="L445" s="166"/>
      <c r="M445" s="170"/>
      <c r="N445" s="169"/>
      <c r="O445" s="166"/>
      <c r="P445" s="169"/>
      <c r="Q445" s="166"/>
      <c r="R445" s="170"/>
      <c r="S445" s="169"/>
      <c r="T445" s="166"/>
      <c r="U445" s="169"/>
      <c r="V445" s="166"/>
      <c r="W445" s="170"/>
      <c r="X445" s="169"/>
      <c r="Y445" s="166"/>
    </row>
    <row r="446" spans="2:25" s="165" customFormat="1" ht="12.75" customHeight="1">
      <c r="B446" s="166"/>
      <c r="C446" s="166"/>
      <c r="D446" s="166"/>
      <c r="E446" s="166"/>
      <c r="F446" s="166"/>
      <c r="G446" s="167"/>
      <c r="H446" s="166"/>
      <c r="I446" s="168"/>
      <c r="J446" s="168"/>
      <c r="K446" s="169"/>
      <c r="L446" s="166"/>
      <c r="M446" s="170"/>
      <c r="N446" s="169"/>
      <c r="O446" s="166"/>
      <c r="P446" s="169"/>
      <c r="Q446" s="166"/>
      <c r="R446" s="170"/>
      <c r="S446" s="169"/>
      <c r="T446" s="166"/>
      <c r="U446" s="169"/>
      <c r="V446" s="166"/>
      <c r="W446" s="170"/>
      <c r="X446" s="169"/>
      <c r="Y446" s="166"/>
    </row>
    <row r="447" spans="2:25" s="165" customFormat="1" ht="12.75" customHeight="1">
      <c r="B447" s="166"/>
      <c r="C447" s="166"/>
      <c r="D447" s="166"/>
      <c r="E447" s="166"/>
      <c r="F447" s="166"/>
      <c r="G447" s="167"/>
      <c r="H447" s="166"/>
      <c r="I447" s="168"/>
      <c r="J447" s="168"/>
      <c r="K447" s="169"/>
      <c r="L447" s="166"/>
      <c r="M447" s="170"/>
      <c r="N447" s="169"/>
      <c r="O447" s="166"/>
      <c r="P447" s="169"/>
      <c r="Q447" s="166"/>
      <c r="R447" s="170"/>
      <c r="S447" s="169"/>
      <c r="T447" s="166"/>
      <c r="U447" s="169"/>
      <c r="V447" s="166"/>
      <c r="W447" s="170"/>
      <c r="X447" s="169"/>
      <c r="Y447" s="166"/>
    </row>
    <row r="448" spans="2:25" s="165" customFormat="1" ht="12.75" customHeight="1">
      <c r="B448" s="166"/>
      <c r="C448" s="166"/>
      <c r="D448" s="166"/>
      <c r="E448" s="166"/>
      <c r="F448" s="166"/>
      <c r="G448" s="167"/>
      <c r="H448" s="166"/>
      <c r="I448" s="168"/>
      <c r="J448" s="168"/>
      <c r="K448" s="169"/>
      <c r="L448" s="166"/>
      <c r="M448" s="170"/>
      <c r="N448" s="169"/>
      <c r="O448" s="166"/>
      <c r="P448" s="169"/>
      <c r="Q448" s="166"/>
      <c r="R448" s="170"/>
      <c r="S448" s="169"/>
      <c r="T448" s="166"/>
      <c r="U448" s="169"/>
      <c r="V448" s="166"/>
      <c r="W448" s="170"/>
      <c r="X448" s="169"/>
      <c r="Y448" s="166"/>
    </row>
    <row r="449" spans="2:25" s="165" customFormat="1" ht="12.75" customHeight="1">
      <c r="B449" s="166"/>
      <c r="C449" s="166"/>
      <c r="D449" s="166"/>
      <c r="E449" s="166"/>
      <c r="F449" s="166"/>
      <c r="G449" s="167"/>
      <c r="H449" s="166"/>
      <c r="I449" s="168"/>
      <c r="J449" s="168"/>
      <c r="K449" s="169"/>
      <c r="L449" s="166"/>
      <c r="M449" s="170"/>
      <c r="N449" s="169"/>
      <c r="O449" s="166"/>
      <c r="P449" s="169"/>
      <c r="Q449" s="166"/>
      <c r="R449" s="170"/>
      <c r="S449" s="169"/>
      <c r="T449" s="166"/>
      <c r="U449" s="169"/>
      <c r="V449" s="166"/>
      <c r="W449" s="170"/>
      <c r="X449" s="169"/>
      <c r="Y449" s="166"/>
    </row>
    <row r="450" spans="2:25" s="165" customFormat="1" ht="12.75" customHeight="1">
      <c r="B450" s="166"/>
      <c r="C450" s="166"/>
      <c r="D450" s="166"/>
      <c r="E450" s="166"/>
      <c r="F450" s="166"/>
      <c r="G450" s="167"/>
      <c r="H450" s="166"/>
      <c r="I450" s="168"/>
      <c r="J450" s="168"/>
      <c r="K450" s="169"/>
      <c r="L450" s="166"/>
      <c r="M450" s="170"/>
      <c r="N450" s="169"/>
      <c r="O450" s="166"/>
      <c r="P450" s="169"/>
      <c r="Q450" s="166"/>
      <c r="R450" s="170"/>
      <c r="S450" s="169"/>
      <c r="T450" s="166"/>
      <c r="U450" s="169"/>
      <c r="V450" s="166"/>
      <c r="W450" s="170"/>
      <c r="X450" s="169"/>
      <c r="Y450" s="166"/>
    </row>
    <row r="451" spans="2:25" s="165" customFormat="1" ht="12.75" customHeight="1">
      <c r="B451" s="166"/>
      <c r="C451" s="166"/>
      <c r="D451" s="166"/>
      <c r="E451" s="166"/>
      <c r="F451" s="166"/>
      <c r="G451" s="167"/>
      <c r="H451" s="166"/>
      <c r="I451" s="168"/>
      <c r="J451" s="168"/>
      <c r="K451" s="169"/>
      <c r="L451" s="166"/>
      <c r="M451" s="170"/>
      <c r="N451" s="169"/>
      <c r="O451" s="166"/>
      <c r="P451" s="169"/>
      <c r="Q451" s="166"/>
      <c r="R451" s="170"/>
      <c r="S451" s="169"/>
      <c r="T451" s="166"/>
      <c r="U451" s="169"/>
      <c r="V451" s="166"/>
      <c r="W451" s="170"/>
      <c r="X451" s="169"/>
      <c r="Y451" s="166"/>
    </row>
    <row r="452" spans="2:25" s="165" customFormat="1" ht="12.75" customHeight="1">
      <c r="B452" s="166"/>
      <c r="C452" s="166"/>
      <c r="D452" s="166"/>
      <c r="E452" s="166"/>
      <c r="F452" s="166"/>
      <c r="G452" s="167"/>
      <c r="H452" s="166"/>
      <c r="I452" s="168"/>
      <c r="J452" s="168"/>
      <c r="K452" s="169"/>
      <c r="L452" s="166"/>
      <c r="M452" s="170"/>
      <c r="N452" s="169"/>
      <c r="O452" s="166"/>
      <c r="P452" s="169"/>
      <c r="Q452" s="166"/>
      <c r="R452" s="170"/>
      <c r="S452" s="169"/>
      <c r="T452" s="166"/>
      <c r="U452" s="169"/>
      <c r="V452" s="166"/>
      <c r="W452" s="170"/>
      <c r="X452" s="169"/>
      <c r="Y452" s="166"/>
    </row>
    <row r="453" spans="2:25" s="165" customFormat="1" ht="12.75" customHeight="1">
      <c r="B453" s="166"/>
      <c r="C453" s="166"/>
      <c r="D453" s="166"/>
      <c r="E453" s="166"/>
      <c r="F453" s="166"/>
      <c r="G453" s="167"/>
      <c r="H453" s="166"/>
      <c r="I453" s="168"/>
      <c r="J453" s="168"/>
      <c r="K453" s="169"/>
      <c r="L453" s="166"/>
      <c r="M453" s="170"/>
      <c r="N453" s="169"/>
      <c r="O453" s="166"/>
      <c r="P453" s="169"/>
      <c r="Q453" s="166"/>
      <c r="R453" s="170"/>
      <c r="S453" s="169"/>
      <c r="T453" s="166"/>
      <c r="U453" s="169"/>
      <c r="V453" s="166"/>
      <c r="W453" s="170"/>
      <c r="X453" s="169"/>
      <c r="Y453" s="166"/>
    </row>
    <row r="454" spans="2:25" s="165" customFormat="1" ht="12.75" customHeight="1">
      <c r="B454" s="166"/>
      <c r="C454" s="166"/>
      <c r="D454" s="166"/>
      <c r="E454" s="166"/>
      <c r="F454" s="166"/>
      <c r="G454" s="167"/>
      <c r="H454" s="166"/>
      <c r="I454" s="168"/>
      <c r="J454" s="168"/>
      <c r="K454" s="169"/>
      <c r="L454" s="166"/>
      <c r="M454" s="170"/>
      <c r="N454" s="169"/>
      <c r="O454" s="166"/>
      <c r="P454" s="169"/>
      <c r="Q454" s="166"/>
      <c r="R454" s="170"/>
      <c r="S454" s="169"/>
      <c r="T454" s="166"/>
      <c r="U454" s="169"/>
      <c r="V454" s="166"/>
      <c r="W454" s="170"/>
      <c r="X454" s="169"/>
      <c r="Y454" s="166"/>
    </row>
    <row r="455" spans="2:25" s="165" customFormat="1" ht="12.75" customHeight="1">
      <c r="B455" s="166"/>
      <c r="C455" s="166"/>
      <c r="D455" s="166"/>
      <c r="E455" s="166"/>
      <c r="F455" s="166"/>
      <c r="G455" s="167"/>
      <c r="H455" s="166"/>
      <c r="I455" s="168"/>
      <c r="J455" s="168"/>
      <c r="K455" s="169"/>
      <c r="L455" s="166"/>
      <c r="M455" s="170"/>
      <c r="N455" s="169"/>
      <c r="O455" s="166"/>
      <c r="P455" s="169"/>
      <c r="Q455" s="166"/>
      <c r="R455" s="170"/>
      <c r="S455" s="169"/>
      <c r="T455" s="166"/>
      <c r="U455" s="169"/>
      <c r="V455" s="166"/>
      <c r="W455" s="170"/>
      <c r="X455" s="169"/>
      <c r="Y455" s="166"/>
    </row>
    <row r="456" spans="2:25" s="165" customFormat="1" ht="12.75" customHeight="1">
      <c r="B456" s="166"/>
      <c r="C456" s="166"/>
      <c r="D456" s="166"/>
      <c r="E456" s="166"/>
      <c r="F456" s="166"/>
      <c r="G456" s="167"/>
      <c r="H456" s="166"/>
      <c r="I456" s="168"/>
      <c r="J456" s="168"/>
      <c r="K456" s="169"/>
      <c r="L456" s="166"/>
      <c r="M456" s="170"/>
      <c r="N456" s="169"/>
      <c r="O456" s="166"/>
      <c r="P456" s="169"/>
      <c r="Q456" s="166"/>
      <c r="R456" s="170"/>
      <c r="S456" s="169"/>
      <c r="T456" s="166"/>
      <c r="U456" s="169"/>
      <c r="V456" s="166"/>
      <c r="W456" s="170"/>
      <c r="X456" s="169"/>
      <c r="Y456" s="166"/>
    </row>
    <row r="457" spans="2:25" s="165" customFormat="1" ht="12.75" customHeight="1">
      <c r="B457" s="166"/>
      <c r="C457" s="166"/>
      <c r="D457" s="166"/>
      <c r="E457" s="166"/>
      <c r="F457" s="166"/>
      <c r="G457" s="167"/>
      <c r="H457" s="166"/>
      <c r="I457" s="168"/>
      <c r="J457" s="168"/>
      <c r="K457" s="169"/>
      <c r="L457" s="166"/>
      <c r="M457" s="170"/>
      <c r="N457" s="169"/>
      <c r="O457" s="166"/>
      <c r="P457" s="169"/>
      <c r="Q457" s="166"/>
      <c r="R457" s="170"/>
      <c r="S457" s="169"/>
      <c r="T457" s="166"/>
      <c r="U457" s="169"/>
      <c r="V457" s="166"/>
      <c r="W457" s="170"/>
      <c r="X457" s="169"/>
      <c r="Y457" s="166"/>
    </row>
    <row r="458" spans="2:25" s="165" customFormat="1" ht="12.75" customHeight="1">
      <c r="B458" s="166"/>
      <c r="C458" s="166"/>
      <c r="D458" s="166"/>
      <c r="E458" s="166"/>
      <c r="F458" s="166"/>
      <c r="G458" s="167"/>
      <c r="H458" s="166"/>
      <c r="I458" s="168"/>
      <c r="J458" s="168"/>
      <c r="K458" s="169"/>
      <c r="L458" s="166"/>
      <c r="M458" s="170"/>
      <c r="N458" s="169"/>
      <c r="O458" s="166"/>
      <c r="P458" s="169"/>
      <c r="Q458" s="166"/>
      <c r="R458" s="170"/>
      <c r="S458" s="169"/>
      <c r="T458" s="166"/>
      <c r="U458" s="169"/>
      <c r="V458" s="166"/>
      <c r="W458" s="170"/>
      <c r="X458" s="169"/>
      <c r="Y458" s="166"/>
    </row>
    <row r="459" spans="2:25" s="165" customFormat="1" ht="12.75" customHeight="1">
      <c r="B459" s="166"/>
      <c r="C459" s="166"/>
      <c r="D459" s="166"/>
      <c r="E459" s="166"/>
      <c r="F459" s="166"/>
      <c r="G459" s="167"/>
      <c r="H459" s="166"/>
      <c r="I459" s="168"/>
      <c r="J459" s="168"/>
      <c r="K459" s="169"/>
      <c r="L459" s="166"/>
      <c r="M459" s="170"/>
      <c r="N459" s="169"/>
      <c r="O459" s="166"/>
      <c r="P459" s="169"/>
      <c r="Q459" s="166"/>
      <c r="R459" s="170"/>
      <c r="S459" s="169"/>
      <c r="T459" s="166"/>
      <c r="U459" s="169"/>
      <c r="V459" s="166"/>
      <c r="W459" s="170"/>
      <c r="X459" s="169"/>
      <c r="Y459" s="166"/>
    </row>
    <row r="460" spans="2:25" s="165" customFormat="1" ht="12.75" customHeight="1">
      <c r="B460" s="166"/>
      <c r="C460" s="166"/>
      <c r="D460" s="166"/>
      <c r="E460" s="166"/>
      <c r="F460" s="166"/>
      <c r="G460" s="167"/>
      <c r="H460" s="166"/>
      <c r="I460" s="168"/>
      <c r="J460" s="168"/>
      <c r="K460" s="169"/>
      <c r="L460" s="166"/>
      <c r="M460" s="170"/>
      <c r="N460" s="169"/>
      <c r="O460" s="166"/>
      <c r="P460" s="169"/>
      <c r="Q460" s="166"/>
      <c r="R460" s="170"/>
      <c r="S460" s="169"/>
      <c r="T460" s="166"/>
      <c r="U460" s="169"/>
      <c r="V460" s="166"/>
      <c r="W460" s="170"/>
      <c r="X460" s="169"/>
      <c r="Y460" s="166"/>
    </row>
    <row r="461" spans="2:25" s="165" customFormat="1" ht="12.75" customHeight="1">
      <c r="B461" s="166"/>
      <c r="C461" s="166"/>
      <c r="D461" s="166"/>
      <c r="E461" s="166"/>
      <c r="F461" s="166"/>
      <c r="G461" s="167"/>
      <c r="H461" s="166"/>
      <c r="I461" s="168"/>
      <c r="J461" s="168"/>
      <c r="K461" s="169"/>
      <c r="L461" s="166"/>
      <c r="M461" s="170"/>
      <c r="N461" s="169"/>
      <c r="O461" s="166"/>
      <c r="P461" s="169"/>
      <c r="Q461" s="166"/>
      <c r="R461" s="170"/>
      <c r="S461" s="169"/>
      <c r="T461" s="166"/>
      <c r="U461" s="169"/>
      <c r="V461" s="166"/>
      <c r="W461" s="170"/>
      <c r="X461" s="169"/>
      <c r="Y461" s="166"/>
    </row>
    <row r="462" spans="2:25" s="165" customFormat="1" ht="12.75" customHeight="1">
      <c r="B462" s="166"/>
      <c r="C462" s="166"/>
      <c r="D462" s="166"/>
      <c r="E462" s="166"/>
      <c r="F462" s="166"/>
      <c r="G462" s="167"/>
      <c r="H462" s="166"/>
      <c r="I462" s="168"/>
      <c r="J462" s="168"/>
      <c r="K462" s="169"/>
      <c r="L462" s="166"/>
      <c r="M462" s="170"/>
      <c r="N462" s="169"/>
      <c r="O462" s="166"/>
      <c r="P462" s="169"/>
      <c r="Q462" s="166"/>
      <c r="R462" s="170"/>
      <c r="S462" s="169"/>
      <c r="T462" s="166"/>
      <c r="U462" s="169"/>
      <c r="V462" s="166"/>
      <c r="W462" s="170"/>
      <c r="X462" s="169"/>
      <c r="Y462" s="166"/>
    </row>
    <row r="463" spans="2:25" s="165" customFormat="1" ht="12.75" customHeight="1">
      <c r="B463" s="166"/>
      <c r="C463" s="166"/>
      <c r="D463" s="166"/>
      <c r="E463" s="166"/>
      <c r="F463" s="166"/>
      <c r="G463" s="167"/>
      <c r="H463" s="166"/>
      <c r="I463" s="168"/>
      <c r="J463" s="168"/>
      <c r="K463" s="169"/>
      <c r="L463" s="166"/>
      <c r="M463" s="170"/>
      <c r="N463" s="169"/>
      <c r="O463" s="166"/>
      <c r="P463" s="169"/>
      <c r="Q463" s="166"/>
      <c r="R463" s="170"/>
      <c r="S463" s="169"/>
      <c r="T463" s="166"/>
      <c r="U463" s="169"/>
      <c r="V463" s="166"/>
      <c r="W463" s="170"/>
      <c r="X463" s="169"/>
      <c r="Y463" s="166"/>
    </row>
    <row r="464" spans="2:25" s="165" customFormat="1" ht="12.75" customHeight="1">
      <c r="B464" s="166"/>
      <c r="C464" s="166"/>
      <c r="D464" s="166"/>
      <c r="E464" s="166"/>
      <c r="F464" s="166"/>
      <c r="G464" s="167"/>
      <c r="H464" s="166"/>
      <c r="I464" s="168"/>
      <c r="J464" s="168"/>
      <c r="K464" s="169"/>
      <c r="L464" s="166"/>
      <c r="M464" s="170"/>
      <c r="N464" s="169"/>
      <c r="O464" s="166"/>
      <c r="P464" s="169"/>
      <c r="Q464" s="166"/>
      <c r="R464" s="170"/>
      <c r="S464" s="169"/>
      <c r="T464" s="166"/>
      <c r="U464" s="169"/>
      <c r="V464" s="166"/>
      <c r="W464" s="170"/>
      <c r="X464" s="169"/>
      <c r="Y464" s="166"/>
    </row>
    <row r="465" spans="2:25" s="165" customFormat="1" ht="12.75" customHeight="1">
      <c r="B465" s="166"/>
      <c r="C465" s="166"/>
      <c r="D465" s="166"/>
      <c r="E465" s="166"/>
      <c r="F465" s="166"/>
      <c r="G465" s="167"/>
      <c r="H465" s="166"/>
      <c r="I465" s="168"/>
      <c r="J465" s="168"/>
      <c r="K465" s="169"/>
      <c r="L465" s="166"/>
      <c r="M465" s="170"/>
      <c r="N465" s="169"/>
      <c r="O465" s="166"/>
      <c r="P465" s="169"/>
      <c r="Q465" s="166"/>
      <c r="R465" s="170"/>
      <c r="S465" s="169"/>
      <c r="T465" s="166"/>
      <c r="U465" s="169"/>
      <c r="V465" s="166"/>
      <c r="W465" s="170"/>
      <c r="X465" s="169"/>
      <c r="Y465" s="166"/>
    </row>
    <row r="466" spans="2:25" s="165" customFormat="1" ht="12.75" customHeight="1">
      <c r="B466" s="166"/>
      <c r="C466" s="166"/>
      <c r="D466" s="166"/>
      <c r="E466" s="166"/>
      <c r="F466" s="166"/>
      <c r="G466" s="167"/>
      <c r="H466" s="166"/>
      <c r="I466" s="168"/>
      <c r="J466" s="168"/>
      <c r="K466" s="169"/>
      <c r="L466" s="166"/>
      <c r="M466" s="170"/>
      <c r="N466" s="169"/>
      <c r="O466" s="166"/>
      <c r="P466" s="169"/>
      <c r="Q466" s="166"/>
      <c r="R466" s="170"/>
      <c r="S466" s="169"/>
      <c r="T466" s="166"/>
      <c r="U466" s="169"/>
      <c r="V466" s="166"/>
      <c r="W466" s="170"/>
      <c r="X466" s="169"/>
      <c r="Y466" s="166"/>
    </row>
    <row r="467" spans="2:25" s="165" customFormat="1" ht="12.75" customHeight="1">
      <c r="B467" s="166"/>
      <c r="C467" s="166"/>
      <c r="D467" s="166"/>
      <c r="E467" s="166"/>
      <c r="F467" s="166"/>
      <c r="G467" s="167"/>
      <c r="H467" s="166"/>
      <c r="I467" s="168"/>
      <c r="J467" s="168"/>
      <c r="K467" s="169"/>
      <c r="L467" s="166"/>
      <c r="M467" s="170"/>
      <c r="N467" s="169"/>
      <c r="O467" s="166"/>
      <c r="P467" s="169"/>
      <c r="Q467" s="166"/>
      <c r="R467" s="170"/>
      <c r="S467" s="169"/>
      <c r="T467" s="166"/>
      <c r="U467" s="169"/>
      <c r="V467" s="166"/>
      <c r="W467" s="170"/>
      <c r="X467" s="169"/>
      <c r="Y467" s="166"/>
    </row>
    <row r="468" spans="2:25" s="165" customFormat="1" ht="12.75" customHeight="1">
      <c r="B468" s="166"/>
      <c r="C468" s="166"/>
      <c r="D468" s="166"/>
      <c r="E468" s="166"/>
      <c r="F468" s="166"/>
      <c r="G468" s="167"/>
      <c r="H468" s="166"/>
      <c r="I468" s="168"/>
      <c r="J468" s="168"/>
      <c r="K468" s="169"/>
      <c r="L468" s="166"/>
      <c r="M468" s="170"/>
      <c r="N468" s="169"/>
      <c r="O468" s="166"/>
      <c r="P468" s="169"/>
      <c r="Q468" s="166"/>
      <c r="R468" s="170"/>
      <c r="S468" s="169"/>
      <c r="T468" s="166"/>
      <c r="U468" s="169"/>
      <c r="V468" s="166"/>
      <c r="W468" s="170"/>
      <c r="X468" s="169"/>
      <c r="Y468" s="166"/>
    </row>
    <row r="469" spans="2:25" s="165" customFormat="1" ht="12.75" customHeight="1">
      <c r="B469" s="166"/>
      <c r="C469" s="166"/>
      <c r="D469" s="166"/>
      <c r="E469" s="166"/>
      <c r="F469" s="166"/>
      <c r="G469" s="167"/>
      <c r="H469" s="166"/>
      <c r="I469" s="168"/>
      <c r="J469" s="168"/>
      <c r="K469" s="169"/>
      <c r="L469" s="166"/>
      <c r="M469" s="170"/>
      <c r="N469" s="169"/>
      <c r="O469" s="166"/>
      <c r="P469" s="169"/>
      <c r="Q469" s="166"/>
      <c r="R469" s="170"/>
      <c r="S469" s="169"/>
      <c r="T469" s="166"/>
      <c r="U469" s="169"/>
      <c r="V469" s="166"/>
      <c r="W469" s="170"/>
      <c r="X469" s="169"/>
      <c r="Y469" s="166"/>
    </row>
    <row r="470" spans="2:25" s="165" customFormat="1" ht="12.75" customHeight="1">
      <c r="B470" s="166"/>
      <c r="C470" s="166"/>
      <c r="D470" s="166"/>
      <c r="E470" s="166"/>
      <c r="F470" s="166"/>
      <c r="G470" s="167"/>
      <c r="H470" s="166"/>
      <c r="I470" s="168"/>
      <c r="J470" s="168"/>
      <c r="K470" s="169"/>
      <c r="L470" s="166"/>
      <c r="M470" s="170"/>
      <c r="N470" s="169"/>
      <c r="O470" s="166"/>
      <c r="P470" s="169"/>
      <c r="Q470" s="166"/>
      <c r="R470" s="170"/>
      <c r="S470" s="169"/>
      <c r="T470" s="166"/>
      <c r="U470" s="169"/>
      <c r="V470" s="166"/>
      <c r="W470" s="170"/>
      <c r="X470" s="169"/>
      <c r="Y470" s="166"/>
    </row>
    <row r="471" spans="2:25" s="165" customFormat="1" ht="12.75" customHeight="1">
      <c r="B471" s="166"/>
      <c r="C471" s="166"/>
      <c r="D471" s="166"/>
      <c r="E471" s="166"/>
      <c r="F471" s="166"/>
      <c r="G471" s="167"/>
      <c r="H471" s="166"/>
      <c r="I471" s="168"/>
      <c r="J471" s="168"/>
      <c r="K471" s="169"/>
      <c r="L471" s="166"/>
      <c r="M471" s="170"/>
      <c r="N471" s="169"/>
      <c r="O471" s="166"/>
      <c r="P471" s="169"/>
      <c r="Q471" s="166"/>
      <c r="R471" s="170"/>
      <c r="S471" s="169"/>
      <c r="T471" s="166"/>
      <c r="U471" s="169"/>
      <c r="V471" s="166"/>
      <c r="W471" s="170"/>
      <c r="X471" s="169"/>
      <c r="Y471" s="166"/>
    </row>
    <row r="472" spans="2:25" s="165" customFormat="1" ht="12.75" customHeight="1">
      <c r="B472" s="166"/>
      <c r="C472" s="166"/>
      <c r="D472" s="166"/>
      <c r="E472" s="166"/>
      <c r="F472" s="166"/>
      <c r="G472" s="167"/>
      <c r="H472" s="166"/>
      <c r="I472" s="168"/>
      <c r="J472" s="168"/>
      <c r="K472" s="169"/>
      <c r="L472" s="166"/>
      <c r="M472" s="170"/>
      <c r="N472" s="169"/>
      <c r="O472" s="166"/>
      <c r="P472" s="169"/>
      <c r="Q472" s="166"/>
      <c r="R472" s="170"/>
      <c r="S472" s="169"/>
      <c r="T472" s="166"/>
      <c r="U472" s="169"/>
      <c r="V472" s="166"/>
      <c r="W472" s="170"/>
      <c r="X472" s="169"/>
      <c r="Y472" s="166"/>
    </row>
    <row r="473" spans="2:25" s="165" customFormat="1" ht="12.75" customHeight="1">
      <c r="B473" s="166"/>
      <c r="C473" s="166"/>
      <c r="D473" s="166"/>
      <c r="E473" s="166"/>
      <c r="F473" s="166"/>
      <c r="G473" s="167"/>
      <c r="H473" s="166"/>
      <c r="I473" s="168"/>
      <c r="J473" s="168"/>
      <c r="K473" s="169"/>
      <c r="L473" s="166"/>
      <c r="M473" s="170"/>
      <c r="N473" s="169"/>
      <c r="O473" s="166"/>
      <c r="P473" s="169"/>
      <c r="Q473" s="166"/>
      <c r="R473" s="170"/>
      <c r="S473" s="169"/>
      <c r="T473" s="166"/>
      <c r="U473" s="169"/>
      <c r="V473" s="166"/>
      <c r="W473" s="170"/>
      <c r="X473" s="169"/>
      <c r="Y473" s="166"/>
    </row>
    <row r="474" spans="2:25" s="165" customFormat="1" ht="12.75" customHeight="1">
      <c r="B474" s="166"/>
      <c r="C474" s="166"/>
      <c r="D474" s="166"/>
      <c r="E474" s="166"/>
      <c r="F474" s="166"/>
      <c r="G474" s="167"/>
      <c r="H474" s="166"/>
      <c r="I474" s="168"/>
      <c r="J474" s="168"/>
      <c r="K474" s="169"/>
      <c r="L474" s="166"/>
      <c r="M474" s="170"/>
      <c r="N474" s="169"/>
      <c r="O474" s="166"/>
      <c r="P474" s="169"/>
      <c r="Q474" s="166"/>
      <c r="R474" s="170"/>
      <c r="S474" s="169"/>
      <c r="T474" s="166"/>
      <c r="U474" s="169"/>
      <c r="V474" s="166"/>
      <c r="W474" s="170"/>
      <c r="X474" s="169"/>
      <c r="Y474" s="166"/>
    </row>
    <row r="475" spans="2:25" s="165" customFormat="1" ht="12.75" customHeight="1">
      <c r="B475" s="166"/>
      <c r="C475" s="166"/>
      <c r="D475" s="166"/>
      <c r="E475" s="166"/>
      <c r="F475" s="166"/>
      <c r="G475" s="167"/>
      <c r="H475" s="166"/>
      <c r="I475" s="168"/>
      <c r="J475" s="168"/>
      <c r="K475" s="169"/>
      <c r="L475" s="166"/>
      <c r="M475" s="170"/>
      <c r="N475" s="169"/>
      <c r="O475" s="166"/>
      <c r="P475" s="169"/>
      <c r="Q475" s="166"/>
      <c r="R475" s="170"/>
      <c r="S475" s="169"/>
      <c r="T475" s="166"/>
      <c r="U475" s="169"/>
      <c r="V475" s="166"/>
      <c r="W475" s="170"/>
      <c r="X475" s="169"/>
      <c r="Y475" s="166"/>
    </row>
    <row r="476" spans="2:25" s="165" customFormat="1" ht="12.75" customHeight="1">
      <c r="B476" s="166"/>
      <c r="C476" s="166"/>
      <c r="D476" s="166"/>
      <c r="E476" s="166"/>
      <c r="F476" s="166"/>
      <c r="G476" s="167"/>
      <c r="H476" s="166"/>
      <c r="I476" s="168"/>
      <c r="J476" s="168"/>
      <c r="K476" s="169"/>
      <c r="L476" s="166"/>
      <c r="M476" s="170"/>
      <c r="N476" s="169"/>
      <c r="O476" s="166"/>
      <c r="P476" s="169"/>
      <c r="Q476" s="166"/>
      <c r="R476" s="170"/>
      <c r="S476" s="169"/>
      <c r="T476" s="166"/>
      <c r="U476" s="169"/>
      <c r="V476" s="166"/>
      <c r="W476" s="170"/>
      <c r="X476" s="169"/>
      <c r="Y476" s="166"/>
    </row>
    <row r="477" spans="2:25" s="165" customFormat="1" ht="12.75" customHeight="1">
      <c r="B477" s="166"/>
      <c r="C477" s="166"/>
      <c r="D477" s="166"/>
      <c r="E477" s="166"/>
      <c r="F477" s="166"/>
      <c r="G477" s="167"/>
      <c r="H477" s="166"/>
      <c r="I477" s="168"/>
      <c r="J477" s="168"/>
      <c r="K477" s="169"/>
      <c r="L477" s="166"/>
      <c r="M477" s="170"/>
      <c r="N477" s="169"/>
      <c r="O477" s="166"/>
      <c r="P477" s="169"/>
      <c r="Q477" s="166"/>
      <c r="R477" s="170"/>
      <c r="S477" s="169"/>
      <c r="T477" s="166"/>
      <c r="U477" s="169"/>
      <c r="V477" s="166"/>
      <c r="W477" s="170"/>
      <c r="X477" s="169"/>
      <c r="Y477" s="166"/>
    </row>
    <row r="478" spans="2:25" s="165" customFormat="1" ht="12.75" customHeight="1">
      <c r="B478" s="166"/>
      <c r="C478" s="166"/>
      <c r="D478" s="166"/>
      <c r="E478" s="166"/>
      <c r="F478" s="166"/>
      <c r="G478" s="167"/>
      <c r="H478" s="166"/>
      <c r="I478" s="168"/>
      <c r="J478" s="168"/>
      <c r="K478" s="169"/>
      <c r="L478" s="166"/>
      <c r="M478" s="170"/>
      <c r="N478" s="169"/>
      <c r="O478" s="166"/>
      <c r="P478" s="169"/>
      <c r="Q478" s="166"/>
      <c r="R478" s="170"/>
      <c r="S478" s="169"/>
      <c r="T478" s="166"/>
      <c r="U478" s="169"/>
      <c r="V478" s="166"/>
      <c r="W478" s="170"/>
      <c r="X478" s="169"/>
      <c r="Y478" s="166"/>
    </row>
    <row r="479" spans="2:25" s="165" customFormat="1" ht="12.75" customHeight="1">
      <c r="B479" s="166"/>
      <c r="C479" s="166"/>
      <c r="D479" s="166"/>
      <c r="E479" s="166"/>
      <c r="F479" s="166"/>
      <c r="G479" s="167"/>
      <c r="H479" s="166"/>
      <c r="I479" s="168"/>
      <c r="J479" s="168"/>
      <c r="K479" s="169"/>
      <c r="L479" s="166"/>
      <c r="M479" s="170"/>
      <c r="N479" s="169"/>
      <c r="O479" s="166"/>
      <c r="P479" s="169"/>
      <c r="Q479" s="166"/>
      <c r="R479" s="170"/>
      <c r="S479" s="169"/>
      <c r="T479" s="166"/>
      <c r="U479" s="169"/>
      <c r="V479" s="166"/>
      <c r="W479" s="170"/>
      <c r="X479" s="169"/>
      <c r="Y479" s="166"/>
    </row>
    <row r="480" spans="2:25" s="165" customFormat="1" ht="12.75" customHeight="1">
      <c r="B480" s="166"/>
      <c r="C480" s="166"/>
      <c r="D480" s="166"/>
      <c r="E480" s="166"/>
      <c r="F480" s="166"/>
      <c r="G480" s="167"/>
      <c r="H480" s="166"/>
      <c r="I480" s="168"/>
      <c r="J480" s="168"/>
      <c r="K480" s="169"/>
      <c r="L480" s="166"/>
      <c r="M480" s="170"/>
      <c r="N480" s="169"/>
      <c r="O480" s="166"/>
      <c r="P480" s="169"/>
      <c r="Q480" s="166"/>
      <c r="R480" s="170"/>
      <c r="S480" s="169"/>
      <c r="T480" s="166"/>
      <c r="U480" s="169"/>
      <c r="V480" s="166"/>
      <c r="W480" s="170"/>
      <c r="X480" s="169"/>
      <c r="Y480" s="166"/>
    </row>
    <row r="481" spans="2:25" s="165" customFormat="1" ht="12.75" customHeight="1">
      <c r="B481" s="166"/>
      <c r="C481" s="166"/>
      <c r="D481" s="166"/>
      <c r="E481" s="166"/>
      <c r="F481" s="166"/>
      <c r="G481" s="167"/>
      <c r="H481" s="166"/>
      <c r="I481" s="168"/>
      <c r="J481" s="168"/>
      <c r="K481" s="169"/>
      <c r="L481" s="166"/>
      <c r="M481" s="170"/>
      <c r="N481" s="169"/>
      <c r="O481" s="166"/>
      <c r="P481" s="169"/>
      <c r="Q481" s="166"/>
      <c r="R481" s="170"/>
      <c r="S481" s="169"/>
      <c r="T481" s="166"/>
      <c r="U481" s="169"/>
      <c r="V481" s="166"/>
      <c r="W481" s="170"/>
      <c r="X481" s="169"/>
      <c r="Y481" s="166"/>
    </row>
    <row r="482" spans="2:25" s="165" customFormat="1" ht="12.75" customHeight="1">
      <c r="B482" s="166"/>
      <c r="C482" s="166"/>
      <c r="D482" s="166"/>
      <c r="E482" s="166"/>
      <c r="F482" s="166"/>
      <c r="G482" s="167"/>
      <c r="H482" s="166"/>
      <c r="I482" s="168"/>
      <c r="J482" s="168"/>
      <c r="K482" s="169"/>
      <c r="L482" s="166"/>
      <c r="M482" s="170"/>
      <c r="N482" s="169"/>
      <c r="O482" s="166"/>
      <c r="P482" s="169"/>
      <c r="Q482" s="166"/>
      <c r="R482" s="170"/>
      <c r="S482" s="169"/>
      <c r="T482" s="166"/>
      <c r="U482" s="169"/>
      <c r="V482" s="166"/>
      <c r="W482" s="170"/>
      <c r="X482" s="169"/>
      <c r="Y482" s="166"/>
    </row>
    <row r="483" spans="2:25" s="165" customFormat="1" ht="12.75" hidden="1" customHeight="1">
      <c r="B483" s="166"/>
      <c r="C483" s="171" t="s">
        <v>13</v>
      </c>
      <c r="D483" s="166"/>
      <c r="E483" s="166"/>
      <c r="F483" s="166"/>
      <c r="G483" s="167"/>
      <c r="H483" s="166"/>
      <c r="I483" s="168"/>
      <c r="J483" s="168"/>
      <c r="K483" s="169"/>
      <c r="L483" s="166"/>
      <c r="M483" s="170"/>
      <c r="N483" s="169"/>
      <c r="O483" s="166"/>
      <c r="P483" s="169"/>
      <c r="Q483" s="166"/>
      <c r="R483" s="170"/>
      <c r="S483" s="169"/>
      <c r="T483" s="166"/>
      <c r="U483" s="169"/>
      <c r="V483" s="166"/>
      <c r="W483" s="170"/>
      <c r="X483" s="169"/>
      <c r="Y483" s="166"/>
    </row>
    <row r="484" spans="2:25" s="165" customFormat="1" ht="12.75" hidden="1" customHeight="1">
      <c r="B484" s="166"/>
      <c r="C484" s="171" t="s">
        <v>15</v>
      </c>
      <c r="D484" s="166"/>
      <c r="E484" s="166"/>
      <c r="F484" s="166"/>
      <c r="G484" s="167"/>
      <c r="H484" s="166"/>
      <c r="I484" s="168"/>
      <c r="J484" s="168"/>
      <c r="K484" s="169"/>
      <c r="L484" s="166"/>
      <c r="M484" s="170"/>
      <c r="N484" s="169"/>
      <c r="O484" s="166"/>
      <c r="P484" s="169"/>
      <c r="Q484" s="166"/>
      <c r="R484" s="170"/>
      <c r="S484" s="169"/>
      <c r="T484" s="166"/>
      <c r="U484" s="169"/>
      <c r="V484" s="166"/>
      <c r="W484" s="170"/>
      <c r="X484" s="169"/>
      <c r="Y484" s="166"/>
    </row>
    <row r="485" spans="2:25" s="165" customFormat="1" ht="12.75" hidden="1" customHeight="1">
      <c r="B485" s="166"/>
      <c r="C485" s="171" t="s">
        <v>17</v>
      </c>
      <c r="D485" s="166"/>
      <c r="E485" s="166"/>
      <c r="F485" s="166"/>
      <c r="G485" s="167"/>
      <c r="H485" s="166"/>
      <c r="I485" s="168"/>
      <c r="J485" s="168"/>
      <c r="K485" s="169"/>
      <c r="L485" s="166"/>
      <c r="M485" s="170"/>
      <c r="N485" s="169"/>
      <c r="O485" s="166"/>
      <c r="P485" s="169"/>
      <c r="Q485" s="166"/>
      <c r="R485" s="170"/>
      <c r="S485" s="169"/>
      <c r="T485" s="166"/>
      <c r="U485" s="169"/>
      <c r="V485" s="166"/>
      <c r="W485" s="170"/>
      <c r="X485" s="169"/>
      <c r="Y485" s="166"/>
    </row>
    <row r="486" spans="2:25" s="165" customFormat="1" ht="12.75" hidden="1" customHeight="1">
      <c r="B486" s="166"/>
      <c r="C486" s="171" t="s">
        <v>19</v>
      </c>
      <c r="D486" s="166"/>
      <c r="E486" s="166"/>
      <c r="F486" s="166"/>
      <c r="G486" s="167"/>
      <c r="H486" s="166"/>
      <c r="I486" s="168"/>
      <c r="J486" s="168"/>
      <c r="K486" s="169"/>
      <c r="L486" s="166"/>
      <c r="M486" s="170"/>
      <c r="N486" s="169"/>
      <c r="O486" s="166"/>
      <c r="P486" s="169"/>
      <c r="Q486" s="166"/>
      <c r="R486" s="170"/>
      <c r="S486" s="169"/>
      <c r="T486" s="166"/>
      <c r="U486" s="169"/>
      <c r="V486" s="166"/>
      <c r="W486" s="170"/>
      <c r="X486" s="169"/>
      <c r="Y486" s="166"/>
    </row>
    <row r="487" spans="2:25" s="165" customFormat="1" ht="12.75" hidden="1" customHeight="1">
      <c r="B487" s="166"/>
      <c r="C487" s="171" t="s">
        <v>21</v>
      </c>
      <c r="D487" s="166"/>
      <c r="E487" s="166"/>
      <c r="F487" s="166"/>
      <c r="G487" s="167"/>
      <c r="H487" s="166"/>
      <c r="I487" s="168"/>
      <c r="J487" s="168"/>
      <c r="K487" s="169"/>
      <c r="L487" s="166"/>
      <c r="M487" s="170"/>
      <c r="N487" s="169"/>
      <c r="O487" s="166"/>
      <c r="P487" s="169"/>
      <c r="Q487" s="166"/>
      <c r="R487" s="170"/>
      <c r="S487" s="169"/>
      <c r="T487" s="166"/>
      <c r="U487" s="169"/>
      <c r="V487" s="166"/>
      <c r="W487" s="170"/>
      <c r="X487" s="169"/>
      <c r="Y487" s="166"/>
    </row>
    <row r="488" spans="2:25" s="165" customFormat="1" ht="12.75" hidden="1" customHeight="1">
      <c r="B488" s="166"/>
      <c r="C488" s="171" t="s">
        <v>23</v>
      </c>
      <c r="D488" s="166"/>
      <c r="E488" s="166"/>
      <c r="F488" s="166"/>
      <c r="G488" s="167"/>
      <c r="H488" s="166"/>
      <c r="I488" s="168"/>
      <c r="J488" s="168"/>
      <c r="K488" s="169"/>
      <c r="L488" s="166"/>
      <c r="M488" s="170"/>
      <c r="N488" s="169"/>
      <c r="O488" s="166"/>
      <c r="P488" s="169"/>
      <c r="Q488" s="166"/>
      <c r="R488" s="170"/>
      <c r="S488" s="169"/>
      <c r="T488" s="166"/>
      <c r="U488" s="169"/>
      <c r="V488" s="166"/>
      <c r="W488" s="170"/>
      <c r="X488" s="169"/>
      <c r="Y488" s="166"/>
    </row>
    <row r="489" spans="2:25" s="165" customFormat="1" ht="12.75" hidden="1" customHeight="1">
      <c r="B489" s="166"/>
      <c r="C489" s="171" t="s">
        <v>25</v>
      </c>
      <c r="D489" s="166"/>
      <c r="E489" s="166"/>
      <c r="F489" s="166"/>
      <c r="G489" s="167"/>
      <c r="H489" s="166"/>
      <c r="I489" s="168"/>
      <c r="J489" s="168"/>
      <c r="K489" s="169"/>
      <c r="L489" s="166"/>
      <c r="M489" s="170"/>
      <c r="N489" s="169"/>
      <c r="O489" s="166"/>
      <c r="P489" s="169"/>
      <c r="Q489" s="166"/>
      <c r="R489" s="170"/>
      <c r="S489" s="169"/>
      <c r="T489" s="166"/>
      <c r="U489" s="169"/>
      <c r="V489" s="166"/>
      <c r="W489" s="170"/>
      <c r="X489" s="169"/>
      <c r="Y489" s="166"/>
    </row>
    <row r="490" spans="2:25" s="165" customFormat="1" ht="12.75" hidden="1" customHeight="1">
      <c r="B490" s="166"/>
      <c r="C490" s="171" t="s">
        <v>27</v>
      </c>
      <c r="D490" s="166"/>
      <c r="E490" s="166"/>
      <c r="F490" s="166"/>
      <c r="G490" s="167"/>
      <c r="H490" s="166"/>
      <c r="I490" s="168"/>
      <c r="J490" s="168"/>
      <c r="K490" s="169"/>
      <c r="L490" s="166"/>
      <c r="M490" s="170"/>
      <c r="N490" s="169"/>
      <c r="O490" s="166"/>
      <c r="P490" s="169"/>
      <c r="Q490" s="166"/>
      <c r="R490" s="170"/>
      <c r="S490" s="169"/>
      <c r="T490" s="166"/>
      <c r="U490" s="169"/>
      <c r="V490" s="166"/>
      <c r="W490" s="170"/>
      <c r="X490" s="169"/>
      <c r="Y490" s="166"/>
    </row>
    <row r="491" spans="2:25" s="165" customFormat="1" ht="12.75" hidden="1" customHeight="1">
      <c r="B491" s="166"/>
      <c r="C491" s="171" t="s">
        <v>29</v>
      </c>
      <c r="D491" s="166"/>
      <c r="E491" s="166"/>
      <c r="F491" s="166"/>
      <c r="G491" s="167"/>
      <c r="H491" s="166"/>
      <c r="I491" s="168"/>
      <c r="J491" s="168"/>
      <c r="K491" s="169"/>
      <c r="L491" s="166"/>
      <c r="M491" s="170"/>
      <c r="N491" s="169"/>
      <c r="O491" s="166"/>
      <c r="P491" s="169"/>
      <c r="Q491" s="166"/>
      <c r="R491" s="170"/>
      <c r="S491" s="169"/>
      <c r="T491" s="166"/>
      <c r="U491" s="169"/>
      <c r="V491" s="166"/>
      <c r="W491" s="170"/>
      <c r="X491" s="169"/>
      <c r="Y491" s="166"/>
    </row>
    <row r="492" spans="2:25" s="165" customFormat="1" ht="12.75" hidden="1" customHeight="1">
      <c r="B492" s="166"/>
      <c r="C492" s="171" t="s">
        <v>31</v>
      </c>
      <c r="D492" s="166"/>
      <c r="E492" s="166"/>
      <c r="F492" s="166"/>
      <c r="G492" s="167"/>
      <c r="H492" s="166"/>
      <c r="I492" s="168"/>
      <c r="J492" s="168"/>
      <c r="K492" s="169"/>
      <c r="L492" s="166"/>
      <c r="M492" s="170"/>
      <c r="N492" s="169"/>
      <c r="O492" s="166"/>
      <c r="P492" s="169"/>
      <c r="Q492" s="166"/>
      <c r="R492" s="170"/>
      <c r="S492" s="169"/>
      <c r="T492" s="166"/>
      <c r="U492" s="169"/>
      <c r="V492" s="166"/>
      <c r="W492" s="170"/>
      <c r="X492" s="169"/>
      <c r="Y492" s="166"/>
    </row>
    <row r="493" spans="2:25" s="165" customFormat="1" ht="12.75" hidden="1" customHeight="1">
      <c r="B493" s="166"/>
      <c r="C493" s="171" t="s">
        <v>33</v>
      </c>
      <c r="D493" s="166"/>
      <c r="E493" s="166"/>
      <c r="F493" s="166"/>
      <c r="G493" s="167"/>
      <c r="H493" s="166"/>
      <c r="I493" s="168"/>
      <c r="J493" s="168"/>
      <c r="K493" s="169"/>
      <c r="L493" s="166"/>
      <c r="M493" s="170"/>
      <c r="N493" s="169"/>
      <c r="O493" s="166"/>
      <c r="P493" s="169"/>
      <c r="Q493" s="166"/>
      <c r="R493" s="170"/>
      <c r="S493" s="169"/>
      <c r="T493" s="166"/>
      <c r="U493" s="169"/>
      <c r="V493" s="166"/>
      <c r="W493" s="170"/>
      <c r="X493" s="169"/>
      <c r="Y493" s="166"/>
    </row>
    <row r="494" spans="2:25" s="165" customFormat="1" ht="12.75" hidden="1" customHeight="1">
      <c r="B494" s="166"/>
      <c r="C494" s="171" t="s">
        <v>36</v>
      </c>
      <c r="D494" s="166"/>
      <c r="E494" s="166"/>
      <c r="F494" s="166"/>
      <c r="G494" s="167"/>
      <c r="H494" s="166"/>
      <c r="I494" s="168"/>
      <c r="J494" s="168"/>
      <c r="K494" s="169"/>
      <c r="L494" s="166"/>
      <c r="M494" s="170"/>
      <c r="N494" s="169"/>
      <c r="O494" s="166"/>
      <c r="P494" s="169"/>
      <c r="Q494" s="166"/>
      <c r="R494" s="170"/>
      <c r="S494" s="169"/>
      <c r="T494" s="166"/>
      <c r="U494" s="169"/>
      <c r="V494" s="166"/>
      <c r="W494" s="170"/>
      <c r="X494" s="169"/>
      <c r="Y494" s="166"/>
    </row>
    <row r="495" spans="2:25" s="165" customFormat="1" ht="12.75" hidden="1" customHeight="1">
      <c r="B495" s="166"/>
      <c r="C495" s="171" t="s">
        <v>38</v>
      </c>
      <c r="D495" s="166"/>
      <c r="E495" s="166"/>
      <c r="F495" s="166"/>
      <c r="G495" s="167"/>
      <c r="H495" s="166"/>
      <c r="I495" s="168"/>
      <c r="J495" s="168"/>
      <c r="K495" s="169"/>
      <c r="L495" s="166"/>
      <c r="M495" s="170"/>
      <c r="N495" s="169"/>
      <c r="O495" s="166"/>
      <c r="P495" s="169"/>
      <c r="Q495" s="166"/>
      <c r="R495" s="170"/>
      <c r="S495" s="169"/>
      <c r="T495" s="166"/>
      <c r="U495" s="169"/>
      <c r="V495" s="166"/>
      <c r="W495" s="170"/>
      <c r="X495" s="169"/>
      <c r="Y495" s="166"/>
    </row>
    <row r="496" spans="2:25" s="165" customFormat="1" ht="12.75" customHeight="1">
      <c r="B496" s="166"/>
      <c r="C496" s="166"/>
      <c r="D496" s="166"/>
      <c r="E496" s="166"/>
      <c r="F496" s="166"/>
      <c r="G496" s="167"/>
      <c r="H496" s="166"/>
      <c r="I496" s="168"/>
      <c r="J496" s="168"/>
      <c r="K496" s="169"/>
      <c r="L496" s="166"/>
      <c r="M496" s="170"/>
      <c r="N496" s="169"/>
      <c r="O496" s="166"/>
      <c r="P496" s="169"/>
      <c r="Q496" s="166"/>
      <c r="R496" s="170"/>
      <c r="S496" s="169"/>
      <c r="T496" s="166"/>
      <c r="U496" s="169"/>
      <c r="V496" s="166"/>
      <c r="W496" s="170"/>
      <c r="X496" s="169"/>
      <c r="Y496" s="166"/>
    </row>
    <row r="497" spans="2:25" s="165" customFormat="1" ht="12.75" customHeight="1">
      <c r="B497" s="166"/>
      <c r="C497" s="166"/>
      <c r="D497" s="166"/>
      <c r="E497" s="166"/>
      <c r="F497" s="166"/>
      <c r="G497" s="167"/>
      <c r="H497" s="166"/>
      <c r="I497" s="168"/>
      <c r="J497" s="168"/>
      <c r="K497" s="169"/>
      <c r="L497" s="166"/>
      <c r="M497" s="170"/>
      <c r="N497" s="169"/>
      <c r="O497" s="166"/>
      <c r="P497" s="169"/>
      <c r="Q497" s="166"/>
      <c r="R497" s="170"/>
      <c r="S497" s="169"/>
      <c r="T497" s="166"/>
      <c r="U497" s="169"/>
      <c r="V497" s="166"/>
      <c r="W497" s="170"/>
      <c r="X497" s="169"/>
      <c r="Y497" s="166"/>
    </row>
    <row r="498" spans="2:25" s="165" customFormat="1" ht="12.75" customHeight="1">
      <c r="B498" s="166"/>
      <c r="C498" s="166"/>
      <c r="D498" s="166"/>
      <c r="E498" s="166"/>
      <c r="F498" s="166"/>
      <c r="G498" s="167"/>
      <c r="H498" s="166"/>
      <c r="I498" s="168"/>
      <c r="J498" s="168"/>
      <c r="K498" s="169"/>
      <c r="L498" s="166"/>
      <c r="M498" s="170"/>
      <c r="N498" s="169"/>
      <c r="O498" s="166"/>
      <c r="P498" s="169"/>
      <c r="Q498" s="166"/>
      <c r="R498" s="170"/>
      <c r="S498" s="169"/>
      <c r="T498" s="166"/>
      <c r="U498" s="169"/>
      <c r="V498" s="166"/>
      <c r="W498" s="170"/>
      <c r="X498" s="169"/>
      <c r="Y498" s="166"/>
    </row>
    <row r="499" spans="2:25" s="165" customFormat="1" ht="12.75" customHeight="1">
      <c r="B499" s="166"/>
      <c r="C499" s="166"/>
      <c r="D499" s="166"/>
      <c r="E499" s="166"/>
      <c r="F499" s="166"/>
      <c r="G499" s="167"/>
      <c r="H499" s="166"/>
      <c r="I499" s="168"/>
      <c r="J499" s="168"/>
      <c r="K499" s="169"/>
      <c r="L499" s="166"/>
      <c r="M499" s="170"/>
      <c r="N499" s="169"/>
      <c r="O499" s="166"/>
      <c r="P499" s="169"/>
      <c r="Q499" s="166"/>
      <c r="R499" s="170"/>
      <c r="S499" s="169"/>
      <c r="T499" s="166"/>
      <c r="U499" s="169"/>
      <c r="V499" s="166"/>
      <c r="W499" s="170"/>
      <c r="X499" s="169"/>
      <c r="Y499" s="166"/>
    </row>
    <row r="500" spans="2:25" s="165" customFormat="1" ht="12.75" customHeight="1">
      <c r="B500" s="166"/>
      <c r="C500" s="166"/>
      <c r="D500" s="166"/>
      <c r="E500" s="166"/>
      <c r="F500" s="166"/>
      <c r="G500" s="167"/>
      <c r="H500" s="166"/>
      <c r="I500" s="168"/>
      <c r="J500" s="168"/>
      <c r="K500" s="169"/>
      <c r="L500" s="166"/>
      <c r="M500" s="170"/>
      <c r="N500" s="169"/>
      <c r="O500" s="166"/>
      <c r="P500" s="169"/>
      <c r="Q500" s="166"/>
      <c r="R500" s="170"/>
      <c r="S500" s="169"/>
      <c r="T500" s="166"/>
      <c r="U500" s="169"/>
      <c r="V500" s="166"/>
      <c r="W500" s="170"/>
      <c r="X500" s="169"/>
      <c r="Y500" s="166"/>
    </row>
    <row r="501" spans="2:25" s="165" customFormat="1" ht="12.75" customHeight="1">
      <c r="B501" s="166"/>
      <c r="C501" s="166"/>
      <c r="D501" s="166"/>
      <c r="E501" s="166"/>
      <c r="F501" s="166"/>
      <c r="G501" s="167"/>
      <c r="H501" s="166"/>
      <c r="I501" s="168"/>
      <c r="J501" s="168"/>
      <c r="K501" s="169"/>
      <c r="L501" s="166"/>
      <c r="M501" s="170"/>
      <c r="N501" s="169"/>
      <c r="O501" s="166"/>
      <c r="P501" s="169"/>
      <c r="Q501" s="166"/>
      <c r="R501" s="170"/>
      <c r="S501" s="169"/>
      <c r="T501" s="166"/>
      <c r="U501" s="169"/>
      <c r="V501" s="166"/>
      <c r="W501" s="170"/>
      <c r="X501" s="169"/>
      <c r="Y501" s="166"/>
    </row>
    <row r="502" spans="2:25" s="165" customFormat="1" ht="12.75" customHeight="1">
      <c r="B502" s="166"/>
      <c r="C502" s="166"/>
      <c r="D502" s="166"/>
      <c r="E502" s="166"/>
      <c r="F502" s="166"/>
      <c r="G502" s="167"/>
      <c r="H502" s="166"/>
      <c r="I502" s="168"/>
      <c r="J502" s="168"/>
      <c r="K502" s="169"/>
      <c r="L502" s="166"/>
      <c r="M502" s="170"/>
      <c r="N502" s="169"/>
      <c r="O502" s="166"/>
      <c r="P502" s="169"/>
      <c r="Q502" s="166"/>
      <c r="R502" s="170"/>
      <c r="S502" s="169"/>
      <c r="T502" s="166"/>
      <c r="U502" s="169"/>
      <c r="V502" s="166"/>
      <c r="W502" s="170"/>
      <c r="X502" s="169"/>
      <c r="Y502" s="166"/>
    </row>
    <row r="503" spans="2:25" s="165" customFormat="1" ht="12.75" customHeight="1">
      <c r="B503" s="166"/>
      <c r="C503" s="166"/>
      <c r="D503" s="166"/>
      <c r="E503" s="166"/>
      <c r="F503" s="166"/>
      <c r="G503" s="167"/>
      <c r="H503" s="166"/>
      <c r="I503" s="168"/>
      <c r="J503" s="168"/>
      <c r="K503" s="169"/>
      <c r="L503" s="166"/>
      <c r="M503" s="170"/>
      <c r="N503" s="169"/>
      <c r="O503" s="166"/>
      <c r="P503" s="169"/>
      <c r="Q503" s="166"/>
      <c r="R503" s="170"/>
      <c r="S503" s="169"/>
      <c r="T503" s="166"/>
      <c r="U503" s="169"/>
      <c r="V503" s="166"/>
      <c r="W503" s="170"/>
      <c r="X503" s="169"/>
      <c r="Y503" s="166"/>
    </row>
    <row r="504" spans="2:25" s="165" customFormat="1" ht="12.75" customHeight="1">
      <c r="B504" s="166"/>
      <c r="C504" s="166"/>
      <c r="D504" s="166"/>
      <c r="E504" s="166"/>
      <c r="F504" s="166"/>
      <c r="G504" s="167"/>
      <c r="H504" s="166"/>
      <c r="I504" s="168"/>
      <c r="J504" s="168"/>
      <c r="K504" s="169"/>
      <c r="L504" s="166"/>
      <c r="M504" s="170"/>
      <c r="N504" s="169"/>
      <c r="O504" s="166"/>
      <c r="P504" s="169"/>
      <c r="Q504" s="166"/>
      <c r="R504" s="170"/>
      <c r="S504" s="169"/>
      <c r="T504" s="166"/>
      <c r="U504" s="169"/>
      <c r="V504" s="166"/>
      <c r="W504" s="170"/>
      <c r="X504" s="169"/>
      <c r="Y504" s="166"/>
    </row>
    <row r="505" spans="2:25" s="165" customFormat="1" ht="12.75" customHeight="1">
      <c r="B505" s="166"/>
      <c r="C505" s="166"/>
      <c r="D505" s="166"/>
      <c r="E505" s="166"/>
      <c r="F505" s="166"/>
      <c r="G505" s="167"/>
      <c r="H505" s="166"/>
      <c r="I505" s="168"/>
      <c r="J505" s="168"/>
      <c r="K505" s="169"/>
      <c r="L505" s="166"/>
      <c r="M505" s="170"/>
      <c r="N505" s="169"/>
      <c r="O505" s="166"/>
      <c r="P505" s="169"/>
      <c r="Q505" s="166"/>
      <c r="R505" s="170"/>
      <c r="S505" s="169"/>
      <c r="T505" s="166"/>
      <c r="U505" s="169"/>
      <c r="V505" s="166"/>
      <c r="W505" s="170"/>
      <c r="X505" s="169"/>
      <c r="Y505" s="166"/>
    </row>
    <row r="506" spans="2:25" s="165" customFormat="1" ht="12.75" customHeight="1">
      <c r="B506" s="166"/>
      <c r="C506" s="166"/>
      <c r="D506" s="166"/>
      <c r="E506" s="166"/>
      <c r="F506" s="166"/>
      <c r="G506" s="167"/>
      <c r="H506" s="166"/>
      <c r="I506" s="168"/>
      <c r="J506" s="168"/>
      <c r="K506" s="169"/>
      <c r="L506" s="166"/>
      <c r="M506" s="170"/>
      <c r="N506" s="169"/>
      <c r="O506" s="166"/>
      <c r="P506" s="169"/>
      <c r="Q506" s="166"/>
      <c r="R506" s="170"/>
      <c r="S506" s="169"/>
      <c r="T506" s="166"/>
      <c r="U506" s="169"/>
      <c r="V506" s="166"/>
      <c r="W506" s="170"/>
      <c r="X506" s="169"/>
      <c r="Y506" s="166"/>
    </row>
    <row r="507" spans="2:25" s="165" customFormat="1" ht="12.75" customHeight="1">
      <c r="B507" s="166"/>
      <c r="C507" s="166"/>
      <c r="D507" s="166"/>
      <c r="E507" s="166"/>
      <c r="F507" s="166"/>
      <c r="G507" s="167"/>
      <c r="H507" s="166"/>
      <c r="I507" s="168"/>
      <c r="J507" s="168"/>
      <c r="K507" s="169"/>
      <c r="L507" s="166"/>
      <c r="M507" s="170"/>
      <c r="N507" s="169"/>
      <c r="O507" s="166"/>
      <c r="P507" s="169"/>
      <c r="Q507" s="166"/>
      <c r="R507" s="170"/>
      <c r="S507" s="169"/>
      <c r="T507" s="166"/>
      <c r="U507" s="169"/>
      <c r="V507" s="166"/>
      <c r="W507" s="170"/>
      <c r="X507" s="169"/>
      <c r="Y507" s="166"/>
    </row>
    <row r="508" spans="2:25" s="165" customFormat="1" ht="12.75" customHeight="1">
      <c r="B508" s="166"/>
      <c r="C508" s="166"/>
      <c r="D508" s="166"/>
      <c r="E508" s="166"/>
      <c r="F508" s="166"/>
      <c r="G508" s="167"/>
      <c r="H508" s="166"/>
      <c r="I508" s="168"/>
      <c r="J508" s="168"/>
      <c r="K508" s="169"/>
      <c r="L508" s="166"/>
      <c r="M508" s="170"/>
      <c r="N508" s="169"/>
      <c r="O508" s="166"/>
      <c r="P508" s="169"/>
      <c r="Q508" s="166"/>
      <c r="R508" s="170"/>
      <c r="S508" s="169"/>
      <c r="T508" s="166"/>
      <c r="U508" s="169"/>
      <c r="V508" s="166"/>
      <c r="W508" s="170"/>
      <c r="X508" s="169"/>
      <c r="Y508" s="166"/>
    </row>
    <row r="509" spans="2:25" s="165" customFormat="1" ht="12.75" customHeight="1">
      <c r="B509" s="166"/>
      <c r="C509" s="166"/>
      <c r="D509" s="166"/>
      <c r="E509" s="166"/>
      <c r="F509" s="166"/>
      <c r="G509" s="167"/>
      <c r="H509" s="166"/>
      <c r="I509" s="168"/>
      <c r="J509" s="168"/>
      <c r="K509" s="169"/>
      <c r="L509" s="166"/>
      <c r="M509" s="170"/>
      <c r="N509" s="169"/>
      <c r="O509" s="166"/>
      <c r="P509" s="169"/>
      <c r="Q509" s="166"/>
      <c r="R509" s="170"/>
      <c r="S509" s="169"/>
      <c r="T509" s="166"/>
      <c r="U509" s="169"/>
      <c r="V509" s="166"/>
      <c r="W509" s="170"/>
      <c r="X509" s="169"/>
      <c r="Y509" s="166"/>
    </row>
    <row r="510" spans="2:25" s="165" customFormat="1" ht="12.75" customHeight="1">
      <c r="B510" s="166"/>
      <c r="C510" s="166"/>
      <c r="D510" s="166"/>
      <c r="E510" s="166"/>
      <c r="F510" s="166"/>
      <c r="G510" s="167"/>
      <c r="H510" s="166"/>
      <c r="I510" s="168"/>
      <c r="J510" s="168"/>
      <c r="K510" s="169"/>
      <c r="L510" s="166"/>
      <c r="M510" s="170"/>
      <c r="N510" s="169"/>
      <c r="O510" s="166"/>
      <c r="P510" s="169"/>
      <c r="Q510" s="166"/>
      <c r="R510" s="170"/>
      <c r="S510" s="169"/>
      <c r="T510" s="166"/>
      <c r="U510" s="169"/>
      <c r="V510" s="166"/>
      <c r="W510" s="170"/>
      <c r="X510" s="169"/>
      <c r="Y510" s="166"/>
    </row>
    <row r="511" spans="2:25" s="165" customFormat="1" ht="12.75" customHeight="1">
      <c r="B511" s="166"/>
      <c r="C511" s="166"/>
      <c r="D511" s="166"/>
      <c r="E511" s="166"/>
      <c r="F511" s="166"/>
      <c r="G511" s="167"/>
      <c r="H511" s="166"/>
      <c r="I511" s="168"/>
      <c r="J511" s="168"/>
      <c r="K511" s="169"/>
      <c r="L511" s="166"/>
      <c r="M511" s="170"/>
      <c r="N511" s="169"/>
      <c r="O511" s="166"/>
      <c r="P511" s="169"/>
      <c r="Q511" s="166"/>
      <c r="R511" s="170"/>
      <c r="S511" s="169"/>
      <c r="T511" s="166"/>
      <c r="U511" s="169"/>
      <c r="V511" s="166"/>
      <c r="W511" s="170"/>
      <c r="X511" s="169"/>
      <c r="Y511" s="166"/>
    </row>
    <row r="512" spans="2:25" s="165" customFormat="1" ht="12.75" customHeight="1">
      <c r="B512" s="166"/>
      <c r="C512" s="166"/>
      <c r="D512" s="166"/>
      <c r="E512" s="166"/>
      <c r="F512" s="166"/>
      <c r="G512" s="167"/>
      <c r="H512" s="166"/>
      <c r="I512" s="168"/>
      <c r="J512" s="168"/>
      <c r="K512" s="169"/>
      <c r="L512" s="166"/>
      <c r="M512" s="170"/>
      <c r="N512" s="169"/>
      <c r="O512" s="166"/>
      <c r="P512" s="169"/>
      <c r="Q512" s="166"/>
      <c r="R512" s="170"/>
      <c r="S512" s="169"/>
      <c r="T512" s="166"/>
      <c r="U512" s="169"/>
      <c r="V512" s="166"/>
      <c r="W512" s="170"/>
      <c r="X512" s="169"/>
      <c r="Y512" s="166"/>
    </row>
    <row r="513" spans="2:25" s="165" customFormat="1" ht="12.75" customHeight="1">
      <c r="B513" s="166"/>
      <c r="C513" s="166"/>
      <c r="D513" s="166"/>
      <c r="E513" s="166"/>
      <c r="F513" s="166"/>
      <c r="G513" s="167"/>
      <c r="H513" s="166"/>
      <c r="I513" s="168"/>
      <c r="J513" s="168"/>
      <c r="K513" s="169"/>
      <c r="L513" s="166"/>
      <c r="M513" s="170"/>
      <c r="N513" s="169"/>
      <c r="O513" s="166"/>
      <c r="P513" s="169"/>
      <c r="Q513" s="166"/>
      <c r="R513" s="170"/>
      <c r="S513" s="169"/>
      <c r="T513" s="166"/>
      <c r="U513" s="169"/>
      <c r="V513" s="166"/>
      <c r="W513" s="170"/>
      <c r="X513" s="169"/>
      <c r="Y513" s="166"/>
    </row>
    <row r="514" spans="2:25" s="165" customFormat="1" ht="12.75" customHeight="1">
      <c r="B514" s="166"/>
      <c r="C514" s="166"/>
      <c r="D514" s="166"/>
      <c r="E514" s="166"/>
      <c r="F514" s="166"/>
      <c r="G514" s="167"/>
      <c r="H514" s="166"/>
      <c r="I514" s="168"/>
      <c r="J514" s="168"/>
      <c r="K514" s="169"/>
      <c r="L514" s="166"/>
      <c r="M514" s="170"/>
      <c r="N514" s="169"/>
      <c r="O514" s="166"/>
      <c r="P514" s="169"/>
      <c r="Q514" s="166"/>
      <c r="R514" s="170"/>
      <c r="S514" s="169"/>
      <c r="T514" s="166"/>
      <c r="U514" s="169"/>
      <c r="V514" s="166"/>
      <c r="W514" s="170"/>
      <c r="X514" s="169"/>
      <c r="Y514" s="166"/>
    </row>
    <row r="515" spans="2:25" s="165" customFormat="1" ht="12.75" customHeight="1">
      <c r="B515" s="166"/>
      <c r="C515" s="166"/>
      <c r="D515" s="166"/>
      <c r="E515" s="166"/>
      <c r="F515" s="166"/>
      <c r="G515" s="167"/>
      <c r="H515" s="166"/>
      <c r="I515" s="168"/>
      <c r="J515" s="168"/>
      <c r="K515" s="169"/>
      <c r="L515" s="166"/>
      <c r="M515" s="170"/>
      <c r="N515" s="169"/>
      <c r="O515" s="166"/>
      <c r="P515" s="169"/>
      <c r="Q515" s="166"/>
      <c r="R515" s="170"/>
      <c r="S515" s="169"/>
      <c r="T515" s="166"/>
      <c r="U515" s="169"/>
      <c r="V515" s="166"/>
      <c r="W515" s="170"/>
      <c r="X515" s="169"/>
      <c r="Y515" s="166"/>
    </row>
    <row r="516" spans="2:25" s="165" customFormat="1" ht="12.75" customHeight="1">
      <c r="B516" s="166"/>
      <c r="C516" s="166"/>
      <c r="D516" s="166"/>
      <c r="E516" s="166"/>
      <c r="F516" s="166"/>
      <c r="G516" s="167"/>
      <c r="H516" s="166"/>
      <c r="I516" s="168"/>
      <c r="J516" s="168"/>
      <c r="K516" s="169"/>
      <c r="L516" s="166"/>
      <c r="M516" s="170"/>
      <c r="N516" s="169"/>
      <c r="O516" s="166"/>
      <c r="P516" s="169"/>
      <c r="Q516" s="166"/>
      <c r="R516" s="170"/>
      <c r="S516" s="169"/>
      <c r="T516" s="166"/>
      <c r="U516" s="169"/>
      <c r="V516" s="166"/>
      <c r="W516" s="170"/>
      <c r="X516" s="169"/>
      <c r="Y516" s="166"/>
    </row>
    <row r="517" spans="2:25" s="165" customFormat="1" ht="12.75" customHeight="1">
      <c r="B517" s="166"/>
      <c r="C517" s="166"/>
      <c r="D517" s="166"/>
      <c r="E517" s="166"/>
      <c r="F517" s="166"/>
      <c r="G517" s="167"/>
      <c r="H517" s="166"/>
      <c r="I517" s="168"/>
      <c r="J517" s="168"/>
      <c r="K517" s="169"/>
      <c r="L517" s="166"/>
      <c r="M517" s="170"/>
      <c r="N517" s="169"/>
      <c r="O517" s="166"/>
      <c r="P517" s="169"/>
      <c r="Q517" s="166"/>
      <c r="R517" s="170"/>
      <c r="S517" s="169"/>
      <c r="T517" s="166"/>
      <c r="U517" s="169"/>
      <c r="V517" s="166"/>
      <c r="W517" s="170"/>
      <c r="X517" s="169"/>
      <c r="Y517" s="166"/>
    </row>
    <row r="518" spans="2:25" s="165" customFormat="1" ht="12.75" customHeight="1">
      <c r="B518" s="166"/>
      <c r="C518" s="166"/>
      <c r="D518" s="166"/>
      <c r="E518" s="166"/>
      <c r="F518" s="166"/>
      <c r="G518" s="167"/>
      <c r="H518" s="166"/>
      <c r="I518" s="168"/>
      <c r="J518" s="168"/>
      <c r="K518" s="169"/>
      <c r="L518" s="166"/>
      <c r="M518" s="170"/>
      <c r="N518" s="169"/>
      <c r="O518" s="166"/>
      <c r="P518" s="169"/>
      <c r="Q518" s="166"/>
      <c r="R518" s="170"/>
      <c r="S518" s="169"/>
      <c r="T518" s="166"/>
      <c r="U518" s="169"/>
      <c r="V518" s="166"/>
      <c r="W518" s="170"/>
      <c r="X518" s="169"/>
      <c r="Y518" s="166"/>
    </row>
    <row r="519" spans="2:25" s="165" customFormat="1" ht="12.75" customHeight="1">
      <c r="B519" s="166"/>
      <c r="C519" s="166"/>
      <c r="D519" s="166"/>
      <c r="E519" s="166"/>
      <c r="F519" s="166"/>
      <c r="G519" s="167"/>
      <c r="H519" s="166"/>
      <c r="I519" s="168"/>
      <c r="J519" s="168"/>
      <c r="K519" s="169"/>
      <c r="L519" s="166"/>
      <c r="M519" s="170"/>
      <c r="N519" s="169"/>
      <c r="O519" s="166"/>
      <c r="P519" s="169"/>
      <c r="Q519" s="166"/>
      <c r="R519" s="170"/>
      <c r="S519" s="169"/>
      <c r="T519" s="166"/>
      <c r="U519" s="169"/>
      <c r="V519" s="166"/>
      <c r="W519" s="170"/>
      <c r="X519" s="169"/>
      <c r="Y519" s="166"/>
    </row>
    <row r="520" spans="2:25" s="165" customFormat="1" ht="12.75" customHeight="1">
      <c r="B520" s="166"/>
      <c r="C520" s="166"/>
      <c r="D520" s="166"/>
      <c r="E520" s="166"/>
      <c r="F520" s="166"/>
      <c r="G520" s="167"/>
      <c r="H520" s="166"/>
      <c r="I520" s="168"/>
      <c r="J520" s="168"/>
      <c r="K520" s="169"/>
      <c r="L520" s="166"/>
      <c r="M520" s="170"/>
      <c r="N520" s="169"/>
      <c r="O520" s="166"/>
      <c r="P520" s="169"/>
      <c r="Q520" s="166"/>
      <c r="R520" s="170"/>
      <c r="S520" s="169"/>
      <c r="T520" s="166"/>
      <c r="U520" s="169"/>
      <c r="V520" s="166"/>
      <c r="W520" s="170"/>
      <c r="X520" s="169"/>
      <c r="Y520" s="166"/>
    </row>
    <row r="521" spans="2:25" s="165" customFormat="1" ht="12.75" customHeight="1">
      <c r="B521" s="166"/>
      <c r="C521" s="166"/>
      <c r="D521" s="166"/>
      <c r="E521" s="166"/>
      <c r="F521" s="166"/>
      <c r="G521" s="167"/>
      <c r="H521" s="166"/>
      <c r="I521" s="168"/>
      <c r="J521" s="168"/>
      <c r="K521" s="169"/>
      <c r="L521" s="166"/>
      <c r="M521" s="170"/>
      <c r="N521" s="169"/>
      <c r="O521" s="166"/>
      <c r="P521" s="169"/>
      <c r="Q521" s="166"/>
      <c r="R521" s="170"/>
      <c r="S521" s="169"/>
      <c r="T521" s="166"/>
      <c r="U521" s="169"/>
      <c r="V521" s="166"/>
      <c r="W521" s="170"/>
      <c r="X521" s="169"/>
      <c r="Y521" s="166"/>
    </row>
    <row r="522" spans="2:25" s="165" customFormat="1" ht="12.75" customHeight="1">
      <c r="B522" s="166"/>
      <c r="C522" s="166"/>
      <c r="D522" s="166"/>
      <c r="E522" s="166"/>
      <c r="F522" s="166"/>
      <c r="G522" s="167"/>
      <c r="H522" s="166"/>
      <c r="I522" s="168"/>
      <c r="J522" s="168"/>
      <c r="K522" s="169"/>
      <c r="L522" s="166"/>
      <c r="M522" s="170"/>
      <c r="N522" s="169"/>
      <c r="O522" s="166"/>
      <c r="P522" s="169"/>
      <c r="Q522" s="166"/>
      <c r="R522" s="170"/>
      <c r="S522" s="169"/>
      <c r="T522" s="166"/>
      <c r="U522" s="169"/>
      <c r="V522" s="166"/>
      <c r="W522" s="170"/>
      <c r="X522" s="169"/>
      <c r="Y522" s="166"/>
    </row>
    <row r="523" spans="2:25" s="165" customFormat="1" ht="12.75" customHeight="1">
      <c r="B523" s="166"/>
      <c r="C523" s="166"/>
      <c r="D523" s="166"/>
      <c r="E523" s="166"/>
      <c r="F523" s="166"/>
      <c r="G523" s="167"/>
      <c r="H523" s="166"/>
      <c r="I523" s="168"/>
      <c r="J523" s="168"/>
      <c r="K523" s="169"/>
      <c r="L523" s="166"/>
      <c r="M523" s="170"/>
      <c r="N523" s="169"/>
      <c r="O523" s="166"/>
      <c r="P523" s="169"/>
      <c r="Q523" s="166"/>
      <c r="R523" s="170"/>
      <c r="S523" s="169"/>
      <c r="T523" s="166"/>
      <c r="U523" s="169"/>
      <c r="V523" s="166"/>
      <c r="W523" s="170"/>
      <c r="X523" s="169"/>
      <c r="Y523" s="166"/>
    </row>
    <row r="524" spans="2:25" s="165" customFormat="1" ht="12.75" customHeight="1">
      <c r="B524" s="166"/>
      <c r="C524" s="166"/>
      <c r="D524" s="166"/>
      <c r="E524" s="166"/>
      <c r="F524" s="166"/>
      <c r="G524" s="167"/>
      <c r="H524" s="166"/>
      <c r="I524" s="168"/>
      <c r="J524" s="168"/>
      <c r="K524" s="169"/>
      <c r="L524" s="166"/>
      <c r="M524" s="170"/>
      <c r="N524" s="169"/>
      <c r="O524" s="166"/>
      <c r="P524" s="169"/>
      <c r="Q524" s="166"/>
      <c r="R524" s="170"/>
      <c r="S524" s="169"/>
      <c r="T524" s="166"/>
      <c r="U524" s="169"/>
      <c r="V524" s="166"/>
      <c r="W524" s="170"/>
      <c r="X524" s="169"/>
      <c r="Y524" s="166"/>
    </row>
    <row r="525" spans="2:25" s="165" customFormat="1" ht="12.75" customHeight="1">
      <c r="B525" s="166"/>
      <c r="C525" s="166"/>
      <c r="D525" s="166"/>
      <c r="E525" s="166"/>
      <c r="F525" s="166"/>
      <c r="G525" s="167"/>
      <c r="H525" s="166"/>
      <c r="I525" s="168"/>
      <c r="J525" s="168"/>
      <c r="K525" s="169"/>
      <c r="L525" s="166"/>
      <c r="M525" s="170"/>
      <c r="N525" s="169"/>
      <c r="O525" s="166"/>
      <c r="P525" s="169"/>
      <c r="Q525" s="166"/>
      <c r="R525" s="170"/>
      <c r="S525" s="169"/>
      <c r="T525" s="166"/>
      <c r="U525" s="169"/>
      <c r="V525" s="166"/>
      <c r="W525" s="170"/>
      <c r="X525" s="169"/>
      <c r="Y525" s="166"/>
    </row>
    <row r="526" spans="2:25" s="165" customFormat="1" ht="12.75" customHeight="1">
      <c r="B526" s="166"/>
      <c r="C526" s="166"/>
      <c r="D526" s="166"/>
      <c r="E526" s="166"/>
      <c r="F526" s="166"/>
      <c r="G526" s="167"/>
      <c r="H526" s="166"/>
      <c r="I526" s="168"/>
      <c r="J526" s="168"/>
      <c r="K526" s="169"/>
      <c r="L526" s="166"/>
      <c r="M526" s="170"/>
      <c r="N526" s="169"/>
      <c r="O526" s="166"/>
      <c r="P526" s="169"/>
      <c r="Q526" s="166"/>
      <c r="R526" s="170"/>
      <c r="S526" s="169"/>
      <c r="T526" s="166"/>
      <c r="U526" s="169"/>
      <c r="V526" s="166"/>
      <c r="W526" s="170"/>
      <c r="X526" s="169"/>
      <c r="Y526" s="166"/>
    </row>
    <row r="527" spans="2:25" s="165" customFormat="1" ht="12.75" customHeight="1">
      <c r="B527" s="166"/>
      <c r="C527" s="166"/>
      <c r="D527" s="166"/>
      <c r="E527" s="166"/>
      <c r="F527" s="166"/>
      <c r="G527" s="167"/>
      <c r="H527" s="166"/>
      <c r="I527" s="168"/>
      <c r="J527" s="168"/>
      <c r="K527" s="169"/>
      <c r="L527" s="166"/>
      <c r="M527" s="170"/>
      <c r="N527" s="169"/>
      <c r="O527" s="166"/>
      <c r="P527" s="169"/>
      <c r="Q527" s="166"/>
      <c r="R527" s="170"/>
      <c r="S527" s="169"/>
      <c r="T527" s="166"/>
      <c r="U527" s="169"/>
      <c r="V527" s="166"/>
      <c r="W527" s="170"/>
      <c r="X527" s="169"/>
      <c r="Y527" s="166"/>
    </row>
    <row r="528" spans="2:25" s="165" customFormat="1" ht="12.75" customHeight="1">
      <c r="B528" s="166"/>
      <c r="C528" s="166"/>
      <c r="D528" s="166"/>
      <c r="E528" s="166"/>
      <c r="F528" s="166"/>
      <c r="G528" s="167"/>
      <c r="H528" s="166"/>
      <c r="I528" s="168"/>
      <c r="J528" s="168"/>
      <c r="K528" s="169"/>
      <c r="L528" s="166"/>
      <c r="M528" s="170"/>
      <c r="N528" s="169"/>
      <c r="O528" s="166"/>
      <c r="P528" s="169"/>
      <c r="Q528" s="166"/>
      <c r="R528" s="170"/>
      <c r="S528" s="169"/>
      <c r="T528" s="166"/>
      <c r="U528" s="169"/>
      <c r="V528" s="166"/>
      <c r="W528" s="170"/>
      <c r="X528" s="169"/>
      <c r="Y528" s="166"/>
    </row>
    <row r="529" spans="2:25" s="165" customFormat="1" ht="12.75" customHeight="1">
      <c r="B529" s="166"/>
      <c r="C529" s="166"/>
      <c r="D529" s="166"/>
      <c r="E529" s="166"/>
      <c r="F529" s="166"/>
      <c r="G529" s="167"/>
      <c r="H529" s="166"/>
      <c r="I529" s="168"/>
      <c r="J529" s="168"/>
      <c r="K529" s="169"/>
      <c r="L529" s="166"/>
      <c r="M529" s="170"/>
      <c r="N529" s="169"/>
      <c r="O529" s="166"/>
      <c r="P529" s="169"/>
      <c r="Q529" s="166"/>
      <c r="R529" s="170"/>
      <c r="S529" s="169"/>
      <c r="T529" s="166"/>
      <c r="U529" s="169"/>
      <c r="V529" s="166"/>
      <c r="W529" s="170"/>
      <c r="X529" s="169"/>
      <c r="Y529" s="166"/>
    </row>
    <row r="530" spans="2:25" s="165" customFormat="1" ht="12.75" customHeight="1">
      <c r="B530" s="166"/>
      <c r="C530" s="166"/>
      <c r="D530" s="166"/>
      <c r="E530" s="166"/>
      <c r="F530" s="166"/>
      <c r="G530" s="167"/>
      <c r="H530" s="166"/>
      <c r="I530" s="168"/>
      <c r="J530" s="168"/>
      <c r="K530" s="169"/>
      <c r="L530" s="166"/>
      <c r="M530" s="170"/>
      <c r="N530" s="169"/>
      <c r="O530" s="166"/>
      <c r="P530" s="169"/>
      <c r="Q530" s="166"/>
      <c r="R530" s="170"/>
      <c r="S530" s="169"/>
      <c r="T530" s="166"/>
      <c r="U530" s="169"/>
      <c r="V530" s="166"/>
      <c r="W530" s="170"/>
      <c r="X530" s="169"/>
      <c r="Y530" s="166"/>
    </row>
    <row r="531" spans="2:25" s="165" customFormat="1" ht="12.75" customHeight="1">
      <c r="B531" s="166"/>
      <c r="C531" s="166"/>
      <c r="D531" s="166"/>
      <c r="E531" s="166"/>
      <c r="F531" s="166"/>
      <c r="G531" s="167"/>
      <c r="H531" s="166"/>
      <c r="I531" s="168"/>
      <c r="J531" s="168"/>
      <c r="K531" s="169"/>
      <c r="L531" s="166"/>
      <c r="M531" s="170"/>
      <c r="N531" s="169"/>
      <c r="O531" s="166"/>
      <c r="P531" s="169"/>
      <c r="Q531" s="166"/>
      <c r="R531" s="170"/>
      <c r="S531" s="169"/>
      <c r="T531" s="166"/>
      <c r="U531" s="169"/>
      <c r="V531" s="166"/>
      <c r="W531" s="170"/>
      <c r="X531" s="169"/>
      <c r="Y531" s="166"/>
    </row>
    <row r="532" spans="2:25" s="165" customFormat="1" ht="12.75" customHeight="1">
      <c r="B532" s="166"/>
      <c r="C532" s="166"/>
      <c r="D532" s="166"/>
      <c r="E532" s="166"/>
      <c r="F532" s="166"/>
      <c r="G532" s="167"/>
      <c r="H532" s="166"/>
      <c r="I532" s="168"/>
      <c r="J532" s="168"/>
      <c r="K532" s="169"/>
      <c r="L532" s="166"/>
      <c r="M532" s="170"/>
      <c r="N532" s="169"/>
      <c r="O532" s="166"/>
      <c r="P532" s="169"/>
      <c r="Q532" s="166"/>
      <c r="R532" s="170"/>
      <c r="S532" s="169"/>
      <c r="T532" s="166"/>
      <c r="U532" s="169"/>
      <c r="V532" s="166"/>
      <c r="W532" s="170"/>
      <c r="X532" s="169"/>
      <c r="Y532" s="166"/>
    </row>
    <row r="533" spans="2:25" s="165" customFormat="1" ht="12.75" customHeight="1">
      <c r="B533" s="166"/>
      <c r="C533" s="166"/>
      <c r="D533" s="166"/>
      <c r="E533" s="166"/>
      <c r="F533" s="166"/>
      <c r="G533" s="167"/>
      <c r="H533" s="166"/>
      <c r="I533" s="168"/>
      <c r="J533" s="168"/>
      <c r="K533" s="169"/>
      <c r="L533" s="166"/>
      <c r="M533" s="170"/>
      <c r="N533" s="169"/>
      <c r="O533" s="166"/>
      <c r="P533" s="169"/>
      <c r="Q533" s="166"/>
      <c r="R533" s="170"/>
      <c r="S533" s="169"/>
      <c r="T533" s="166"/>
      <c r="U533" s="169"/>
      <c r="V533" s="166"/>
      <c r="W533" s="170"/>
      <c r="X533" s="169"/>
      <c r="Y533" s="166"/>
    </row>
    <row r="534" spans="2:25" s="165" customFormat="1" ht="12.75" customHeight="1">
      <c r="B534" s="166"/>
      <c r="C534" s="166"/>
      <c r="D534" s="166"/>
      <c r="E534" s="166"/>
      <c r="F534" s="166"/>
      <c r="G534" s="167"/>
      <c r="H534" s="166"/>
      <c r="I534" s="168"/>
      <c r="J534" s="168"/>
      <c r="K534" s="169"/>
      <c r="L534" s="166"/>
      <c r="M534" s="170"/>
      <c r="N534" s="169"/>
      <c r="O534" s="166"/>
      <c r="P534" s="169"/>
      <c r="Q534" s="166"/>
      <c r="R534" s="170"/>
      <c r="S534" s="169"/>
      <c r="T534" s="166"/>
      <c r="U534" s="169"/>
      <c r="V534" s="166"/>
      <c r="W534" s="170"/>
      <c r="X534" s="169"/>
      <c r="Y534" s="166"/>
    </row>
    <row r="535" spans="2:25" s="165" customFormat="1" ht="12.75" customHeight="1">
      <c r="B535" s="166"/>
      <c r="C535" s="166"/>
      <c r="D535" s="166"/>
      <c r="E535" s="166"/>
      <c r="F535" s="166"/>
      <c r="G535" s="167"/>
      <c r="H535" s="166"/>
      <c r="I535" s="168"/>
      <c r="J535" s="168"/>
      <c r="K535" s="169"/>
      <c r="L535" s="166"/>
      <c r="M535" s="170"/>
      <c r="N535" s="169"/>
      <c r="O535" s="166"/>
      <c r="P535" s="169"/>
      <c r="Q535" s="166"/>
      <c r="R535" s="170"/>
      <c r="S535" s="169"/>
      <c r="T535" s="166"/>
      <c r="U535" s="169"/>
      <c r="V535" s="166"/>
      <c r="W535" s="170"/>
      <c r="X535" s="169"/>
      <c r="Y535" s="166"/>
    </row>
    <row r="536" spans="2:25" s="165" customFormat="1" ht="12.75" customHeight="1">
      <c r="B536" s="166"/>
      <c r="C536" s="166"/>
      <c r="D536" s="166"/>
      <c r="E536" s="166"/>
      <c r="F536" s="166"/>
      <c r="G536" s="167"/>
      <c r="H536" s="166"/>
      <c r="I536" s="168"/>
      <c r="J536" s="168"/>
      <c r="K536" s="169"/>
      <c r="L536" s="166"/>
      <c r="M536" s="170"/>
      <c r="N536" s="169"/>
      <c r="O536" s="166"/>
      <c r="P536" s="169"/>
      <c r="Q536" s="166"/>
      <c r="R536" s="170"/>
      <c r="S536" s="169"/>
      <c r="T536" s="166"/>
      <c r="U536" s="169"/>
      <c r="V536" s="166"/>
      <c r="W536" s="170"/>
      <c r="X536" s="169"/>
      <c r="Y536" s="166"/>
    </row>
    <row r="537" spans="2:25" s="165" customFormat="1" ht="12.75" customHeight="1">
      <c r="B537" s="166"/>
      <c r="C537" s="166"/>
      <c r="D537" s="166"/>
      <c r="E537" s="166"/>
      <c r="F537" s="166"/>
      <c r="G537" s="167"/>
      <c r="H537" s="166"/>
      <c r="I537" s="168"/>
      <c r="J537" s="168"/>
      <c r="K537" s="169"/>
      <c r="L537" s="166"/>
      <c r="M537" s="170"/>
      <c r="N537" s="169"/>
      <c r="O537" s="166"/>
      <c r="P537" s="169"/>
      <c r="Q537" s="166"/>
      <c r="R537" s="170"/>
      <c r="S537" s="169"/>
      <c r="T537" s="166"/>
      <c r="U537" s="169"/>
      <c r="V537" s="166"/>
      <c r="W537" s="170"/>
      <c r="X537" s="169"/>
      <c r="Y537" s="166"/>
    </row>
    <row r="538" spans="2:25" s="165" customFormat="1" ht="12.75" customHeight="1">
      <c r="B538" s="166"/>
      <c r="C538" s="166"/>
      <c r="D538" s="166"/>
      <c r="E538" s="166"/>
      <c r="F538" s="166"/>
      <c r="G538" s="167"/>
      <c r="H538" s="166"/>
      <c r="I538" s="168"/>
      <c r="J538" s="168"/>
      <c r="K538" s="169"/>
      <c r="L538" s="166"/>
      <c r="M538" s="170"/>
      <c r="N538" s="169"/>
      <c r="O538" s="166"/>
      <c r="P538" s="169"/>
      <c r="Q538" s="166"/>
      <c r="R538" s="170"/>
      <c r="S538" s="169"/>
      <c r="T538" s="166"/>
      <c r="U538" s="169"/>
      <c r="V538" s="166"/>
      <c r="W538" s="170"/>
      <c r="X538" s="169"/>
      <c r="Y538" s="166"/>
    </row>
    <row r="539" spans="2:25" s="165" customFormat="1" ht="12.75" customHeight="1">
      <c r="B539" s="166"/>
      <c r="C539" s="166"/>
      <c r="D539" s="166"/>
      <c r="E539" s="166"/>
      <c r="F539" s="166"/>
      <c r="G539" s="167"/>
      <c r="H539" s="166"/>
      <c r="I539" s="168"/>
      <c r="J539" s="168"/>
      <c r="K539" s="169"/>
      <c r="L539" s="166"/>
      <c r="M539" s="170"/>
      <c r="N539" s="169"/>
      <c r="O539" s="166"/>
      <c r="P539" s="169"/>
      <c r="Q539" s="166"/>
      <c r="R539" s="170"/>
      <c r="S539" s="169"/>
      <c r="T539" s="166"/>
      <c r="U539" s="169"/>
      <c r="V539" s="166"/>
      <c r="W539" s="170"/>
      <c r="X539" s="169"/>
      <c r="Y539" s="166"/>
    </row>
    <row r="540" spans="2:25" s="165" customFormat="1" ht="12.75" customHeight="1">
      <c r="B540" s="166"/>
      <c r="C540" s="166"/>
      <c r="D540" s="166"/>
      <c r="E540" s="166"/>
      <c r="F540" s="166"/>
      <c r="G540" s="167"/>
      <c r="H540" s="166"/>
      <c r="I540" s="168"/>
      <c r="J540" s="168"/>
      <c r="K540" s="169"/>
      <c r="L540" s="166"/>
      <c r="M540" s="170"/>
      <c r="N540" s="169"/>
      <c r="O540" s="166"/>
      <c r="P540" s="169"/>
      <c r="Q540" s="166"/>
      <c r="R540" s="170"/>
      <c r="S540" s="169"/>
      <c r="T540" s="166"/>
      <c r="U540" s="169"/>
      <c r="V540" s="166"/>
      <c r="W540" s="170"/>
      <c r="X540" s="169"/>
      <c r="Y540" s="166"/>
    </row>
    <row r="541" spans="2:25" s="165" customFormat="1" ht="12.75" customHeight="1">
      <c r="B541" s="166"/>
      <c r="C541" s="166"/>
      <c r="D541" s="166"/>
      <c r="E541" s="166"/>
      <c r="F541" s="166"/>
      <c r="G541" s="167"/>
      <c r="H541" s="166"/>
      <c r="I541" s="168"/>
      <c r="J541" s="168"/>
      <c r="K541" s="169"/>
      <c r="L541" s="166"/>
      <c r="M541" s="170"/>
      <c r="N541" s="169"/>
      <c r="O541" s="166"/>
      <c r="P541" s="169"/>
      <c r="Q541" s="166"/>
      <c r="R541" s="170"/>
      <c r="S541" s="169"/>
      <c r="T541" s="166"/>
      <c r="U541" s="169"/>
      <c r="V541" s="166"/>
      <c r="W541" s="170"/>
      <c r="X541" s="169"/>
      <c r="Y541" s="166"/>
    </row>
    <row r="542" spans="2:25" s="165" customFormat="1" ht="12.75" customHeight="1">
      <c r="B542" s="166"/>
      <c r="C542" s="166"/>
      <c r="D542" s="166"/>
      <c r="E542" s="166"/>
      <c r="F542" s="166"/>
      <c r="G542" s="167"/>
      <c r="H542" s="166"/>
      <c r="I542" s="168"/>
      <c r="J542" s="168"/>
      <c r="K542" s="169"/>
      <c r="L542" s="166"/>
      <c r="M542" s="170"/>
      <c r="N542" s="169"/>
      <c r="O542" s="166"/>
      <c r="P542" s="169"/>
      <c r="Q542" s="166"/>
      <c r="R542" s="170"/>
      <c r="S542" s="169"/>
      <c r="T542" s="166"/>
      <c r="U542" s="169"/>
      <c r="V542" s="166"/>
      <c r="W542" s="170"/>
      <c r="X542" s="169"/>
      <c r="Y542" s="166"/>
    </row>
    <row r="543" spans="2:25" s="165" customFormat="1" ht="12.75" customHeight="1">
      <c r="B543" s="166"/>
      <c r="C543" s="166"/>
      <c r="D543" s="166"/>
      <c r="E543" s="166"/>
      <c r="F543" s="166"/>
      <c r="G543" s="167"/>
      <c r="H543" s="166"/>
      <c r="I543" s="168"/>
      <c r="J543" s="168"/>
      <c r="K543" s="169"/>
      <c r="L543" s="166"/>
      <c r="M543" s="170"/>
      <c r="N543" s="169"/>
      <c r="O543" s="166"/>
      <c r="P543" s="169"/>
      <c r="Q543" s="166"/>
      <c r="R543" s="170"/>
      <c r="S543" s="169"/>
      <c r="T543" s="166"/>
      <c r="U543" s="169"/>
      <c r="V543" s="166"/>
      <c r="W543" s="170"/>
      <c r="X543" s="169"/>
      <c r="Y543" s="166"/>
    </row>
    <row r="544" spans="2:25" s="165" customFormat="1" ht="12.75" customHeight="1">
      <c r="B544" s="166"/>
      <c r="C544" s="166"/>
      <c r="D544" s="166"/>
      <c r="E544" s="166"/>
      <c r="F544" s="166"/>
      <c r="G544" s="167"/>
      <c r="H544" s="166"/>
      <c r="I544" s="168"/>
      <c r="J544" s="168"/>
      <c r="K544" s="169"/>
      <c r="L544" s="166"/>
      <c r="M544" s="170"/>
      <c r="N544" s="169"/>
      <c r="O544" s="166"/>
      <c r="P544" s="169"/>
      <c r="Q544" s="166"/>
      <c r="R544" s="170"/>
      <c r="S544" s="169"/>
      <c r="T544" s="166"/>
      <c r="U544" s="169"/>
      <c r="V544" s="166"/>
      <c r="W544" s="170"/>
      <c r="X544" s="169"/>
      <c r="Y544" s="166"/>
    </row>
    <row r="545" spans="2:25" s="165" customFormat="1" ht="12.75" customHeight="1">
      <c r="B545" s="166"/>
      <c r="C545" s="166"/>
      <c r="D545" s="166"/>
      <c r="E545" s="166"/>
      <c r="F545" s="166"/>
      <c r="G545" s="167"/>
      <c r="H545" s="166"/>
      <c r="I545" s="168"/>
      <c r="J545" s="168"/>
      <c r="K545" s="169"/>
      <c r="L545" s="166"/>
      <c r="M545" s="170"/>
      <c r="N545" s="169"/>
      <c r="O545" s="166"/>
      <c r="P545" s="169"/>
      <c r="Q545" s="166"/>
      <c r="R545" s="170"/>
      <c r="S545" s="169"/>
      <c r="T545" s="166"/>
      <c r="U545" s="169"/>
      <c r="V545" s="166"/>
      <c r="W545" s="170"/>
      <c r="X545" s="169"/>
      <c r="Y545" s="166"/>
    </row>
    <row r="546" spans="2:25" s="165" customFormat="1" ht="12.75" customHeight="1">
      <c r="B546" s="166"/>
      <c r="C546" s="166"/>
      <c r="D546" s="166"/>
      <c r="E546" s="166"/>
      <c r="F546" s="166"/>
      <c r="G546" s="167"/>
      <c r="H546" s="166"/>
      <c r="I546" s="168"/>
      <c r="J546" s="168"/>
      <c r="K546" s="169"/>
      <c r="L546" s="166"/>
      <c r="M546" s="170"/>
      <c r="N546" s="169"/>
      <c r="O546" s="166"/>
      <c r="P546" s="169"/>
      <c r="Q546" s="166"/>
      <c r="R546" s="170"/>
      <c r="S546" s="169"/>
      <c r="T546" s="166"/>
      <c r="U546" s="169"/>
      <c r="V546" s="166"/>
      <c r="W546" s="170"/>
      <c r="X546" s="169"/>
      <c r="Y546" s="166"/>
    </row>
    <row r="547" spans="2:25" s="165" customFormat="1" ht="12.75" customHeight="1">
      <c r="B547" s="166"/>
      <c r="C547" s="166"/>
      <c r="D547" s="166"/>
      <c r="E547" s="166"/>
      <c r="F547" s="166"/>
      <c r="G547" s="167"/>
      <c r="H547" s="166"/>
      <c r="I547" s="168"/>
      <c r="J547" s="168"/>
      <c r="K547" s="169"/>
      <c r="L547" s="166"/>
      <c r="M547" s="170"/>
      <c r="N547" s="169"/>
      <c r="O547" s="166"/>
      <c r="P547" s="169"/>
      <c r="Q547" s="166"/>
      <c r="R547" s="170"/>
      <c r="S547" s="169"/>
      <c r="T547" s="166"/>
      <c r="U547" s="169"/>
      <c r="V547" s="166"/>
      <c r="W547" s="170"/>
      <c r="X547" s="169"/>
      <c r="Y547" s="166"/>
    </row>
    <row r="548" spans="2:25" s="165" customFormat="1" ht="12.75" customHeight="1">
      <c r="B548" s="166"/>
      <c r="C548" s="166"/>
      <c r="D548" s="166"/>
      <c r="E548" s="166"/>
      <c r="F548" s="166"/>
      <c r="G548" s="167"/>
      <c r="H548" s="166"/>
      <c r="I548" s="168"/>
      <c r="J548" s="168"/>
      <c r="K548" s="169"/>
      <c r="L548" s="166"/>
      <c r="M548" s="170"/>
      <c r="N548" s="169"/>
      <c r="O548" s="166"/>
      <c r="P548" s="169"/>
      <c r="Q548" s="166"/>
      <c r="R548" s="170"/>
      <c r="S548" s="169"/>
      <c r="T548" s="166"/>
      <c r="U548" s="169"/>
      <c r="V548" s="166"/>
      <c r="W548" s="170"/>
      <c r="X548" s="169"/>
      <c r="Y548" s="166"/>
    </row>
    <row r="549" spans="2:25" s="165" customFormat="1" ht="12.75" customHeight="1">
      <c r="B549" s="166"/>
      <c r="C549" s="166"/>
      <c r="D549" s="166"/>
      <c r="E549" s="166"/>
      <c r="F549" s="166"/>
      <c r="G549" s="167"/>
      <c r="H549" s="166"/>
      <c r="I549" s="168"/>
      <c r="J549" s="168"/>
      <c r="K549" s="169"/>
      <c r="L549" s="166"/>
      <c r="M549" s="170"/>
      <c r="N549" s="169"/>
      <c r="O549" s="166"/>
      <c r="P549" s="169"/>
      <c r="Q549" s="166"/>
      <c r="R549" s="170"/>
      <c r="S549" s="169"/>
      <c r="T549" s="166"/>
      <c r="U549" s="169"/>
      <c r="V549" s="166"/>
      <c r="W549" s="170"/>
      <c r="X549" s="169"/>
      <c r="Y549" s="166"/>
    </row>
    <row r="550" spans="2:25" s="165" customFormat="1" ht="12.75" customHeight="1">
      <c r="B550" s="166"/>
      <c r="C550" s="166"/>
      <c r="D550" s="166"/>
      <c r="E550" s="166"/>
      <c r="F550" s="166"/>
      <c r="G550" s="167"/>
      <c r="H550" s="166"/>
      <c r="I550" s="168"/>
      <c r="J550" s="168"/>
      <c r="K550" s="169"/>
      <c r="L550" s="166"/>
      <c r="M550" s="170"/>
      <c r="N550" s="169"/>
      <c r="O550" s="166"/>
      <c r="P550" s="169"/>
      <c r="Q550" s="166"/>
      <c r="R550" s="170"/>
      <c r="S550" s="169"/>
      <c r="T550" s="166"/>
      <c r="U550" s="169"/>
      <c r="V550" s="166"/>
      <c r="W550" s="170"/>
      <c r="X550" s="169"/>
      <c r="Y550" s="166"/>
    </row>
    <row r="551" spans="2:25" s="165" customFormat="1" ht="12.75" customHeight="1">
      <c r="B551" s="166"/>
      <c r="C551" s="166"/>
      <c r="D551" s="166"/>
      <c r="E551" s="166"/>
      <c r="F551" s="166"/>
      <c r="G551" s="167"/>
      <c r="H551" s="166"/>
      <c r="I551" s="168"/>
      <c r="J551" s="168"/>
      <c r="K551" s="169"/>
      <c r="L551" s="166"/>
      <c r="M551" s="170"/>
      <c r="N551" s="169"/>
      <c r="O551" s="166"/>
      <c r="P551" s="169"/>
      <c r="Q551" s="166"/>
      <c r="R551" s="170"/>
      <c r="S551" s="169"/>
      <c r="T551" s="166"/>
      <c r="U551" s="169"/>
      <c r="V551" s="166"/>
      <c r="W551" s="170"/>
      <c r="X551" s="169"/>
      <c r="Y551" s="166"/>
    </row>
    <row r="552" spans="2:25" s="165" customFormat="1" ht="12.75" customHeight="1">
      <c r="B552" s="166"/>
      <c r="C552" s="166"/>
      <c r="D552" s="166"/>
      <c r="E552" s="166"/>
      <c r="F552" s="166"/>
      <c r="G552" s="167"/>
      <c r="H552" s="166"/>
      <c r="I552" s="168"/>
      <c r="J552" s="168"/>
      <c r="K552" s="169"/>
      <c r="L552" s="166"/>
      <c r="M552" s="170"/>
      <c r="N552" s="169"/>
      <c r="O552" s="166"/>
      <c r="P552" s="169"/>
      <c r="Q552" s="166"/>
      <c r="R552" s="170"/>
      <c r="S552" s="169"/>
      <c r="T552" s="166"/>
      <c r="U552" s="169"/>
      <c r="V552" s="166"/>
      <c r="W552" s="170"/>
      <c r="X552" s="169"/>
      <c r="Y552" s="166"/>
    </row>
    <row r="553" spans="2:25" s="165" customFormat="1" ht="12.75" customHeight="1">
      <c r="B553" s="166"/>
      <c r="C553" s="166"/>
      <c r="D553" s="166"/>
      <c r="E553" s="166"/>
      <c r="F553" s="166"/>
      <c r="G553" s="167"/>
      <c r="H553" s="166"/>
      <c r="I553" s="168"/>
      <c r="J553" s="168"/>
      <c r="K553" s="169"/>
      <c r="L553" s="166"/>
      <c r="M553" s="170"/>
      <c r="N553" s="169"/>
      <c r="O553" s="166"/>
      <c r="P553" s="169"/>
      <c r="Q553" s="166"/>
      <c r="R553" s="170"/>
      <c r="S553" s="169"/>
      <c r="T553" s="166"/>
      <c r="U553" s="169"/>
      <c r="V553" s="166"/>
      <c r="W553" s="170"/>
      <c r="X553" s="169"/>
      <c r="Y553" s="166"/>
    </row>
    <row r="554" spans="2:25" s="165" customFormat="1" ht="12.75" customHeight="1">
      <c r="B554" s="166"/>
      <c r="C554" s="166"/>
      <c r="D554" s="166"/>
      <c r="E554" s="166"/>
      <c r="F554" s="166"/>
      <c r="G554" s="167"/>
      <c r="H554" s="166"/>
      <c r="I554" s="168"/>
      <c r="J554" s="168"/>
      <c r="K554" s="169"/>
      <c r="L554" s="166"/>
      <c r="M554" s="170"/>
      <c r="N554" s="169"/>
      <c r="O554" s="166"/>
      <c r="P554" s="169"/>
      <c r="Q554" s="166"/>
      <c r="R554" s="170"/>
      <c r="S554" s="169"/>
      <c r="T554" s="166"/>
      <c r="U554" s="169"/>
      <c r="V554" s="166"/>
      <c r="W554" s="170"/>
      <c r="X554" s="169"/>
      <c r="Y554" s="166"/>
    </row>
    <row r="555" spans="2:25" s="165" customFormat="1" ht="12.75" customHeight="1">
      <c r="B555" s="166"/>
      <c r="C555" s="166"/>
      <c r="D555" s="166"/>
      <c r="E555" s="166"/>
      <c r="F555" s="166"/>
      <c r="G555" s="167"/>
      <c r="H555" s="166"/>
      <c r="I555" s="168"/>
      <c r="J555" s="168"/>
      <c r="K555" s="169"/>
      <c r="L555" s="166"/>
      <c r="M555" s="170"/>
      <c r="N555" s="169"/>
      <c r="O555" s="166"/>
      <c r="P555" s="169"/>
      <c r="Q555" s="166"/>
      <c r="R555" s="170"/>
      <c r="S555" s="169"/>
      <c r="T555" s="166"/>
      <c r="U555" s="169"/>
      <c r="V555" s="166"/>
      <c r="W555" s="170"/>
      <c r="X555" s="169"/>
      <c r="Y555" s="166"/>
    </row>
    <row r="556" spans="2:25" s="165" customFormat="1" ht="12.75" customHeight="1">
      <c r="B556" s="166"/>
      <c r="C556" s="166"/>
      <c r="D556" s="166"/>
      <c r="E556" s="166"/>
      <c r="F556" s="166"/>
      <c r="G556" s="167"/>
      <c r="H556" s="166"/>
      <c r="I556" s="168"/>
      <c r="J556" s="168"/>
      <c r="K556" s="169"/>
      <c r="L556" s="166"/>
      <c r="M556" s="170"/>
      <c r="N556" s="169"/>
      <c r="O556" s="166"/>
      <c r="P556" s="169"/>
      <c r="Q556" s="166"/>
      <c r="R556" s="170"/>
      <c r="S556" s="169"/>
      <c r="T556" s="166"/>
      <c r="U556" s="169"/>
      <c r="V556" s="166"/>
      <c r="W556" s="170"/>
      <c r="X556" s="169"/>
      <c r="Y556" s="166"/>
    </row>
    <row r="557" spans="2:25" s="165" customFormat="1" ht="12.75" customHeight="1">
      <c r="B557" s="166"/>
      <c r="C557" s="166"/>
      <c r="D557" s="166"/>
      <c r="E557" s="166"/>
      <c r="F557" s="166"/>
      <c r="G557" s="167"/>
      <c r="H557" s="166"/>
      <c r="I557" s="168"/>
      <c r="J557" s="168"/>
      <c r="K557" s="169"/>
      <c r="L557" s="166"/>
      <c r="M557" s="170"/>
      <c r="N557" s="169"/>
      <c r="O557" s="166"/>
      <c r="P557" s="169"/>
      <c r="Q557" s="166"/>
      <c r="R557" s="170"/>
      <c r="S557" s="169"/>
      <c r="T557" s="166"/>
      <c r="U557" s="169"/>
      <c r="V557" s="166"/>
      <c r="W557" s="170"/>
      <c r="X557" s="169"/>
      <c r="Y557" s="166"/>
    </row>
    <row r="558" spans="2:25" s="165" customFormat="1" ht="12.75" customHeight="1">
      <c r="B558" s="166"/>
      <c r="C558" s="166"/>
      <c r="D558" s="166"/>
      <c r="E558" s="166"/>
      <c r="F558" s="166"/>
      <c r="G558" s="167"/>
      <c r="H558" s="166"/>
      <c r="I558" s="168"/>
      <c r="J558" s="168"/>
      <c r="K558" s="169"/>
      <c r="L558" s="166"/>
      <c r="M558" s="170"/>
      <c r="N558" s="169"/>
      <c r="O558" s="166"/>
      <c r="P558" s="169"/>
      <c r="Q558" s="166"/>
      <c r="R558" s="170"/>
      <c r="S558" s="169"/>
      <c r="T558" s="166"/>
      <c r="U558" s="169"/>
      <c r="V558" s="166"/>
      <c r="W558" s="170"/>
      <c r="X558" s="169"/>
      <c r="Y558" s="166"/>
    </row>
    <row r="559" spans="2:25" s="165" customFormat="1" ht="12.75" customHeight="1">
      <c r="B559" s="166"/>
      <c r="C559" s="166"/>
      <c r="D559" s="166"/>
      <c r="E559" s="166"/>
      <c r="F559" s="166"/>
      <c r="G559" s="167"/>
      <c r="H559" s="166"/>
      <c r="I559" s="168"/>
      <c r="J559" s="168"/>
      <c r="K559" s="169"/>
      <c r="L559" s="166"/>
      <c r="M559" s="170"/>
      <c r="N559" s="169"/>
      <c r="O559" s="166"/>
      <c r="P559" s="169"/>
      <c r="Q559" s="166"/>
      <c r="R559" s="170"/>
      <c r="S559" s="169"/>
      <c r="T559" s="166"/>
      <c r="U559" s="169"/>
      <c r="V559" s="166"/>
      <c r="W559" s="170"/>
      <c r="X559" s="169"/>
      <c r="Y559" s="166"/>
    </row>
    <row r="560" spans="2:25" s="165" customFormat="1" ht="12.75" customHeight="1">
      <c r="B560" s="166"/>
      <c r="C560" s="166"/>
      <c r="D560" s="166"/>
      <c r="E560" s="166"/>
      <c r="F560" s="166"/>
      <c r="G560" s="167"/>
      <c r="H560" s="166"/>
      <c r="I560" s="168"/>
      <c r="J560" s="168"/>
      <c r="K560" s="169"/>
      <c r="L560" s="166"/>
      <c r="M560" s="170"/>
      <c r="N560" s="169"/>
      <c r="O560" s="166"/>
      <c r="P560" s="169"/>
      <c r="Q560" s="166"/>
      <c r="R560" s="170"/>
      <c r="S560" s="169"/>
      <c r="T560" s="166"/>
      <c r="U560" s="169"/>
      <c r="V560" s="166"/>
      <c r="W560" s="170"/>
      <c r="X560" s="169"/>
      <c r="Y560" s="166"/>
    </row>
    <row r="561" spans="2:25" s="165" customFormat="1" ht="12.75" customHeight="1">
      <c r="B561" s="166"/>
      <c r="C561" s="166"/>
      <c r="D561" s="166"/>
      <c r="E561" s="166"/>
      <c r="F561" s="166"/>
      <c r="G561" s="167"/>
      <c r="H561" s="166"/>
      <c r="I561" s="168"/>
      <c r="J561" s="168"/>
      <c r="K561" s="169"/>
      <c r="L561" s="166"/>
      <c r="M561" s="170"/>
      <c r="N561" s="169"/>
      <c r="O561" s="166"/>
      <c r="P561" s="169"/>
      <c r="Q561" s="166"/>
      <c r="R561" s="170"/>
      <c r="S561" s="169"/>
      <c r="T561" s="166"/>
      <c r="U561" s="169"/>
      <c r="V561" s="166"/>
      <c r="W561" s="170"/>
      <c r="X561" s="169"/>
      <c r="Y561" s="166"/>
    </row>
    <row r="562" spans="2:25" s="165" customFormat="1" ht="12.75" customHeight="1">
      <c r="B562" s="166"/>
      <c r="C562" s="166"/>
      <c r="D562" s="166"/>
      <c r="E562" s="166"/>
      <c r="F562" s="166"/>
      <c r="G562" s="167"/>
      <c r="H562" s="166"/>
      <c r="I562" s="168"/>
      <c r="J562" s="168"/>
      <c r="K562" s="169"/>
      <c r="L562" s="166"/>
      <c r="M562" s="170"/>
      <c r="N562" s="169"/>
      <c r="O562" s="166"/>
      <c r="P562" s="169"/>
      <c r="Q562" s="166"/>
      <c r="R562" s="170"/>
      <c r="S562" s="169"/>
      <c r="T562" s="166"/>
      <c r="U562" s="169"/>
      <c r="V562" s="166"/>
      <c r="W562" s="170"/>
      <c r="X562" s="169"/>
      <c r="Y562" s="166"/>
    </row>
    <row r="563" spans="2:25" s="165" customFormat="1" ht="12.75" customHeight="1">
      <c r="B563" s="166"/>
      <c r="C563" s="166"/>
      <c r="D563" s="166"/>
      <c r="E563" s="166"/>
      <c r="F563" s="166"/>
      <c r="G563" s="167"/>
      <c r="H563" s="166"/>
      <c r="I563" s="168"/>
      <c r="J563" s="168"/>
      <c r="K563" s="169"/>
      <c r="L563" s="166"/>
      <c r="M563" s="170"/>
      <c r="N563" s="169"/>
      <c r="O563" s="166"/>
      <c r="P563" s="169"/>
      <c r="Q563" s="166"/>
      <c r="R563" s="170"/>
      <c r="S563" s="169"/>
      <c r="T563" s="166"/>
      <c r="U563" s="169"/>
      <c r="V563" s="166"/>
      <c r="W563" s="170"/>
      <c r="X563" s="169"/>
      <c r="Y563" s="166"/>
    </row>
    <row r="564" spans="2:25" s="165" customFormat="1" ht="12.75" customHeight="1">
      <c r="B564" s="166"/>
      <c r="C564" s="166"/>
      <c r="D564" s="166"/>
      <c r="E564" s="166"/>
      <c r="F564" s="166"/>
      <c r="G564" s="167"/>
      <c r="H564" s="166"/>
      <c r="I564" s="168"/>
      <c r="J564" s="168"/>
      <c r="K564" s="169"/>
      <c r="L564" s="166"/>
      <c r="M564" s="170"/>
      <c r="N564" s="169"/>
      <c r="O564" s="166"/>
      <c r="P564" s="169"/>
      <c r="Q564" s="166"/>
      <c r="R564" s="170"/>
      <c r="S564" s="169"/>
      <c r="T564" s="166"/>
      <c r="U564" s="169"/>
      <c r="V564" s="166"/>
      <c r="W564" s="170"/>
      <c r="X564" s="169"/>
      <c r="Y564" s="166"/>
    </row>
    <row r="565" spans="2:25" s="165" customFormat="1" ht="12.75" customHeight="1">
      <c r="B565" s="166"/>
      <c r="C565" s="166"/>
      <c r="D565" s="166"/>
      <c r="E565" s="166"/>
      <c r="F565" s="166"/>
      <c r="G565" s="167"/>
      <c r="H565" s="166"/>
      <c r="I565" s="168"/>
      <c r="J565" s="168"/>
      <c r="K565" s="169"/>
      <c r="L565" s="166"/>
      <c r="M565" s="170"/>
      <c r="N565" s="169"/>
      <c r="O565" s="166"/>
      <c r="P565" s="169"/>
      <c r="Q565" s="166"/>
      <c r="R565" s="170"/>
      <c r="S565" s="169"/>
      <c r="T565" s="166"/>
      <c r="U565" s="169"/>
      <c r="V565" s="166"/>
      <c r="W565" s="170"/>
      <c r="X565" s="169"/>
      <c r="Y565" s="166"/>
    </row>
    <row r="566" spans="2:25" s="165" customFormat="1" ht="12.75" customHeight="1">
      <c r="B566" s="166"/>
      <c r="C566" s="166"/>
      <c r="D566" s="166"/>
      <c r="E566" s="166"/>
      <c r="F566" s="166"/>
      <c r="G566" s="167"/>
      <c r="H566" s="166"/>
      <c r="I566" s="168"/>
      <c r="J566" s="168"/>
      <c r="K566" s="169"/>
      <c r="L566" s="166"/>
      <c r="M566" s="170"/>
      <c r="N566" s="169"/>
      <c r="O566" s="166"/>
      <c r="P566" s="169"/>
      <c r="Q566" s="166"/>
      <c r="R566" s="170"/>
      <c r="S566" s="169"/>
      <c r="T566" s="166"/>
      <c r="U566" s="169"/>
      <c r="V566" s="166"/>
      <c r="W566" s="170"/>
      <c r="X566" s="169"/>
      <c r="Y566" s="166"/>
    </row>
    <row r="567" spans="2:25" s="165" customFormat="1" ht="12.75" customHeight="1">
      <c r="B567" s="166"/>
      <c r="C567" s="166"/>
      <c r="D567" s="166"/>
      <c r="E567" s="166"/>
      <c r="F567" s="166"/>
      <c r="G567" s="167"/>
      <c r="H567" s="166"/>
      <c r="I567" s="168"/>
      <c r="J567" s="168"/>
      <c r="K567" s="169"/>
      <c r="L567" s="166"/>
      <c r="M567" s="170"/>
      <c r="N567" s="169"/>
      <c r="O567" s="166"/>
      <c r="P567" s="169"/>
      <c r="Q567" s="166"/>
      <c r="R567" s="170"/>
      <c r="S567" s="169"/>
      <c r="T567" s="166"/>
      <c r="U567" s="169"/>
      <c r="V567" s="166"/>
      <c r="W567" s="170"/>
      <c r="X567" s="169"/>
      <c r="Y567" s="166"/>
    </row>
    <row r="568" spans="2:25" s="165" customFormat="1" ht="12.75" customHeight="1">
      <c r="B568" s="166"/>
      <c r="C568" s="166"/>
      <c r="D568" s="166"/>
      <c r="E568" s="166"/>
      <c r="F568" s="166"/>
      <c r="G568" s="167"/>
      <c r="H568" s="166"/>
      <c r="I568" s="168"/>
      <c r="J568" s="168"/>
      <c r="K568" s="169"/>
      <c r="L568" s="166"/>
      <c r="M568" s="170"/>
      <c r="N568" s="169"/>
      <c r="O568" s="166"/>
      <c r="P568" s="169"/>
      <c r="Q568" s="166"/>
      <c r="R568" s="170"/>
      <c r="S568" s="169"/>
      <c r="T568" s="166"/>
      <c r="U568" s="169"/>
      <c r="V568" s="166"/>
      <c r="W568" s="170"/>
      <c r="X568" s="169"/>
      <c r="Y568" s="166"/>
    </row>
    <row r="569" spans="2:25" s="165" customFormat="1" ht="12.75" customHeight="1">
      <c r="B569" s="166"/>
      <c r="C569" s="166"/>
      <c r="D569" s="166"/>
      <c r="E569" s="166"/>
      <c r="F569" s="166"/>
      <c r="G569" s="167"/>
      <c r="H569" s="166"/>
      <c r="I569" s="168"/>
      <c r="J569" s="168"/>
      <c r="K569" s="169"/>
      <c r="L569" s="166"/>
      <c r="M569" s="170"/>
      <c r="N569" s="169"/>
      <c r="O569" s="166"/>
      <c r="P569" s="169"/>
      <c r="Q569" s="166"/>
      <c r="R569" s="170"/>
      <c r="S569" s="169"/>
      <c r="T569" s="166"/>
      <c r="U569" s="169"/>
      <c r="V569" s="166"/>
      <c r="W569" s="170"/>
      <c r="X569" s="169"/>
      <c r="Y569" s="166"/>
    </row>
    <row r="570" spans="2:25" s="165" customFormat="1" ht="12.75" customHeight="1">
      <c r="B570" s="166"/>
      <c r="C570" s="166"/>
      <c r="D570" s="166"/>
      <c r="E570" s="166"/>
      <c r="F570" s="166"/>
      <c r="G570" s="167"/>
      <c r="H570" s="166"/>
      <c r="I570" s="168"/>
      <c r="J570" s="168"/>
      <c r="K570" s="169"/>
      <c r="L570" s="166"/>
      <c r="M570" s="170"/>
      <c r="N570" s="169"/>
      <c r="O570" s="166"/>
      <c r="P570" s="169"/>
      <c r="Q570" s="166"/>
      <c r="R570" s="170"/>
      <c r="S570" s="169"/>
      <c r="T570" s="166"/>
      <c r="U570" s="169"/>
      <c r="V570" s="166"/>
      <c r="W570" s="170"/>
      <c r="X570" s="169"/>
      <c r="Y570" s="166"/>
    </row>
    <row r="571" spans="2:25" s="165" customFormat="1" ht="12.75" customHeight="1">
      <c r="B571" s="166"/>
      <c r="C571" s="166"/>
      <c r="D571" s="166"/>
      <c r="E571" s="166"/>
      <c r="F571" s="166"/>
      <c r="G571" s="167"/>
      <c r="H571" s="166"/>
      <c r="I571" s="168"/>
      <c r="J571" s="168"/>
      <c r="K571" s="169"/>
      <c r="L571" s="166"/>
      <c r="M571" s="170"/>
      <c r="N571" s="169"/>
      <c r="O571" s="166"/>
      <c r="P571" s="169"/>
      <c r="Q571" s="166"/>
      <c r="R571" s="170"/>
      <c r="S571" s="169"/>
      <c r="T571" s="166"/>
      <c r="U571" s="169"/>
      <c r="V571" s="166"/>
      <c r="W571" s="170"/>
      <c r="X571" s="169"/>
      <c r="Y571" s="166"/>
    </row>
    <row r="572" spans="2:25" s="165" customFormat="1" ht="12.75" customHeight="1">
      <c r="B572" s="166"/>
      <c r="C572" s="166"/>
      <c r="D572" s="166"/>
      <c r="E572" s="166"/>
      <c r="F572" s="166"/>
      <c r="G572" s="167"/>
      <c r="H572" s="166"/>
      <c r="I572" s="168"/>
      <c r="J572" s="168"/>
      <c r="K572" s="169"/>
      <c r="L572" s="166"/>
      <c r="M572" s="170"/>
      <c r="N572" s="169"/>
      <c r="O572" s="166"/>
      <c r="P572" s="169"/>
      <c r="Q572" s="166"/>
      <c r="R572" s="170"/>
      <c r="S572" s="169"/>
      <c r="T572" s="166"/>
      <c r="U572" s="169"/>
      <c r="V572" s="166"/>
      <c r="W572" s="170"/>
      <c r="X572" s="169"/>
      <c r="Y572" s="166"/>
    </row>
    <row r="573" spans="2:25" s="165" customFormat="1" ht="12.75" customHeight="1">
      <c r="B573" s="166"/>
      <c r="C573" s="166"/>
      <c r="D573" s="166"/>
      <c r="E573" s="166"/>
      <c r="F573" s="166"/>
      <c r="G573" s="167"/>
      <c r="H573" s="166"/>
      <c r="I573" s="168"/>
      <c r="J573" s="168"/>
      <c r="K573" s="169"/>
      <c r="L573" s="166"/>
      <c r="M573" s="170"/>
      <c r="N573" s="169"/>
      <c r="O573" s="166"/>
      <c r="P573" s="169"/>
      <c r="Q573" s="166"/>
      <c r="R573" s="170"/>
      <c r="S573" s="169"/>
      <c r="T573" s="166"/>
      <c r="U573" s="169"/>
      <c r="V573" s="166"/>
      <c r="W573" s="170"/>
      <c r="X573" s="169"/>
      <c r="Y573" s="166"/>
    </row>
    <row r="574" spans="2:25" s="165" customFormat="1" ht="12.75" customHeight="1">
      <c r="B574" s="166"/>
      <c r="C574" s="166"/>
      <c r="D574" s="166"/>
      <c r="E574" s="166"/>
      <c r="F574" s="166"/>
      <c r="G574" s="167"/>
      <c r="H574" s="166"/>
      <c r="I574" s="168"/>
      <c r="J574" s="168"/>
      <c r="K574" s="169"/>
      <c r="L574" s="166"/>
      <c r="M574" s="170"/>
      <c r="N574" s="169"/>
      <c r="O574" s="166"/>
      <c r="P574" s="169"/>
      <c r="Q574" s="166"/>
      <c r="R574" s="170"/>
      <c r="S574" s="169"/>
      <c r="T574" s="166"/>
      <c r="U574" s="169"/>
      <c r="V574" s="166"/>
      <c r="W574" s="170"/>
      <c r="X574" s="169"/>
      <c r="Y574" s="166"/>
    </row>
    <row r="575" spans="2:25" s="165" customFormat="1" ht="12.75" customHeight="1">
      <c r="B575" s="166"/>
      <c r="C575" s="166"/>
      <c r="D575" s="166"/>
      <c r="E575" s="166"/>
      <c r="F575" s="166"/>
      <c r="G575" s="167"/>
      <c r="H575" s="166"/>
      <c r="I575" s="168"/>
      <c r="J575" s="168"/>
      <c r="K575" s="169"/>
      <c r="L575" s="166"/>
      <c r="M575" s="170"/>
      <c r="N575" s="169"/>
      <c r="O575" s="166"/>
      <c r="P575" s="169"/>
      <c r="Q575" s="166"/>
      <c r="R575" s="170"/>
      <c r="S575" s="169"/>
      <c r="T575" s="166"/>
      <c r="U575" s="169"/>
      <c r="V575" s="166"/>
      <c r="W575" s="170"/>
      <c r="X575" s="169"/>
      <c r="Y575" s="166"/>
    </row>
    <row r="576" spans="2:25" s="165" customFormat="1" ht="12.75" customHeight="1">
      <c r="B576" s="166"/>
      <c r="C576" s="166"/>
      <c r="D576" s="166"/>
      <c r="E576" s="166"/>
      <c r="F576" s="166"/>
      <c r="G576" s="167"/>
      <c r="H576" s="166"/>
      <c r="I576" s="168"/>
      <c r="J576" s="168"/>
      <c r="K576" s="169"/>
      <c r="L576" s="166"/>
      <c r="M576" s="170"/>
      <c r="N576" s="169"/>
      <c r="O576" s="166"/>
      <c r="P576" s="169"/>
      <c r="Q576" s="166"/>
      <c r="R576" s="170"/>
      <c r="S576" s="169"/>
      <c r="T576" s="166"/>
      <c r="U576" s="169"/>
      <c r="V576" s="166"/>
      <c r="W576" s="170"/>
      <c r="X576" s="169"/>
      <c r="Y576" s="166"/>
    </row>
    <row r="577" spans="2:25" s="165" customFormat="1" ht="12.75" customHeight="1">
      <c r="B577" s="166"/>
      <c r="C577" s="166"/>
      <c r="D577" s="166"/>
      <c r="E577" s="166"/>
      <c r="F577" s="166"/>
      <c r="G577" s="167"/>
      <c r="H577" s="166"/>
      <c r="I577" s="168"/>
      <c r="J577" s="168"/>
      <c r="K577" s="169"/>
      <c r="L577" s="166"/>
      <c r="M577" s="170"/>
      <c r="N577" s="169"/>
      <c r="O577" s="166"/>
      <c r="P577" s="169"/>
      <c r="Q577" s="166"/>
      <c r="R577" s="170"/>
      <c r="S577" s="169"/>
      <c r="T577" s="166"/>
      <c r="U577" s="169"/>
      <c r="V577" s="166"/>
      <c r="W577" s="170"/>
      <c r="X577" s="169"/>
      <c r="Y577" s="166"/>
    </row>
    <row r="578" spans="2:25" s="165" customFormat="1" ht="12.75" customHeight="1">
      <c r="B578" s="166"/>
      <c r="C578" s="166"/>
      <c r="D578" s="166"/>
      <c r="E578" s="166"/>
      <c r="F578" s="166"/>
      <c r="G578" s="167"/>
      <c r="H578" s="166"/>
      <c r="I578" s="168"/>
      <c r="J578" s="168"/>
      <c r="K578" s="169"/>
      <c r="L578" s="166"/>
      <c r="M578" s="170"/>
      <c r="N578" s="169"/>
      <c r="O578" s="166"/>
      <c r="P578" s="169"/>
      <c r="Q578" s="166"/>
      <c r="R578" s="170"/>
      <c r="S578" s="169"/>
      <c r="T578" s="166"/>
      <c r="U578" s="169"/>
      <c r="V578" s="166"/>
      <c r="W578" s="170"/>
      <c r="X578" s="169"/>
      <c r="Y578" s="166"/>
    </row>
    <row r="579" spans="2:25" s="165" customFormat="1" ht="12.75" customHeight="1">
      <c r="B579" s="166"/>
      <c r="C579" s="166"/>
      <c r="D579" s="166"/>
      <c r="E579" s="166"/>
      <c r="F579" s="166"/>
      <c r="G579" s="167"/>
      <c r="H579" s="166"/>
      <c r="I579" s="168"/>
      <c r="J579" s="168"/>
      <c r="K579" s="169"/>
      <c r="L579" s="166"/>
      <c r="M579" s="170"/>
      <c r="N579" s="169"/>
      <c r="O579" s="166"/>
      <c r="P579" s="169"/>
      <c r="Q579" s="166"/>
      <c r="R579" s="170"/>
      <c r="S579" s="169"/>
      <c r="T579" s="166"/>
      <c r="U579" s="169"/>
      <c r="V579" s="166"/>
      <c r="W579" s="170"/>
      <c r="X579" s="169"/>
      <c r="Y579" s="166"/>
    </row>
    <row r="580" spans="2:25" s="165" customFormat="1" ht="12.75" customHeight="1">
      <c r="B580" s="166"/>
      <c r="C580" s="166"/>
      <c r="D580" s="166"/>
      <c r="E580" s="166"/>
      <c r="F580" s="166"/>
      <c r="G580" s="167"/>
      <c r="H580" s="166"/>
      <c r="I580" s="168"/>
      <c r="J580" s="168"/>
      <c r="K580" s="169"/>
      <c r="L580" s="166"/>
      <c r="M580" s="170"/>
      <c r="N580" s="169"/>
      <c r="O580" s="166"/>
      <c r="P580" s="169"/>
      <c r="Q580" s="166"/>
      <c r="R580" s="170"/>
      <c r="S580" s="169"/>
      <c r="T580" s="166"/>
      <c r="U580" s="169"/>
      <c r="V580" s="166"/>
      <c r="W580" s="170"/>
      <c r="X580" s="169"/>
      <c r="Y580" s="166"/>
    </row>
    <row r="581" spans="2:25" s="165" customFormat="1" ht="12.75" customHeight="1">
      <c r="B581" s="166"/>
      <c r="C581" s="166"/>
      <c r="D581" s="166"/>
      <c r="E581" s="166"/>
      <c r="F581" s="166"/>
      <c r="G581" s="167"/>
      <c r="H581" s="166"/>
      <c r="I581" s="168"/>
      <c r="J581" s="168"/>
      <c r="K581" s="169"/>
      <c r="L581" s="166"/>
      <c r="M581" s="170"/>
      <c r="N581" s="169"/>
      <c r="O581" s="166"/>
      <c r="P581" s="169"/>
      <c r="Q581" s="166"/>
      <c r="R581" s="170"/>
      <c r="S581" s="169"/>
      <c r="T581" s="166"/>
      <c r="U581" s="169"/>
      <c r="V581" s="166"/>
      <c r="W581" s="170"/>
      <c r="X581" s="169"/>
      <c r="Y581" s="166"/>
    </row>
    <row r="582" spans="2:25" s="165" customFormat="1" ht="12.75" customHeight="1">
      <c r="B582" s="166"/>
      <c r="C582" s="166"/>
      <c r="D582" s="166"/>
      <c r="E582" s="166"/>
      <c r="F582" s="166"/>
      <c r="G582" s="167"/>
      <c r="H582" s="166"/>
      <c r="I582" s="168"/>
      <c r="J582" s="168"/>
      <c r="K582" s="169"/>
      <c r="L582" s="166"/>
      <c r="M582" s="170"/>
      <c r="N582" s="169"/>
      <c r="O582" s="166"/>
      <c r="P582" s="169"/>
      <c r="Q582" s="166"/>
      <c r="R582" s="170"/>
      <c r="S582" s="169"/>
      <c r="T582" s="166"/>
      <c r="U582" s="169"/>
      <c r="V582" s="166"/>
      <c r="W582" s="170"/>
      <c r="X582" s="169"/>
      <c r="Y582" s="166"/>
    </row>
    <row r="583" spans="2:25" s="165" customFormat="1" ht="12.75" customHeight="1">
      <c r="B583" s="166"/>
      <c r="C583" s="166"/>
      <c r="D583" s="166"/>
      <c r="E583" s="166"/>
      <c r="F583" s="166"/>
      <c r="G583" s="167"/>
      <c r="H583" s="166"/>
      <c r="I583" s="168"/>
      <c r="J583" s="168"/>
      <c r="K583" s="169"/>
      <c r="L583" s="166"/>
      <c r="M583" s="170"/>
      <c r="N583" s="169"/>
      <c r="O583" s="166"/>
      <c r="P583" s="169"/>
      <c r="Q583" s="166"/>
      <c r="R583" s="170"/>
      <c r="S583" s="169"/>
      <c r="T583" s="166"/>
      <c r="U583" s="169"/>
      <c r="V583" s="166"/>
      <c r="W583" s="170"/>
      <c r="X583" s="169"/>
      <c r="Y583" s="166"/>
    </row>
    <row r="584" spans="2:25" s="165" customFormat="1" ht="12.75" customHeight="1">
      <c r="B584" s="166"/>
      <c r="C584" s="166"/>
      <c r="D584" s="166"/>
      <c r="E584" s="166"/>
      <c r="F584" s="166"/>
      <c r="G584" s="167"/>
      <c r="H584" s="166"/>
      <c r="I584" s="168"/>
      <c r="J584" s="168"/>
      <c r="K584" s="169"/>
      <c r="L584" s="166"/>
      <c r="M584" s="170"/>
      <c r="N584" s="169"/>
      <c r="O584" s="166"/>
      <c r="P584" s="169"/>
      <c r="Q584" s="166"/>
      <c r="R584" s="170"/>
      <c r="S584" s="169"/>
      <c r="T584" s="166"/>
      <c r="U584" s="169"/>
      <c r="V584" s="166"/>
      <c r="W584" s="170"/>
      <c r="X584" s="169"/>
      <c r="Y584" s="166"/>
    </row>
    <row r="585" spans="2:25" s="165" customFormat="1" ht="12.75" customHeight="1">
      <c r="B585" s="166"/>
      <c r="C585" s="166"/>
      <c r="D585" s="166"/>
      <c r="E585" s="166"/>
      <c r="F585" s="166"/>
      <c r="G585" s="167"/>
      <c r="H585" s="166"/>
      <c r="I585" s="168"/>
      <c r="J585" s="168"/>
      <c r="K585" s="169"/>
      <c r="L585" s="166"/>
      <c r="M585" s="170"/>
      <c r="N585" s="169"/>
      <c r="O585" s="166"/>
      <c r="P585" s="169"/>
      <c r="Q585" s="166"/>
      <c r="R585" s="170"/>
      <c r="S585" s="169"/>
      <c r="T585" s="166"/>
      <c r="U585" s="169"/>
      <c r="V585" s="166"/>
      <c r="W585" s="170"/>
      <c r="X585" s="169"/>
      <c r="Y585" s="166"/>
    </row>
    <row r="586" spans="2:25" s="165" customFormat="1" ht="12.75" customHeight="1">
      <c r="B586" s="166"/>
      <c r="C586" s="166"/>
      <c r="D586" s="166"/>
      <c r="E586" s="166"/>
      <c r="F586" s="166"/>
      <c r="G586" s="167"/>
      <c r="H586" s="166"/>
      <c r="I586" s="168"/>
      <c r="J586" s="168"/>
      <c r="K586" s="169"/>
      <c r="L586" s="166"/>
      <c r="M586" s="170"/>
      <c r="N586" s="169"/>
      <c r="O586" s="166"/>
      <c r="P586" s="169"/>
      <c r="Q586" s="166"/>
      <c r="R586" s="170"/>
      <c r="S586" s="169"/>
      <c r="T586" s="166"/>
      <c r="U586" s="169"/>
      <c r="V586" s="166"/>
      <c r="W586" s="170"/>
      <c r="X586" s="169"/>
      <c r="Y586" s="166"/>
    </row>
    <row r="587" spans="2:25" s="165" customFormat="1" ht="12.75" customHeight="1">
      <c r="B587" s="166"/>
      <c r="C587" s="166"/>
      <c r="D587" s="166"/>
      <c r="E587" s="166"/>
      <c r="F587" s="166"/>
      <c r="G587" s="167"/>
      <c r="H587" s="166"/>
      <c r="I587" s="168"/>
      <c r="J587" s="168"/>
      <c r="K587" s="169"/>
      <c r="L587" s="166"/>
      <c r="M587" s="170"/>
      <c r="N587" s="169"/>
      <c r="O587" s="166"/>
      <c r="P587" s="169"/>
      <c r="Q587" s="166"/>
      <c r="R587" s="170"/>
      <c r="S587" s="169"/>
      <c r="T587" s="166"/>
      <c r="U587" s="169"/>
      <c r="V587" s="166"/>
      <c r="W587" s="170"/>
      <c r="X587" s="169"/>
      <c r="Y587" s="166"/>
    </row>
    <row r="588" spans="2:25" s="165" customFormat="1" ht="12.75" customHeight="1">
      <c r="B588" s="166"/>
      <c r="C588" s="166"/>
      <c r="D588" s="166"/>
      <c r="E588" s="166"/>
      <c r="F588" s="166"/>
      <c r="G588" s="167"/>
      <c r="H588" s="166"/>
      <c r="I588" s="168"/>
      <c r="J588" s="168"/>
      <c r="K588" s="169"/>
      <c r="L588" s="166"/>
      <c r="M588" s="170"/>
      <c r="N588" s="169"/>
      <c r="O588" s="166"/>
      <c r="P588" s="169"/>
      <c r="Q588" s="166"/>
      <c r="R588" s="170"/>
      <c r="S588" s="169"/>
      <c r="T588" s="166"/>
      <c r="U588" s="169"/>
      <c r="V588" s="166"/>
      <c r="W588" s="170"/>
      <c r="X588" s="169"/>
      <c r="Y588" s="166"/>
    </row>
    <row r="589" spans="2:25" s="165" customFormat="1" ht="12.75" customHeight="1">
      <c r="B589" s="166"/>
      <c r="C589" s="166"/>
      <c r="D589" s="166"/>
      <c r="E589" s="166"/>
      <c r="F589" s="166"/>
      <c r="G589" s="167"/>
      <c r="H589" s="166"/>
      <c r="I589" s="168"/>
      <c r="J589" s="168"/>
      <c r="K589" s="169"/>
      <c r="L589" s="166"/>
      <c r="M589" s="170"/>
      <c r="N589" s="169"/>
      <c r="O589" s="166"/>
      <c r="P589" s="169"/>
      <c r="Q589" s="166"/>
      <c r="R589" s="170"/>
      <c r="S589" s="169"/>
      <c r="T589" s="166"/>
      <c r="U589" s="169"/>
      <c r="V589" s="166"/>
      <c r="W589" s="170"/>
      <c r="X589" s="169"/>
      <c r="Y589" s="166"/>
    </row>
    <row r="590" spans="2:25" s="165" customFormat="1" ht="12.75" customHeight="1">
      <c r="B590" s="166"/>
      <c r="C590" s="166"/>
      <c r="D590" s="166"/>
      <c r="E590" s="166"/>
      <c r="F590" s="166"/>
      <c r="G590" s="167"/>
      <c r="H590" s="166"/>
      <c r="I590" s="168"/>
      <c r="J590" s="168"/>
      <c r="K590" s="169"/>
      <c r="L590" s="166"/>
      <c r="M590" s="170"/>
      <c r="N590" s="169"/>
      <c r="O590" s="166"/>
      <c r="P590" s="169"/>
      <c r="Q590" s="166"/>
      <c r="R590" s="170"/>
      <c r="S590" s="169"/>
      <c r="T590" s="166"/>
      <c r="U590" s="169"/>
      <c r="V590" s="166"/>
      <c r="W590" s="170"/>
      <c r="X590" s="169"/>
      <c r="Y590" s="166"/>
    </row>
    <row r="591" spans="2:25" s="165" customFormat="1" ht="12.75" customHeight="1">
      <c r="B591" s="166"/>
      <c r="C591" s="166"/>
      <c r="D591" s="166"/>
      <c r="E591" s="166"/>
      <c r="F591" s="166"/>
      <c r="G591" s="167"/>
      <c r="H591" s="166"/>
      <c r="I591" s="168"/>
      <c r="J591" s="168"/>
      <c r="K591" s="169"/>
      <c r="L591" s="166"/>
      <c r="M591" s="170"/>
      <c r="N591" s="169"/>
      <c r="O591" s="166"/>
      <c r="P591" s="169"/>
      <c r="Q591" s="166"/>
      <c r="R591" s="170"/>
      <c r="S591" s="169"/>
      <c r="T591" s="166"/>
      <c r="U591" s="169"/>
      <c r="V591" s="166"/>
      <c r="W591" s="170"/>
      <c r="X591" s="169"/>
      <c r="Y591" s="166"/>
    </row>
    <row r="592" spans="2:25" s="165" customFormat="1" ht="12.75" customHeight="1">
      <c r="B592" s="166"/>
      <c r="C592" s="166"/>
      <c r="D592" s="166"/>
      <c r="E592" s="166"/>
      <c r="F592" s="166"/>
      <c r="G592" s="167"/>
      <c r="H592" s="166"/>
      <c r="I592" s="168"/>
      <c r="J592" s="168"/>
      <c r="K592" s="169"/>
      <c r="L592" s="166"/>
      <c r="M592" s="170"/>
      <c r="N592" s="169"/>
      <c r="O592" s="166"/>
      <c r="P592" s="169"/>
      <c r="Q592" s="166"/>
      <c r="R592" s="170"/>
      <c r="S592" s="169"/>
      <c r="T592" s="166"/>
      <c r="U592" s="169"/>
      <c r="V592" s="166"/>
      <c r="W592" s="170"/>
      <c r="X592" s="169"/>
      <c r="Y592" s="166"/>
    </row>
    <row r="593" spans="2:25" s="165" customFormat="1" ht="12.75" customHeight="1">
      <c r="B593" s="166"/>
      <c r="C593" s="166"/>
      <c r="D593" s="166"/>
      <c r="E593" s="166"/>
      <c r="F593" s="166"/>
      <c r="G593" s="167"/>
      <c r="H593" s="166"/>
      <c r="I593" s="168"/>
      <c r="J593" s="168"/>
      <c r="K593" s="169"/>
      <c r="L593" s="166"/>
      <c r="M593" s="170"/>
      <c r="N593" s="169"/>
      <c r="O593" s="166"/>
      <c r="P593" s="169"/>
      <c r="Q593" s="166"/>
      <c r="R593" s="170"/>
      <c r="S593" s="169"/>
      <c r="T593" s="166"/>
      <c r="U593" s="169"/>
      <c r="V593" s="166"/>
      <c r="W593" s="170"/>
      <c r="X593" s="169"/>
      <c r="Y593" s="166"/>
    </row>
    <row r="594" spans="2:25" s="165" customFormat="1" ht="12.75" customHeight="1">
      <c r="B594" s="166"/>
      <c r="C594" s="166"/>
      <c r="D594" s="166"/>
      <c r="E594" s="166"/>
      <c r="F594" s="166"/>
      <c r="G594" s="167"/>
      <c r="H594" s="166"/>
      <c r="I594" s="168"/>
      <c r="J594" s="168"/>
      <c r="K594" s="169"/>
      <c r="L594" s="166"/>
      <c r="M594" s="170"/>
      <c r="N594" s="169"/>
      <c r="O594" s="166"/>
      <c r="P594" s="169"/>
      <c r="Q594" s="166"/>
      <c r="R594" s="170"/>
      <c r="S594" s="169"/>
      <c r="T594" s="166"/>
      <c r="U594" s="169"/>
      <c r="V594" s="166"/>
      <c r="W594" s="170"/>
      <c r="X594" s="169"/>
      <c r="Y594" s="166"/>
    </row>
    <row r="595" spans="2:25" s="165" customFormat="1" ht="12.75" customHeight="1">
      <c r="B595" s="166"/>
      <c r="C595" s="166"/>
      <c r="D595" s="166"/>
      <c r="E595" s="166"/>
      <c r="F595" s="166"/>
      <c r="G595" s="167"/>
      <c r="H595" s="166"/>
      <c r="I595" s="168"/>
      <c r="J595" s="168"/>
      <c r="K595" s="169"/>
      <c r="L595" s="166"/>
      <c r="M595" s="170"/>
      <c r="N595" s="169"/>
      <c r="O595" s="166"/>
      <c r="P595" s="169"/>
      <c r="Q595" s="166"/>
      <c r="R595" s="170"/>
      <c r="S595" s="169"/>
      <c r="T595" s="166"/>
      <c r="U595" s="169"/>
      <c r="V595" s="166"/>
      <c r="W595" s="170"/>
      <c r="X595" s="169"/>
      <c r="Y595" s="166"/>
    </row>
    <row r="596" spans="2:25" s="165" customFormat="1" ht="12.75" customHeight="1">
      <c r="B596" s="166"/>
      <c r="C596" s="166"/>
      <c r="D596" s="166"/>
      <c r="E596" s="166"/>
      <c r="F596" s="166"/>
      <c r="G596" s="167"/>
      <c r="H596" s="166"/>
      <c r="I596" s="168"/>
      <c r="J596" s="168"/>
      <c r="K596" s="169"/>
      <c r="L596" s="166"/>
      <c r="M596" s="170"/>
      <c r="N596" s="169"/>
      <c r="O596" s="166"/>
      <c r="P596" s="169"/>
      <c r="Q596" s="166"/>
      <c r="R596" s="170"/>
      <c r="S596" s="169"/>
      <c r="T596" s="166"/>
      <c r="U596" s="169"/>
      <c r="V596" s="166"/>
      <c r="W596" s="170"/>
      <c r="X596" s="169"/>
      <c r="Y596" s="166"/>
    </row>
    <row r="597" spans="2:25" s="165" customFormat="1" ht="12.75" customHeight="1">
      <c r="B597" s="166"/>
      <c r="C597" s="166"/>
      <c r="D597" s="166"/>
      <c r="E597" s="166"/>
      <c r="F597" s="166"/>
      <c r="G597" s="167"/>
      <c r="H597" s="166"/>
      <c r="I597" s="168"/>
      <c r="J597" s="168"/>
      <c r="K597" s="169"/>
      <c r="L597" s="166"/>
      <c r="M597" s="170"/>
      <c r="N597" s="169"/>
      <c r="O597" s="166"/>
      <c r="P597" s="169"/>
      <c r="Q597" s="166"/>
      <c r="R597" s="170"/>
      <c r="S597" s="169"/>
      <c r="T597" s="166"/>
      <c r="U597" s="169"/>
      <c r="V597" s="166"/>
      <c r="W597" s="170"/>
      <c r="X597" s="169"/>
      <c r="Y597" s="166"/>
    </row>
    <row r="598" spans="2:25" s="165" customFormat="1" ht="12.75" customHeight="1">
      <c r="B598" s="166"/>
      <c r="C598" s="166"/>
      <c r="D598" s="166"/>
      <c r="E598" s="166"/>
      <c r="F598" s="166"/>
      <c r="G598" s="167"/>
      <c r="H598" s="166"/>
      <c r="I598" s="168"/>
      <c r="J598" s="168"/>
      <c r="K598" s="169"/>
      <c r="L598" s="166"/>
      <c r="M598" s="170"/>
      <c r="N598" s="169"/>
      <c r="O598" s="166"/>
      <c r="P598" s="169"/>
      <c r="Q598" s="166"/>
      <c r="R598" s="170"/>
      <c r="S598" s="169"/>
      <c r="T598" s="166"/>
      <c r="U598" s="169"/>
      <c r="V598" s="166"/>
      <c r="W598" s="170"/>
      <c r="X598" s="169"/>
      <c r="Y598" s="166"/>
    </row>
    <row r="599" spans="2:25" s="165" customFormat="1" ht="12.75" customHeight="1">
      <c r="B599" s="166"/>
      <c r="C599" s="166"/>
      <c r="D599" s="166"/>
      <c r="E599" s="166"/>
      <c r="F599" s="166"/>
      <c r="G599" s="167"/>
      <c r="H599" s="166"/>
      <c r="I599" s="168"/>
      <c r="J599" s="168"/>
      <c r="K599" s="169"/>
      <c r="L599" s="166"/>
      <c r="M599" s="170"/>
      <c r="N599" s="169"/>
      <c r="O599" s="166"/>
      <c r="P599" s="169"/>
      <c r="Q599" s="166"/>
      <c r="R599" s="170"/>
      <c r="S599" s="169"/>
      <c r="T599" s="166"/>
      <c r="U599" s="169"/>
      <c r="V599" s="166"/>
      <c r="W599" s="170"/>
      <c r="X599" s="169"/>
      <c r="Y599" s="166"/>
    </row>
    <row r="600" spans="2:25" s="165" customFormat="1" ht="12.75" customHeight="1">
      <c r="B600" s="166"/>
      <c r="C600" s="166"/>
      <c r="D600" s="166"/>
      <c r="E600" s="166"/>
      <c r="F600" s="166"/>
      <c r="G600" s="167"/>
      <c r="H600" s="166"/>
      <c r="I600" s="168"/>
      <c r="J600" s="168"/>
      <c r="K600" s="169"/>
      <c r="L600" s="166"/>
      <c r="M600" s="170"/>
      <c r="N600" s="169"/>
      <c r="O600" s="166"/>
      <c r="P600" s="169"/>
      <c r="Q600" s="166"/>
      <c r="R600" s="170"/>
      <c r="S600" s="169"/>
      <c r="T600" s="166"/>
      <c r="U600" s="169"/>
      <c r="V600" s="166"/>
      <c r="W600" s="170"/>
      <c r="X600" s="169"/>
      <c r="Y600" s="166"/>
    </row>
    <row r="601" spans="2:25" s="165" customFormat="1" ht="12.75" customHeight="1">
      <c r="B601" s="166"/>
      <c r="C601" s="166"/>
      <c r="D601" s="166"/>
      <c r="E601" s="166"/>
      <c r="F601" s="166"/>
      <c r="G601" s="167"/>
      <c r="H601" s="166"/>
      <c r="I601" s="168"/>
      <c r="J601" s="168"/>
      <c r="K601" s="169"/>
      <c r="L601" s="166"/>
      <c r="M601" s="170"/>
      <c r="N601" s="169"/>
      <c r="O601" s="166"/>
      <c r="P601" s="169"/>
      <c r="Q601" s="166"/>
      <c r="R601" s="170"/>
      <c r="S601" s="169"/>
      <c r="T601" s="166"/>
      <c r="U601" s="169"/>
      <c r="V601" s="166"/>
      <c r="W601" s="170"/>
      <c r="X601" s="169"/>
      <c r="Y601" s="166"/>
    </row>
    <row r="602" spans="2:25" s="165" customFormat="1" ht="12.75" customHeight="1">
      <c r="B602" s="166"/>
      <c r="C602" s="166"/>
      <c r="D602" s="166"/>
      <c r="E602" s="166"/>
      <c r="F602" s="166"/>
      <c r="G602" s="167"/>
      <c r="H602" s="166"/>
      <c r="I602" s="168"/>
      <c r="J602" s="168"/>
      <c r="K602" s="169"/>
      <c r="L602" s="166"/>
      <c r="M602" s="170"/>
      <c r="N602" s="169"/>
      <c r="O602" s="166"/>
      <c r="P602" s="169"/>
      <c r="Q602" s="166"/>
      <c r="R602" s="170"/>
      <c r="S602" s="169"/>
      <c r="T602" s="166"/>
      <c r="U602" s="169"/>
      <c r="V602" s="166"/>
      <c r="W602" s="170"/>
      <c r="X602" s="169"/>
      <c r="Y602" s="166"/>
    </row>
    <row r="603" spans="2:25" s="165" customFormat="1" ht="12.75" customHeight="1">
      <c r="B603" s="166"/>
      <c r="C603" s="166"/>
      <c r="D603" s="166"/>
      <c r="E603" s="166"/>
      <c r="F603" s="166"/>
      <c r="G603" s="167"/>
      <c r="H603" s="166"/>
      <c r="I603" s="168"/>
      <c r="J603" s="168"/>
      <c r="K603" s="169"/>
      <c r="L603" s="166"/>
      <c r="M603" s="170"/>
      <c r="N603" s="169"/>
      <c r="O603" s="166"/>
      <c r="P603" s="169"/>
      <c r="Q603" s="166"/>
      <c r="R603" s="170"/>
      <c r="S603" s="169"/>
      <c r="T603" s="166"/>
      <c r="U603" s="169"/>
      <c r="V603" s="166"/>
      <c r="W603" s="170"/>
      <c r="X603" s="169"/>
      <c r="Y603" s="166"/>
    </row>
    <row r="604" spans="2:25" s="165" customFormat="1" ht="12.75" customHeight="1">
      <c r="B604" s="166"/>
      <c r="C604" s="166"/>
      <c r="D604" s="166"/>
      <c r="E604" s="166"/>
      <c r="F604" s="166"/>
      <c r="G604" s="167"/>
      <c r="H604" s="166"/>
      <c r="I604" s="168"/>
      <c r="J604" s="168"/>
      <c r="K604" s="169"/>
      <c r="L604" s="166"/>
      <c r="M604" s="170"/>
      <c r="N604" s="169"/>
      <c r="O604" s="166"/>
      <c r="P604" s="169"/>
      <c r="Q604" s="166"/>
      <c r="R604" s="170"/>
      <c r="S604" s="169"/>
      <c r="T604" s="166"/>
      <c r="U604" s="169"/>
      <c r="V604" s="166"/>
      <c r="W604" s="170"/>
      <c r="X604" s="169"/>
      <c r="Y604" s="166"/>
    </row>
    <row r="605" spans="2:25" s="165" customFormat="1" ht="12.75" customHeight="1">
      <c r="B605" s="166"/>
      <c r="C605" s="166"/>
      <c r="D605" s="166"/>
      <c r="E605" s="166"/>
      <c r="F605" s="166"/>
      <c r="G605" s="167"/>
      <c r="H605" s="166"/>
      <c r="I605" s="168"/>
      <c r="J605" s="168"/>
      <c r="K605" s="169"/>
      <c r="L605" s="166"/>
      <c r="M605" s="170"/>
      <c r="N605" s="169"/>
      <c r="O605" s="166"/>
      <c r="P605" s="169"/>
      <c r="Q605" s="166"/>
      <c r="R605" s="170"/>
      <c r="S605" s="169"/>
      <c r="T605" s="166"/>
      <c r="U605" s="169"/>
      <c r="V605" s="166"/>
      <c r="W605" s="170"/>
      <c r="X605" s="169"/>
      <c r="Y605" s="166"/>
    </row>
    <row r="606" spans="2:25" s="165" customFormat="1" ht="12.75" customHeight="1">
      <c r="B606" s="166"/>
      <c r="C606" s="166"/>
      <c r="D606" s="166"/>
      <c r="E606" s="166"/>
      <c r="F606" s="166"/>
      <c r="G606" s="167"/>
      <c r="H606" s="166"/>
      <c r="I606" s="168"/>
      <c r="J606" s="168"/>
      <c r="K606" s="169"/>
      <c r="L606" s="166"/>
      <c r="M606" s="170"/>
      <c r="N606" s="169"/>
      <c r="O606" s="166"/>
      <c r="P606" s="169"/>
      <c r="Q606" s="166"/>
      <c r="R606" s="170"/>
      <c r="S606" s="169"/>
      <c r="T606" s="166"/>
      <c r="U606" s="169"/>
      <c r="V606" s="166"/>
      <c r="W606" s="170"/>
      <c r="X606" s="169"/>
      <c r="Y606" s="166"/>
    </row>
    <row r="607" spans="2:25" s="165" customFormat="1" ht="12.75" customHeight="1">
      <c r="B607" s="166"/>
      <c r="C607" s="166"/>
      <c r="D607" s="166"/>
      <c r="E607" s="166"/>
      <c r="F607" s="166"/>
      <c r="G607" s="167"/>
      <c r="H607" s="166"/>
      <c r="I607" s="168"/>
      <c r="J607" s="168"/>
      <c r="K607" s="169"/>
      <c r="L607" s="166"/>
      <c r="M607" s="170"/>
      <c r="N607" s="169"/>
      <c r="O607" s="166"/>
      <c r="P607" s="169"/>
      <c r="Q607" s="166"/>
      <c r="R607" s="170"/>
      <c r="S607" s="169"/>
      <c r="T607" s="166"/>
      <c r="U607" s="169"/>
      <c r="V607" s="166"/>
      <c r="W607" s="170"/>
      <c r="X607" s="169"/>
      <c r="Y607" s="166"/>
    </row>
    <row r="608" spans="2:25" s="165" customFormat="1" ht="12.75" customHeight="1">
      <c r="B608" s="166"/>
      <c r="C608" s="166"/>
      <c r="D608" s="166"/>
      <c r="E608" s="166"/>
      <c r="F608" s="166"/>
      <c r="G608" s="167"/>
      <c r="H608" s="166"/>
      <c r="I608" s="168"/>
      <c r="J608" s="168"/>
      <c r="K608" s="169"/>
      <c r="L608" s="166"/>
      <c r="M608" s="170"/>
      <c r="N608" s="169"/>
      <c r="O608" s="166"/>
      <c r="P608" s="169"/>
      <c r="Q608" s="166"/>
      <c r="R608" s="170"/>
      <c r="S608" s="169"/>
      <c r="T608" s="166"/>
      <c r="U608" s="169"/>
      <c r="V608" s="166"/>
      <c r="W608" s="170"/>
      <c r="X608" s="169"/>
      <c r="Y608" s="166"/>
    </row>
    <row r="609" spans="2:25" s="165" customFormat="1" ht="12.75" customHeight="1">
      <c r="B609" s="166"/>
      <c r="C609" s="166"/>
      <c r="D609" s="166"/>
      <c r="E609" s="166"/>
      <c r="F609" s="166"/>
      <c r="G609" s="167"/>
      <c r="H609" s="166"/>
      <c r="I609" s="168"/>
      <c r="J609" s="168"/>
      <c r="K609" s="169"/>
      <c r="L609" s="166"/>
      <c r="M609" s="170"/>
      <c r="N609" s="169"/>
      <c r="O609" s="166"/>
      <c r="P609" s="169"/>
      <c r="Q609" s="166"/>
      <c r="R609" s="170"/>
      <c r="S609" s="169"/>
      <c r="T609" s="166"/>
      <c r="U609" s="169"/>
      <c r="V609" s="166"/>
      <c r="W609" s="170"/>
      <c r="X609" s="169"/>
      <c r="Y609" s="166"/>
    </row>
    <row r="610" spans="2:25" s="165" customFormat="1" ht="12.75" customHeight="1">
      <c r="B610" s="166"/>
      <c r="C610" s="166"/>
      <c r="D610" s="166"/>
      <c r="E610" s="166"/>
      <c r="F610" s="166"/>
      <c r="G610" s="167"/>
      <c r="H610" s="166"/>
      <c r="I610" s="168"/>
      <c r="J610" s="168"/>
      <c r="K610" s="169"/>
      <c r="L610" s="166"/>
      <c r="M610" s="170"/>
      <c r="N610" s="169"/>
      <c r="O610" s="166"/>
      <c r="P610" s="169"/>
      <c r="Q610" s="166"/>
      <c r="R610" s="170"/>
      <c r="S610" s="169"/>
      <c r="T610" s="166"/>
      <c r="U610" s="169"/>
      <c r="V610" s="166"/>
      <c r="W610" s="170"/>
      <c r="X610" s="169"/>
      <c r="Y610" s="166"/>
    </row>
    <row r="611" spans="2:25" s="165" customFormat="1" ht="12.75" customHeight="1">
      <c r="B611" s="166"/>
      <c r="C611" s="166"/>
      <c r="D611" s="166"/>
      <c r="E611" s="166"/>
      <c r="F611" s="166"/>
      <c r="G611" s="167"/>
      <c r="H611" s="166"/>
      <c r="I611" s="168"/>
      <c r="J611" s="168"/>
      <c r="K611" s="169"/>
      <c r="L611" s="166"/>
      <c r="M611" s="170"/>
      <c r="N611" s="169"/>
      <c r="O611" s="166"/>
      <c r="P611" s="169"/>
      <c r="Q611" s="166"/>
      <c r="R611" s="170"/>
      <c r="S611" s="169"/>
      <c r="T611" s="166"/>
      <c r="U611" s="169"/>
      <c r="V611" s="166"/>
      <c r="W611" s="170"/>
      <c r="X611" s="169"/>
      <c r="Y611" s="166"/>
    </row>
    <row r="612" spans="2:25" s="165" customFormat="1" ht="12.75" customHeight="1">
      <c r="B612" s="166"/>
      <c r="C612" s="166"/>
      <c r="D612" s="166"/>
      <c r="E612" s="166"/>
      <c r="F612" s="166"/>
      <c r="G612" s="167"/>
      <c r="H612" s="166"/>
      <c r="I612" s="168"/>
      <c r="J612" s="168"/>
      <c r="K612" s="169"/>
      <c r="L612" s="166"/>
      <c r="M612" s="170"/>
      <c r="N612" s="169"/>
      <c r="O612" s="166"/>
      <c r="P612" s="169"/>
      <c r="Q612" s="166"/>
      <c r="R612" s="170"/>
      <c r="S612" s="169"/>
      <c r="T612" s="166"/>
      <c r="U612" s="169"/>
      <c r="V612" s="166"/>
      <c r="W612" s="170"/>
      <c r="X612" s="169"/>
      <c r="Y612" s="166"/>
    </row>
    <row r="613" spans="2:25" s="165" customFormat="1" ht="12.75" customHeight="1">
      <c r="B613" s="166"/>
      <c r="C613" s="166"/>
      <c r="D613" s="166"/>
      <c r="E613" s="166"/>
      <c r="F613" s="166"/>
      <c r="G613" s="167"/>
      <c r="H613" s="166"/>
      <c r="I613" s="168"/>
      <c r="J613" s="168"/>
      <c r="K613" s="169"/>
      <c r="L613" s="166"/>
      <c r="M613" s="170"/>
      <c r="N613" s="169"/>
      <c r="O613" s="166"/>
      <c r="P613" s="169"/>
      <c r="Q613" s="166"/>
      <c r="R613" s="170"/>
      <c r="S613" s="169"/>
      <c r="T613" s="166"/>
      <c r="U613" s="169"/>
      <c r="V613" s="166"/>
      <c r="W613" s="170"/>
      <c r="X613" s="169"/>
      <c r="Y613" s="166"/>
    </row>
    <row r="614" spans="2:25" s="165" customFormat="1" ht="12.75" customHeight="1">
      <c r="B614" s="166"/>
      <c r="C614" s="166"/>
      <c r="D614" s="166"/>
      <c r="E614" s="166"/>
      <c r="F614" s="166"/>
      <c r="G614" s="167"/>
      <c r="H614" s="166"/>
      <c r="I614" s="168"/>
      <c r="J614" s="168"/>
      <c r="K614" s="169"/>
      <c r="L614" s="166"/>
      <c r="M614" s="170"/>
      <c r="N614" s="169"/>
      <c r="O614" s="166"/>
      <c r="P614" s="169"/>
      <c r="Q614" s="166"/>
      <c r="R614" s="170"/>
      <c r="S614" s="169"/>
      <c r="T614" s="166"/>
      <c r="U614" s="169"/>
      <c r="V614" s="166"/>
      <c r="W614" s="170"/>
      <c r="X614" s="169"/>
      <c r="Y614" s="166"/>
    </row>
    <row r="615" spans="2:25" s="165" customFormat="1" ht="12.75" customHeight="1">
      <c r="B615" s="166"/>
      <c r="C615" s="166"/>
      <c r="D615" s="166"/>
      <c r="E615" s="166"/>
      <c r="F615" s="166"/>
      <c r="G615" s="167"/>
      <c r="H615" s="166"/>
      <c r="I615" s="168"/>
      <c r="J615" s="168"/>
      <c r="K615" s="169"/>
      <c r="L615" s="166"/>
      <c r="M615" s="170"/>
      <c r="N615" s="169"/>
      <c r="O615" s="166"/>
      <c r="P615" s="169"/>
      <c r="Q615" s="166"/>
      <c r="R615" s="170"/>
      <c r="S615" s="169"/>
      <c r="T615" s="166"/>
      <c r="U615" s="169"/>
      <c r="V615" s="166"/>
      <c r="W615" s="170"/>
      <c r="X615" s="169"/>
      <c r="Y615" s="166"/>
    </row>
    <row r="616" spans="2:25" s="165" customFormat="1" ht="12.75" customHeight="1">
      <c r="B616" s="166"/>
      <c r="C616" s="166"/>
      <c r="D616" s="166"/>
      <c r="E616" s="166"/>
      <c r="F616" s="166"/>
      <c r="G616" s="167"/>
      <c r="H616" s="166"/>
      <c r="I616" s="168"/>
      <c r="J616" s="168"/>
      <c r="K616" s="169"/>
      <c r="L616" s="166"/>
      <c r="M616" s="170"/>
      <c r="N616" s="169"/>
      <c r="O616" s="166"/>
      <c r="P616" s="169"/>
      <c r="Q616" s="166"/>
      <c r="R616" s="170"/>
      <c r="S616" s="169"/>
      <c r="T616" s="166"/>
      <c r="U616" s="169"/>
      <c r="V616" s="166"/>
      <c r="W616" s="170"/>
      <c r="X616" s="169"/>
      <c r="Y616" s="166"/>
    </row>
    <row r="617" spans="2:25" s="165" customFormat="1" ht="12.75" customHeight="1">
      <c r="B617" s="166"/>
      <c r="C617" s="166"/>
      <c r="D617" s="166"/>
      <c r="E617" s="166"/>
      <c r="F617" s="166"/>
      <c r="G617" s="167"/>
      <c r="H617" s="166"/>
      <c r="I617" s="168"/>
      <c r="J617" s="168"/>
      <c r="K617" s="169"/>
      <c r="L617" s="166"/>
      <c r="M617" s="170"/>
      <c r="N617" s="169"/>
      <c r="O617" s="166"/>
      <c r="P617" s="169"/>
      <c r="Q617" s="166"/>
      <c r="R617" s="170"/>
      <c r="S617" s="169"/>
      <c r="T617" s="166"/>
      <c r="U617" s="169"/>
      <c r="V617" s="166"/>
      <c r="W617" s="170"/>
      <c r="X617" s="169"/>
      <c r="Y617" s="166"/>
    </row>
    <row r="618" spans="2:25" s="165" customFormat="1" ht="12.75" customHeight="1">
      <c r="B618" s="166"/>
      <c r="C618" s="166"/>
      <c r="D618" s="166"/>
      <c r="E618" s="166"/>
      <c r="F618" s="166"/>
      <c r="G618" s="167"/>
      <c r="H618" s="166"/>
      <c r="I618" s="168"/>
      <c r="J618" s="168"/>
      <c r="K618" s="169"/>
      <c r="L618" s="166"/>
      <c r="M618" s="170"/>
      <c r="N618" s="169"/>
      <c r="O618" s="166"/>
      <c r="P618" s="169"/>
      <c r="Q618" s="166"/>
      <c r="R618" s="170"/>
      <c r="S618" s="169"/>
      <c r="T618" s="166"/>
      <c r="U618" s="169"/>
      <c r="V618" s="166"/>
      <c r="W618" s="170"/>
      <c r="X618" s="169"/>
      <c r="Y618" s="166"/>
    </row>
    <row r="619" spans="2:25" s="165" customFormat="1" ht="12.75" customHeight="1">
      <c r="B619" s="166"/>
      <c r="C619" s="166"/>
      <c r="D619" s="166"/>
      <c r="E619" s="166"/>
      <c r="F619" s="166"/>
      <c r="G619" s="167"/>
      <c r="H619" s="166"/>
      <c r="I619" s="168"/>
      <c r="J619" s="168"/>
      <c r="K619" s="169"/>
      <c r="L619" s="166"/>
      <c r="M619" s="170"/>
      <c r="N619" s="169"/>
      <c r="O619" s="166"/>
      <c r="P619" s="169"/>
      <c r="Q619" s="166"/>
      <c r="R619" s="170"/>
      <c r="S619" s="169"/>
      <c r="T619" s="166"/>
      <c r="U619" s="169"/>
      <c r="V619" s="166"/>
      <c r="W619" s="170"/>
      <c r="X619" s="169"/>
      <c r="Y619" s="166"/>
    </row>
    <row r="620" spans="2:25" s="165" customFormat="1" ht="12.75" customHeight="1">
      <c r="B620" s="166"/>
      <c r="C620" s="166"/>
      <c r="D620" s="166"/>
      <c r="E620" s="166"/>
      <c r="F620" s="166"/>
      <c r="G620" s="167"/>
      <c r="H620" s="166"/>
      <c r="I620" s="168"/>
      <c r="J620" s="168"/>
      <c r="K620" s="169"/>
      <c r="L620" s="166"/>
      <c r="M620" s="170"/>
      <c r="N620" s="169"/>
      <c r="O620" s="166"/>
      <c r="P620" s="169"/>
      <c r="Q620" s="166"/>
      <c r="R620" s="170"/>
      <c r="S620" s="169"/>
      <c r="T620" s="166"/>
      <c r="U620" s="169"/>
      <c r="V620" s="166"/>
      <c r="W620" s="170"/>
      <c r="X620" s="169"/>
      <c r="Y620" s="166"/>
    </row>
    <row r="621" spans="2:25" s="165" customFormat="1" ht="12.75" customHeight="1">
      <c r="B621" s="166"/>
      <c r="C621" s="166"/>
      <c r="D621" s="166"/>
      <c r="E621" s="166"/>
      <c r="F621" s="166"/>
      <c r="G621" s="167"/>
      <c r="H621" s="166"/>
      <c r="I621" s="168"/>
      <c r="J621" s="168"/>
      <c r="K621" s="169"/>
      <c r="L621" s="166"/>
      <c r="M621" s="170"/>
      <c r="N621" s="169"/>
      <c r="O621" s="166"/>
      <c r="P621" s="169"/>
      <c r="Q621" s="166"/>
      <c r="R621" s="170"/>
      <c r="S621" s="169"/>
      <c r="T621" s="166"/>
      <c r="U621" s="169"/>
      <c r="V621" s="166"/>
      <c r="W621" s="170"/>
      <c r="X621" s="169"/>
      <c r="Y621" s="166"/>
    </row>
    <row r="622" spans="2:25" s="165" customFormat="1" ht="12.75" customHeight="1">
      <c r="B622" s="166"/>
      <c r="C622" s="166"/>
      <c r="D622" s="166"/>
      <c r="E622" s="166"/>
      <c r="F622" s="166"/>
      <c r="G622" s="167"/>
      <c r="H622" s="166"/>
      <c r="I622" s="168"/>
      <c r="J622" s="168"/>
      <c r="K622" s="169"/>
      <c r="L622" s="166"/>
      <c r="M622" s="170"/>
      <c r="N622" s="169"/>
      <c r="O622" s="166"/>
      <c r="P622" s="169"/>
      <c r="Q622" s="166"/>
      <c r="R622" s="170"/>
      <c r="S622" s="169"/>
      <c r="T622" s="166"/>
      <c r="U622" s="169"/>
      <c r="V622" s="166"/>
      <c r="W622" s="170"/>
      <c r="X622" s="169"/>
      <c r="Y622" s="166"/>
    </row>
    <row r="623" spans="2:25" s="165" customFormat="1" ht="12.75" customHeight="1">
      <c r="B623" s="166"/>
      <c r="C623" s="166"/>
      <c r="D623" s="166"/>
      <c r="E623" s="166"/>
      <c r="F623" s="166"/>
      <c r="G623" s="167"/>
      <c r="H623" s="166"/>
      <c r="I623" s="168"/>
      <c r="J623" s="168"/>
      <c r="K623" s="169"/>
      <c r="L623" s="166"/>
      <c r="M623" s="170"/>
      <c r="N623" s="169"/>
      <c r="O623" s="166"/>
      <c r="P623" s="169"/>
      <c r="Q623" s="166"/>
      <c r="R623" s="170"/>
      <c r="S623" s="169"/>
      <c r="T623" s="166"/>
      <c r="U623" s="169"/>
      <c r="V623" s="166"/>
      <c r="W623" s="170"/>
      <c r="X623" s="169"/>
      <c r="Y623" s="166"/>
    </row>
    <row r="624" spans="2:25" s="165" customFormat="1" ht="12.75" customHeight="1">
      <c r="B624" s="166"/>
      <c r="C624" s="166"/>
      <c r="D624" s="166"/>
      <c r="E624" s="166"/>
      <c r="F624" s="166"/>
      <c r="G624" s="167"/>
      <c r="H624" s="166"/>
      <c r="I624" s="168"/>
      <c r="J624" s="168"/>
      <c r="K624" s="169"/>
      <c r="L624" s="166"/>
      <c r="M624" s="170"/>
      <c r="N624" s="169"/>
      <c r="O624" s="166"/>
      <c r="P624" s="169"/>
      <c r="Q624" s="166"/>
      <c r="R624" s="170"/>
      <c r="S624" s="169"/>
      <c r="T624" s="166"/>
      <c r="U624" s="169"/>
      <c r="V624" s="166"/>
      <c r="W624" s="170"/>
      <c r="X624" s="169"/>
      <c r="Y624" s="166"/>
    </row>
    <row r="625" spans="2:25" s="165" customFormat="1" ht="12.75" customHeight="1">
      <c r="B625" s="166"/>
      <c r="C625" s="166"/>
      <c r="D625" s="166"/>
      <c r="E625" s="166"/>
      <c r="F625" s="166"/>
      <c r="G625" s="167"/>
      <c r="H625" s="166"/>
      <c r="I625" s="168"/>
      <c r="J625" s="168"/>
      <c r="K625" s="169"/>
      <c r="L625" s="166"/>
      <c r="M625" s="170"/>
      <c r="N625" s="169"/>
      <c r="O625" s="166"/>
      <c r="P625" s="169"/>
      <c r="Q625" s="166"/>
      <c r="R625" s="170"/>
      <c r="S625" s="169"/>
      <c r="T625" s="166"/>
      <c r="U625" s="169"/>
      <c r="V625" s="166"/>
      <c r="W625" s="170"/>
      <c r="X625" s="169"/>
      <c r="Y625" s="166"/>
    </row>
    <row r="626" spans="2:25" s="165" customFormat="1" ht="12.75" customHeight="1">
      <c r="B626" s="166"/>
      <c r="C626" s="166"/>
      <c r="D626" s="166"/>
      <c r="E626" s="166"/>
      <c r="F626" s="166"/>
      <c r="G626" s="167"/>
      <c r="H626" s="166"/>
      <c r="I626" s="168"/>
      <c r="J626" s="168"/>
      <c r="K626" s="169"/>
      <c r="L626" s="166"/>
      <c r="M626" s="170"/>
      <c r="N626" s="169"/>
      <c r="O626" s="166"/>
      <c r="P626" s="169"/>
      <c r="Q626" s="166"/>
      <c r="R626" s="170"/>
      <c r="S626" s="169"/>
      <c r="T626" s="166"/>
      <c r="U626" s="169"/>
      <c r="V626" s="166"/>
      <c r="W626" s="170"/>
      <c r="X626" s="169"/>
      <c r="Y626" s="166"/>
    </row>
    <row r="627" spans="2:25" s="165" customFormat="1" ht="12.75" customHeight="1">
      <c r="B627" s="166"/>
      <c r="C627" s="166"/>
      <c r="D627" s="166"/>
      <c r="E627" s="166"/>
      <c r="F627" s="166"/>
      <c r="G627" s="167"/>
      <c r="H627" s="166"/>
      <c r="I627" s="168"/>
      <c r="J627" s="168"/>
      <c r="K627" s="169"/>
      <c r="L627" s="166"/>
      <c r="M627" s="170"/>
      <c r="N627" s="169"/>
      <c r="O627" s="166"/>
      <c r="P627" s="169"/>
      <c r="Q627" s="166"/>
      <c r="R627" s="170"/>
      <c r="S627" s="169"/>
      <c r="T627" s="166"/>
      <c r="U627" s="169"/>
      <c r="V627" s="166"/>
      <c r="W627" s="170"/>
      <c r="X627" s="169"/>
      <c r="Y627" s="166"/>
    </row>
    <row r="628" spans="2:25" s="165" customFormat="1" ht="12.75" customHeight="1">
      <c r="B628" s="166"/>
      <c r="C628" s="166"/>
      <c r="D628" s="166"/>
      <c r="E628" s="166"/>
      <c r="F628" s="166"/>
      <c r="G628" s="167"/>
      <c r="H628" s="166"/>
      <c r="I628" s="168"/>
      <c r="J628" s="168"/>
      <c r="K628" s="169"/>
      <c r="L628" s="166"/>
      <c r="M628" s="170"/>
      <c r="N628" s="169"/>
      <c r="O628" s="166"/>
      <c r="P628" s="169"/>
      <c r="Q628" s="166"/>
      <c r="R628" s="170"/>
      <c r="S628" s="169"/>
      <c r="T628" s="166"/>
      <c r="U628" s="169"/>
      <c r="V628" s="166"/>
      <c r="W628" s="170"/>
      <c r="X628" s="169"/>
      <c r="Y628" s="166"/>
    </row>
    <row r="629" spans="2:25" s="165" customFormat="1" ht="12.75" customHeight="1">
      <c r="B629" s="166"/>
      <c r="C629" s="166"/>
      <c r="D629" s="166"/>
      <c r="E629" s="166"/>
      <c r="F629" s="166"/>
      <c r="G629" s="167"/>
      <c r="H629" s="166"/>
      <c r="I629" s="168"/>
      <c r="J629" s="168"/>
      <c r="K629" s="169"/>
      <c r="L629" s="166"/>
      <c r="M629" s="170"/>
      <c r="N629" s="169"/>
      <c r="O629" s="166"/>
      <c r="P629" s="169"/>
      <c r="Q629" s="166"/>
      <c r="R629" s="170"/>
      <c r="S629" s="169"/>
      <c r="T629" s="166"/>
      <c r="U629" s="169"/>
      <c r="V629" s="166"/>
      <c r="W629" s="170"/>
      <c r="X629" s="169"/>
      <c r="Y629" s="166"/>
    </row>
    <row r="630" spans="2:25" s="165" customFormat="1" ht="12.75" customHeight="1">
      <c r="B630" s="166"/>
      <c r="C630" s="166"/>
      <c r="D630" s="166"/>
      <c r="E630" s="166"/>
      <c r="F630" s="166"/>
      <c r="G630" s="167"/>
      <c r="H630" s="166"/>
      <c r="I630" s="168"/>
      <c r="J630" s="168"/>
      <c r="K630" s="169"/>
      <c r="L630" s="166"/>
      <c r="M630" s="170"/>
      <c r="N630" s="169"/>
      <c r="O630" s="166"/>
      <c r="P630" s="169"/>
      <c r="Q630" s="166"/>
      <c r="R630" s="170"/>
      <c r="S630" s="169"/>
      <c r="T630" s="166"/>
      <c r="U630" s="169"/>
      <c r="V630" s="166"/>
      <c r="W630" s="170"/>
      <c r="X630" s="169"/>
      <c r="Y630" s="166"/>
    </row>
    <row r="631" spans="2:25" s="165" customFormat="1" ht="12.75" customHeight="1">
      <c r="B631" s="166"/>
      <c r="C631" s="166"/>
      <c r="D631" s="166"/>
      <c r="E631" s="166"/>
      <c r="F631" s="166"/>
      <c r="G631" s="167"/>
      <c r="H631" s="166"/>
      <c r="I631" s="168"/>
      <c r="J631" s="168"/>
      <c r="K631" s="169"/>
      <c r="L631" s="166"/>
      <c r="M631" s="170"/>
      <c r="N631" s="169"/>
      <c r="O631" s="166"/>
      <c r="P631" s="169"/>
      <c r="Q631" s="166"/>
      <c r="R631" s="170"/>
      <c r="S631" s="169"/>
      <c r="T631" s="166"/>
      <c r="U631" s="169"/>
      <c r="V631" s="166"/>
      <c r="W631" s="170"/>
      <c r="X631" s="169"/>
      <c r="Y631" s="166"/>
    </row>
    <row r="632" spans="2:25" s="165" customFormat="1" ht="12.75" customHeight="1">
      <c r="B632" s="166"/>
      <c r="C632" s="166"/>
      <c r="D632" s="166"/>
      <c r="E632" s="166"/>
      <c r="F632" s="166"/>
      <c r="G632" s="167"/>
      <c r="H632" s="166"/>
      <c r="I632" s="168"/>
      <c r="J632" s="168"/>
      <c r="K632" s="169"/>
      <c r="L632" s="166"/>
      <c r="M632" s="170"/>
      <c r="N632" s="169"/>
      <c r="O632" s="166"/>
      <c r="P632" s="169"/>
      <c r="Q632" s="166"/>
      <c r="R632" s="170"/>
      <c r="S632" s="169"/>
      <c r="T632" s="166"/>
      <c r="U632" s="169"/>
      <c r="V632" s="166"/>
      <c r="W632" s="170"/>
      <c r="X632" s="169"/>
      <c r="Y632" s="166"/>
    </row>
    <row r="633" spans="2:25" s="165" customFormat="1" ht="12.75" customHeight="1">
      <c r="B633" s="166"/>
      <c r="C633" s="166"/>
      <c r="D633" s="166"/>
      <c r="E633" s="166"/>
      <c r="F633" s="166"/>
      <c r="G633" s="167"/>
      <c r="H633" s="166"/>
      <c r="I633" s="168"/>
      <c r="J633" s="168"/>
      <c r="K633" s="169"/>
      <c r="L633" s="166"/>
      <c r="M633" s="170"/>
      <c r="N633" s="169"/>
      <c r="O633" s="166"/>
      <c r="P633" s="169"/>
      <c r="Q633" s="166"/>
      <c r="R633" s="170"/>
      <c r="S633" s="169"/>
      <c r="T633" s="166"/>
      <c r="U633" s="169"/>
      <c r="V633" s="166"/>
      <c r="W633" s="170"/>
      <c r="X633" s="169"/>
      <c r="Y633" s="166"/>
    </row>
    <row r="634" spans="2:25" s="165" customFormat="1" ht="12.75" customHeight="1">
      <c r="B634" s="166"/>
      <c r="C634" s="166"/>
      <c r="D634" s="166"/>
      <c r="E634" s="166"/>
      <c r="F634" s="166"/>
      <c r="G634" s="167"/>
      <c r="H634" s="166"/>
      <c r="I634" s="168"/>
      <c r="J634" s="168"/>
      <c r="K634" s="169"/>
      <c r="L634" s="166"/>
      <c r="M634" s="170"/>
      <c r="N634" s="169"/>
      <c r="O634" s="166"/>
      <c r="P634" s="169"/>
      <c r="Q634" s="166"/>
      <c r="R634" s="170"/>
      <c r="S634" s="169"/>
      <c r="T634" s="166"/>
      <c r="U634" s="169"/>
      <c r="V634" s="166"/>
      <c r="W634" s="170"/>
      <c r="X634" s="169"/>
      <c r="Y634" s="166"/>
    </row>
    <row r="635" spans="2:25" s="165" customFormat="1" ht="12.75" customHeight="1">
      <c r="B635" s="166"/>
      <c r="C635" s="166"/>
      <c r="D635" s="166"/>
      <c r="E635" s="166"/>
      <c r="F635" s="166"/>
      <c r="G635" s="167"/>
      <c r="H635" s="166"/>
      <c r="I635" s="168"/>
      <c r="J635" s="168"/>
      <c r="K635" s="169"/>
      <c r="L635" s="166"/>
      <c r="M635" s="170"/>
      <c r="N635" s="169"/>
      <c r="O635" s="166"/>
      <c r="P635" s="169"/>
      <c r="Q635" s="166"/>
      <c r="R635" s="170"/>
      <c r="S635" s="169"/>
      <c r="T635" s="166"/>
      <c r="U635" s="169"/>
      <c r="V635" s="166"/>
      <c r="W635" s="170"/>
      <c r="X635" s="169"/>
      <c r="Y635" s="166"/>
    </row>
    <row r="636" spans="2:25" s="165" customFormat="1" ht="12.75" customHeight="1">
      <c r="B636" s="166"/>
      <c r="C636" s="166"/>
      <c r="D636" s="166"/>
      <c r="E636" s="166"/>
      <c r="F636" s="166"/>
      <c r="G636" s="167"/>
      <c r="H636" s="166"/>
      <c r="I636" s="168"/>
      <c r="J636" s="168"/>
      <c r="K636" s="169"/>
      <c r="L636" s="166"/>
      <c r="M636" s="170"/>
      <c r="N636" s="169"/>
      <c r="O636" s="166"/>
      <c r="P636" s="169"/>
      <c r="Q636" s="166"/>
      <c r="R636" s="170"/>
      <c r="S636" s="169"/>
      <c r="T636" s="166"/>
      <c r="U636" s="169"/>
      <c r="V636" s="166"/>
      <c r="W636" s="170"/>
      <c r="X636" s="169"/>
      <c r="Y636" s="166"/>
    </row>
    <row r="637" spans="2:25" s="165" customFormat="1" ht="12.75" customHeight="1">
      <c r="B637" s="166"/>
      <c r="C637" s="166"/>
      <c r="D637" s="166"/>
      <c r="E637" s="166"/>
      <c r="F637" s="166"/>
      <c r="G637" s="167"/>
      <c r="H637" s="166"/>
      <c r="I637" s="168"/>
      <c r="J637" s="168"/>
      <c r="K637" s="169"/>
      <c r="L637" s="166"/>
      <c r="M637" s="170"/>
      <c r="N637" s="169"/>
      <c r="O637" s="166"/>
      <c r="P637" s="169"/>
      <c r="Q637" s="166"/>
      <c r="R637" s="170"/>
      <c r="S637" s="169"/>
      <c r="T637" s="166"/>
      <c r="U637" s="169"/>
      <c r="V637" s="166"/>
      <c r="W637" s="170"/>
      <c r="X637" s="169"/>
      <c r="Y637" s="166"/>
    </row>
    <row r="638" spans="2:25" s="165" customFormat="1" ht="12.75" customHeight="1">
      <c r="B638" s="166"/>
      <c r="C638" s="166"/>
      <c r="D638" s="166"/>
      <c r="E638" s="166"/>
      <c r="F638" s="166"/>
      <c r="G638" s="167"/>
      <c r="H638" s="166"/>
      <c r="I638" s="168"/>
      <c r="J638" s="168"/>
      <c r="K638" s="169"/>
      <c r="L638" s="166"/>
      <c r="M638" s="170"/>
      <c r="N638" s="169"/>
      <c r="O638" s="166"/>
      <c r="P638" s="169"/>
      <c r="Q638" s="166"/>
      <c r="R638" s="170"/>
      <c r="S638" s="169"/>
      <c r="T638" s="166"/>
      <c r="U638" s="169"/>
      <c r="V638" s="166"/>
      <c r="W638" s="170"/>
      <c r="X638" s="169"/>
      <c r="Y638" s="166"/>
    </row>
    <row r="639" spans="2:25" s="165" customFormat="1" ht="12.75" customHeight="1">
      <c r="B639" s="166"/>
      <c r="C639" s="166"/>
      <c r="D639" s="166"/>
      <c r="E639" s="166"/>
      <c r="F639" s="166"/>
      <c r="G639" s="167"/>
      <c r="H639" s="166"/>
      <c r="I639" s="168"/>
      <c r="J639" s="168"/>
      <c r="K639" s="169"/>
      <c r="L639" s="166"/>
      <c r="M639" s="170"/>
      <c r="N639" s="169"/>
      <c r="O639" s="166"/>
      <c r="P639" s="169"/>
      <c r="Q639" s="166"/>
      <c r="R639" s="170"/>
      <c r="S639" s="169"/>
      <c r="T639" s="166"/>
      <c r="U639" s="169"/>
      <c r="V639" s="166"/>
      <c r="W639" s="170"/>
      <c r="X639" s="169"/>
      <c r="Y639" s="166"/>
    </row>
    <row r="640" spans="2:25" s="165" customFormat="1" ht="12.75" customHeight="1">
      <c r="B640" s="166"/>
      <c r="C640" s="166"/>
      <c r="D640" s="166"/>
      <c r="E640" s="166"/>
      <c r="F640" s="166"/>
      <c r="G640" s="167"/>
      <c r="H640" s="166"/>
      <c r="I640" s="168"/>
      <c r="J640" s="168"/>
      <c r="K640" s="169"/>
      <c r="L640" s="166"/>
      <c r="M640" s="170"/>
      <c r="N640" s="169"/>
      <c r="O640" s="166"/>
      <c r="P640" s="169"/>
      <c r="Q640" s="166"/>
      <c r="R640" s="170"/>
      <c r="S640" s="169"/>
      <c r="T640" s="166"/>
      <c r="U640" s="169"/>
      <c r="V640" s="166"/>
      <c r="W640" s="170"/>
      <c r="X640" s="169"/>
      <c r="Y640" s="166"/>
    </row>
    <row r="641" spans="2:25" s="165" customFormat="1" ht="12.75" customHeight="1">
      <c r="B641" s="166"/>
      <c r="C641" s="166"/>
      <c r="D641" s="166"/>
      <c r="E641" s="166"/>
      <c r="F641" s="166"/>
      <c r="G641" s="167"/>
      <c r="H641" s="166"/>
      <c r="I641" s="168"/>
      <c r="J641" s="168"/>
      <c r="K641" s="169"/>
      <c r="L641" s="166"/>
      <c r="M641" s="170"/>
      <c r="N641" s="169"/>
      <c r="O641" s="166"/>
      <c r="P641" s="169"/>
      <c r="Q641" s="166"/>
      <c r="R641" s="170"/>
      <c r="S641" s="169"/>
      <c r="T641" s="166"/>
      <c r="U641" s="169"/>
      <c r="V641" s="166"/>
      <c r="W641" s="170"/>
      <c r="X641" s="169"/>
      <c r="Y641" s="166"/>
    </row>
    <row r="642" spans="2:25" s="165" customFormat="1" ht="12.75" customHeight="1">
      <c r="B642" s="166"/>
      <c r="C642" s="166"/>
      <c r="D642" s="166"/>
      <c r="E642" s="166"/>
      <c r="F642" s="166"/>
      <c r="G642" s="167"/>
      <c r="H642" s="166"/>
      <c r="I642" s="168"/>
      <c r="J642" s="168"/>
      <c r="K642" s="169"/>
      <c r="L642" s="166"/>
      <c r="M642" s="170"/>
      <c r="N642" s="169"/>
      <c r="O642" s="166"/>
      <c r="P642" s="169"/>
      <c r="Q642" s="166"/>
      <c r="R642" s="170"/>
      <c r="S642" s="169"/>
      <c r="T642" s="166"/>
      <c r="U642" s="169"/>
      <c r="V642" s="166"/>
      <c r="W642" s="170"/>
      <c r="X642" s="169"/>
      <c r="Y642" s="166"/>
    </row>
    <row r="643" spans="2:25" s="165" customFormat="1" ht="12.75" customHeight="1">
      <c r="B643" s="166"/>
      <c r="C643" s="166"/>
      <c r="D643" s="166"/>
      <c r="E643" s="166"/>
      <c r="F643" s="166"/>
      <c r="G643" s="167"/>
      <c r="H643" s="166"/>
      <c r="I643" s="168"/>
      <c r="J643" s="168"/>
      <c r="K643" s="169"/>
      <c r="L643" s="166"/>
      <c r="M643" s="170"/>
      <c r="N643" s="169"/>
      <c r="O643" s="166"/>
      <c r="P643" s="169"/>
      <c r="Q643" s="166"/>
      <c r="R643" s="170"/>
      <c r="S643" s="169"/>
      <c r="T643" s="166"/>
      <c r="U643" s="169"/>
      <c r="V643" s="166"/>
      <c r="W643" s="170"/>
      <c r="X643" s="169"/>
      <c r="Y643" s="166"/>
    </row>
    <row r="644" spans="2:25" s="165" customFormat="1" ht="12.75" customHeight="1">
      <c r="B644" s="166"/>
      <c r="C644" s="166"/>
      <c r="D644" s="166"/>
      <c r="E644" s="166"/>
      <c r="F644" s="166"/>
      <c r="G644" s="167"/>
      <c r="H644" s="166"/>
      <c r="I644" s="168"/>
      <c r="J644" s="168"/>
      <c r="K644" s="169"/>
      <c r="L644" s="166"/>
      <c r="M644" s="170"/>
      <c r="N644" s="169"/>
      <c r="O644" s="166"/>
      <c r="P644" s="169"/>
      <c r="Q644" s="166"/>
      <c r="R644" s="170"/>
      <c r="S644" s="169"/>
      <c r="T644" s="166"/>
      <c r="U644" s="169"/>
      <c r="V644" s="166"/>
      <c r="W644" s="170"/>
      <c r="X644" s="169"/>
      <c r="Y644" s="166"/>
    </row>
    <row r="645" spans="2:25" s="165" customFormat="1" ht="12.75" customHeight="1">
      <c r="B645" s="166"/>
      <c r="C645" s="166"/>
      <c r="D645" s="166"/>
      <c r="E645" s="166"/>
      <c r="F645" s="166"/>
      <c r="G645" s="167"/>
      <c r="H645" s="166"/>
      <c r="I645" s="168"/>
      <c r="J645" s="168"/>
      <c r="K645" s="169"/>
      <c r="L645" s="166"/>
      <c r="M645" s="170"/>
      <c r="N645" s="169"/>
      <c r="O645" s="166"/>
      <c r="P645" s="169"/>
      <c r="Q645" s="166"/>
      <c r="R645" s="170"/>
      <c r="S645" s="169"/>
      <c r="T645" s="166"/>
      <c r="U645" s="169"/>
      <c r="V645" s="166"/>
      <c r="W645" s="170"/>
      <c r="X645" s="169"/>
      <c r="Y645" s="166"/>
    </row>
    <row r="646" spans="2:25" s="165" customFormat="1" ht="12.75" customHeight="1">
      <c r="B646" s="166"/>
      <c r="C646" s="166"/>
      <c r="D646" s="166"/>
      <c r="E646" s="166"/>
      <c r="F646" s="166"/>
      <c r="G646" s="167"/>
      <c r="H646" s="166"/>
      <c r="I646" s="168"/>
      <c r="J646" s="168"/>
      <c r="K646" s="169"/>
      <c r="L646" s="166"/>
      <c r="M646" s="170"/>
      <c r="N646" s="169"/>
      <c r="O646" s="166"/>
      <c r="P646" s="169"/>
      <c r="Q646" s="166"/>
      <c r="R646" s="170"/>
      <c r="S646" s="169"/>
      <c r="T646" s="166"/>
      <c r="U646" s="169"/>
      <c r="V646" s="166"/>
      <c r="W646" s="170"/>
      <c r="X646" s="169"/>
      <c r="Y646" s="166"/>
    </row>
    <row r="647" spans="2:25" s="165" customFormat="1" ht="12.75" customHeight="1">
      <c r="B647" s="166"/>
      <c r="C647" s="166"/>
      <c r="D647" s="166"/>
      <c r="E647" s="166"/>
      <c r="F647" s="166"/>
      <c r="G647" s="167"/>
      <c r="H647" s="166"/>
      <c r="I647" s="168"/>
      <c r="J647" s="168"/>
      <c r="K647" s="169"/>
      <c r="L647" s="166"/>
      <c r="M647" s="170"/>
      <c r="N647" s="169"/>
      <c r="O647" s="166"/>
      <c r="P647" s="169"/>
      <c r="Q647" s="166"/>
      <c r="R647" s="170"/>
      <c r="S647" s="169"/>
      <c r="T647" s="166"/>
      <c r="U647" s="169"/>
      <c r="V647" s="166"/>
      <c r="W647" s="170"/>
      <c r="X647" s="169"/>
      <c r="Y647" s="166"/>
    </row>
    <row r="648" spans="2:25" s="165" customFormat="1" ht="12.75" customHeight="1">
      <c r="B648" s="166"/>
      <c r="C648" s="166"/>
      <c r="D648" s="166"/>
      <c r="E648" s="166"/>
      <c r="F648" s="166"/>
      <c r="G648" s="167"/>
      <c r="H648" s="166"/>
      <c r="I648" s="168"/>
      <c r="J648" s="168"/>
      <c r="K648" s="169"/>
      <c r="L648" s="166"/>
      <c r="M648" s="170"/>
      <c r="N648" s="169"/>
      <c r="O648" s="166"/>
      <c r="P648" s="169"/>
      <c r="Q648" s="166"/>
      <c r="R648" s="170"/>
      <c r="S648" s="169"/>
      <c r="T648" s="166"/>
      <c r="U648" s="169"/>
      <c r="V648" s="166"/>
      <c r="W648" s="170"/>
      <c r="X648" s="169"/>
      <c r="Y648" s="166"/>
    </row>
    <row r="649" spans="2:25" s="165" customFormat="1" ht="12.75" customHeight="1">
      <c r="B649" s="166"/>
      <c r="C649" s="166"/>
      <c r="D649" s="166"/>
      <c r="E649" s="166"/>
      <c r="F649" s="166"/>
      <c r="G649" s="167"/>
      <c r="H649" s="166"/>
      <c r="I649" s="168"/>
      <c r="J649" s="168"/>
      <c r="K649" s="169"/>
      <c r="L649" s="166"/>
      <c r="M649" s="170"/>
      <c r="N649" s="169"/>
      <c r="O649" s="166"/>
      <c r="P649" s="169"/>
      <c r="Q649" s="166"/>
      <c r="R649" s="170"/>
      <c r="S649" s="169"/>
      <c r="T649" s="166"/>
      <c r="U649" s="169"/>
      <c r="V649" s="166"/>
      <c r="W649" s="170"/>
      <c r="X649" s="169"/>
      <c r="Y649" s="166"/>
    </row>
    <row r="650" spans="2:25" s="165" customFormat="1" ht="12.75" customHeight="1">
      <c r="B650" s="166"/>
      <c r="C650" s="166"/>
      <c r="D650" s="166"/>
      <c r="E650" s="166"/>
      <c r="F650" s="166"/>
      <c r="G650" s="167"/>
      <c r="H650" s="166"/>
      <c r="I650" s="168"/>
      <c r="J650" s="168"/>
      <c r="K650" s="169"/>
      <c r="L650" s="166"/>
      <c r="M650" s="170"/>
      <c r="N650" s="169"/>
      <c r="O650" s="166"/>
      <c r="P650" s="169"/>
      <c r="Q650" s="166"/>
      <c r="R650" s="170"/>
      <c r="S650" s="169"/>
      <c r="T650" s="166"/>
      <c r="U650" s="169"/>
      <c r="V650" s="166"/>
      <c r="W650" s="170"/>
      <c r="X650" s="169"/>
      <c r="Y650" s="166"/>
    </row>
    <row r="651" spans="2:25" s="165" customFormat="1" ht="12.75" customHeight="1">
      <c r="B651" s="166"/>
      <c r="C651" s="166"/>
      <c r="D651" s="166"/>
      <c r="E651" s="166"/>
      <c r="F651" s="166"/>
      <c r="G651" s="167"/>
      <c r="H651" s="166"/>
      <c r="I651" s="168"/>
      <c r="J651" s="168"/>
      <c r="K651" s="169"/>
      <c r="L651" s="166"/>
      <c r="M651" s="170"/>
      <c r="N651" s="169"/>
      <c r="O651" s="166"/>
      <c r="P651" s="169"/>
      <c r="Q651" s="166"/>
      <c r="R651" s="170"/>
      <c r="S651" s="169"/>
      <c r="T651" s="166"/>
      <c r="U651" s="169"/>
      <c r="V651" s="166"/>
      <c r="W651" s="170"/>
      <c r="X651" s="169"/>
      <c r="Y651" s="166"/>
    </row>
    <row r="652" spans="2:25" s="165" customFormat="1" ht="12.75" customHeight="1">
      <c r="B652" s="166"/>
      <c r="C652" s="166"/>
      <c r="D652" s="166"/>
      <c r="E652" s="166"/>
      <c r="F652" s="166"/>
      <c r="G652" s="167"/>
      <c r="H652" s="166"/>
      <c r="I652" s="168"/>
      <c r="J652" s="168"/>
      <c r="K652" s="169"/>
      <c r="L652" s="166"/>
      <c r="M652" s="170"/>
      <c r="N652" s="169"/>
      <c r="O652" s="166"/>
      <c r="P652" s="169"/>
      <c r="Q652" s="166"/>
      <c r="R652" s="170"/>
      <c r="S652" s="169"/>
      <c r="T652" s="166"/>
      <c r="U652" s="169"/>
      <c r="V652" s="166"/>
      <c r="W652" s="170"/>
      <c r="X652" s="169"/>
      <c r="Y652" s="166"/>
    </row>
    <row r="653" spans="2:25" s="165" customFormat="1" ht="12.75" customHeight="1">
      <c r="B653" s="166"/>
      <c r="C653" s="166"/>
      <c r="D653" s="166"/>
      <c r="E653" s="166"/>
      <c r="F653" s="166"/>
      <c r="G653" s="167"/>
      <c r="H653" s="166"/>
      <c r="I653" s="168"/>
      <c r="J653" s="168"/>
      <c r="K653" s="169"/>
      <c r="L653" s="166"/>
      <c r="M653" s="170"/>
      <c r="N653" s="169"/>
      <c r="O653" s="166"/>
      <c r="P653" s="169"/>
      <c r="Q653" s="166"/>
      <c r="R653" s="170"/>
      <c r="S653" s="169"/>
      <c r="T653" s="166"/>
      <c r="U653" s="169"/>
      <c r="V653" s="166"/>
      <c r="W653" s="170"/>
      <c r="X653" s="169"/>
      <c r="Y653" s="166"/>
    </row>
    <row r="654" spans="2:25" s="165" customFormat="1" ht="12.75" customHeight="1">
      <c r="B654" s="166"/>
      <c r="C654" s="166"/>
      <c r="D654" s="166"/>
      <c r="E654" s="166"/>
      <c r="F654" s="166"/>
      <c r="G654" s="167"/>
      <c r="H654" s="166"/>
      <c r="I654" s="168"/>
      <c r="J654" s="168"/>
      <c r="K654" s="169"/>
      <c r="L654" s="166"/>
      <c r="M654" s="170"/>
      <c r="N654" s="169"/>
      <c r="O654" s="166"/>
      <c r="P654" s="169"/>
      <c r="Q654" s="166"/>
      <c r="R654" s="170"/>
      <c r="S654" s="169"/>
      <c r="T654" s="166"/>
      <c r="U654" s="169"/>
      <c r="V654" s="166"/>
      <c r="W654" s="170"/>
      <c r="X654" s="169"/>
      <c r="Y654" s="166"/>
    </row>
    <row r="655" spans="2:25" s="165" customFormat="1" ht="12.75" customHeight="1">
      <c r="B655" s="166"/>
      <c r="C655" s="166"/>
      <c r="D655" s="166"/>
      <c r="E655" s="166"/>
      <c r="F655" s="166"/>
      <c r="G655" s="167"/>
      <c r="H655" s="166"/>
      <c r="I655" s="168"/>
      <c r="J655" s="168"/>
      <c r="K655" s="169"/>
      <c r="L655" s="166"/>
      <c r="M655" s="170"/>
      <c r="N655" s="169"/>
      <c r="O655" s="166"/>
      <c r="P655" s="169"/>
      <c r="Q655" s="166"/>
      <c r="R655" s="170"/>
      <c r="S655" s="169"/>
      <c r="T655" s="166"/>
      <c r="U655" s="169"/>
      <c r="V655" s="166"/>
      <c r="W655" s="170"/>
      <c r="X655" s="169"/>
      <c r="Y655" s="166"/>
    </row>
    <row r="656" spans="2:25" s="165" customFormat="1" ht="12.75" customHeight="1">
      <c r="B656" s="166"/>
      <c r="C656" s="166"/>
      <c r="D656" s="166"/>
      <c r="E656" s="166"/>
      <c r="F656" s="166"/>
      <c r="G656" s="167"/>
      <c r="H656" s="166"/>
      <c r="I656" s="168"/>
      <c r="J656" s="168"/>
      <c r="K656" s="169"/>
      <c r="L656" s="166"/>
      <c r="M656" s="170"/>
      <c r="N656" s="169"/>
      <c r="O656" s="166"/>
      <c r="P656" s="169"/>
      <c r="Q656" s="166"/>
      <c r="R656" s="170"/>
      <c r="S656" s="169"/>
      <c r="T656" s="166"/>
      <c r="U656" s="169"/>
      <c r="V656" s="166"/>
      <c r="W656" s="170"/>
      <c r="X656" s="169"/>
      <c r="Y656" s="166"/>
    </row>
    <row r="657" spans="2:25" s="165" customFormat="1" ht="12.75" customHeight="1">
      <c r="B657" s="166"/>
      <c r="C657" s="166"/>
      <c r="D657" s="166"/>
      <c r="E657" s="166"/>
      <c r="F657" s="166"/>
      <c r="G657" s="167"/>
      <c r="H657" s="166"/>
      <c r="I657" s="168"/>
      <c r="J657" s="168"/>
      <c r="K657" s="169"/>
      <c r="L657" s="166"/>
      <c r="M657" s="170"/>
      <c r="N657" s="169"/>
      <c r="O657" s="166"/>
      <c r="P657" s="169"/>
      <c r="Q657" s="166"/>
      <c r="R657" s="170"/>
      <c r="S657" s="169"/>
      <c r="T657" s="166"/>
      <c r="U657" s="169"/>
      <c r="V657" s="166"/>
      <c r="W657" s="170"/>
      <c r="X657" s="169"/>
      <c r="Y657" s="166"/>
    </row>
    <row r="658" spans="2:25" s="165" customFormat="1" ht="12.75" customHeight="1">
      <c r="B658" s="166"/>
      <c r="C658" s="166"/>
      <c r="D658" s="166"/>
      <c r="E658" s="166"/>
      <c r="F658" s="166"/>
      <c r="G658" s="167"/>
      <c r="H658" s="166"/>
      <c r="I658" s="168"/>
      <c r="J658" s="168"/>
      <c r="K658" s="169"/>
      <c r="L658" s="166"/>
      <c r="M658" s="170"/>
      <c r="N658" s="169"/>
      <c r="O658" s="166"/>
      <c r="P658" s="169"/>
      <c r="Q658" s="166"/>
      <c r="R658" s="170"/>
      <c r="S658" s="169"/>
      <c r="T658" s="166"/>
      <c r="U658" s="169"/>
      <c r="V658" s="166"/>
      <c r="W658" s="170"/>
      <c r="X658" s="169"/>
      <c r="Y658" s="166"/>
    </row>
    <row r="659" spans="2:25" s="165" customFormat="1" ht="12.75" customHeight="1">
      <c r="B659" s="166"/>
      <c r="C659" s="166"/>
      <c r="D659" s="166"/>
      <c r="E659" s="166"/>
      <c r="F659" s="166"/>
      <c r="G659" s="167"/>
      <c r="H659" s="166"/>
      <c r="I659" s="168"/>
      <c r="J659" s="168"/>
      <c r="K659" s="169"/>
      <c r="L659" s="166"/>
      <c r="M659" s="170"/>
      <c r="N659" s="169"/>
      <c r="O659" s="166"/>
      <c r="P659" s="169"/>
      <c r="Q659" s="166"/>
      <c r="R659" s="170"/>
      <c r="S659" s="169"/>
      <c r="T659" s="166"/>
      <c r="U659" s="169"/>
      <c r="V659" s="166"/>
      <c r="W659" s="170"/>
      <c r="X659" s="169"/>
      <c r="Y659" s="166"/>
    </row>
    <row r="660" spans="2:25" s="165" customFormat="1" ht="12.75" customHeight="1">
      <c r="B660" s="166"/>
      <c r="C660" s="166"/>
      <c r="D660" s="166"/>
      <c r="E660" s="166"/>
      <c r="F660" s="166"/>
      <c r="G660" s="167"/>
      <c r="H660" s="166"/>
      <c r="I660" s="168"/>
      <c r="J660" s="168"/>
      <c r="K660" s="169"/>
      <c r="L660" s="166"/>
      <c r="M660" s="170"/>
      <c r="N660" s="169"/>
      <c r="O660" s="166"/>
      <c r="P660" s="169"/>
      <c r="Q660" s="166"/>
      <c r="R660" s="170"/>
      <c r="S660" s="169"/>
      <c r="T660" s="166"/>
      <c r="U660" s="169"/>
      <c r="V660" s="166"/>
      <c r="W660" s="170"/>
      <c r="X660" s="169"/>
      <c r="Y660" s="166"/>
    </row>
    <row r="661" spans="2:25" s="165" customFormat="1" ht="12.75" customHeight="1">
      <c r="B661" s="166"/>
      <c r="C661" s="166"/>
      <c r="D661" s="166"/>
      <c r="E661" s="166"/>
      <c r="F661" s="166"/>
      <c r="G661" s="167"/>
      <c r="H661" s="166"/>
      <c r="I661" s="168"/>
      <c r="J661" s="168"/>
      <c r="K661" s="169"/>
      <c r="L661" s="166"/>
      <c r="M661" s="170"/>
      <c r="N661" s="169"/>
      <c r="O661" s="166"/>
      <c r="P661" s="169"/>
      <c r="Q661" s="166"/>
      <c r="R661" s="170"/>
      <c r="S661" s="169"/>
      <c r="T661" s="166"/>
      <c r="U661" s="169"/>
      <c r="V661" s="166"/>
      <c r="W661" s="170"/>
      <c r="X661" s="169"/>
      <c r="Y661" s="166"/>
    </row>
    <row r="662" spans="2:25" s="165" customFormat="1" ht="12.75" customHeight="1">
      <c r="B662" s="166"/>
      <c r="C662" s="166"/>
      <c r="D662" s="166"/>
      <c r="E662" s="166"/>
      <c r="F662" s="166"/>
      <c r="G662" s="167"/>
      <c r="H662" s="166"/>
      <c r="I662" s="168"/>
      <c r="J662" s="168"/>
      <c r="K662" s="169"/>
      <c r="L662" s="166"/>
      <c r="M662" s="170"/>
      <c r="N662" s="169"/>
      <c r="O662" s="166"/>
      <c r="P662" s="169"/>
      <c r="Q662" s="166"/>
      <c r="R662" s="170"/>
      <c r="S662" s="169"/>
      <c r="T662" s="166"/>
      <c r="U662" s="169"/>
      <c r="V662" s="166"/>
      <c r="W662" s="170"/>
      <c r="X662" s="169"/>
      <c r="Y662" s="166"/>
    </row>
    <row r="663" spans="2:25" s="165" customFormat="1" ht="12.75" customHeight="1">
      <c r="B663" s="166"/>
      <c r="C663" s="166"/>
      <c r="D663" s="166"/>
      <c r="E663" s="166"/>
      <c r="F663" s="166"/>
      <c r="G663" s="167"/>
      <c r="H663" s="166"/>
      <c r="I663" s="168"/>
      <c r="J663" s="168"/>
      <c r="K663" s="169"/>
      <c r="L663" s="166"/>
      <c r="M663" s="170"/>
      <c r="N663" s="169"/>
      <c r="O663" s="166"/>
      <c r="P663" s="169"/>
      <c r="Q663" s="166"/>
      <c r="R663" s="170"/>
      <c r="S663" s="169"/>
      <c r="T663" s="166"/>
      <c r="U663" s="169"/>
      <c r="V663" s="166"/>
      <c r="W663" s="170"/>
      <c r="X663" s="169"/>
      <c r="Y663" s="166"/>
    </row>
    <row r="664" spans="2:25" s="165" customFormat="1" ht="12.75" customHeight="1">
      <c r="B664" s="166"/>
      <c r="C664" s="166"/>
      <c r="D664" s="166"/>
      <c r="E664" s="166"/>
      <c r="F664" s="166"/>
      <c r="G664" s="167"/>
      <c r="H664" s="166"/>
      <c r="I664" s="168"/>
      <c r="J664" s="168"/>
      <c r="K664" s="169"/>
      <c r="L664" s="166"/>
      <c r="M664" s="170"/>
      <c r="N664" s="169"/>
      <c r="O664" s="166"/>
      <c r="P664" s="169"/>
      <c r="Q664" s="166"/>
      <c r="R664" s="170"/>
      <c r="S664" s="169"/>
      <c r="T664" s="166"/>
      <c r="U664" s="169"/>
      <c r="V664" s="166"/>
      <c r="W664" s="170"/>
      <c r="X664" s="169"/>
      <c r="Y664" s="166"/>
    </row>
    <row r="665" spans="2:25" s="165" customFormat="1" ht="12.75" customHeight="1">
      <c r="B665" s="166"/>
      <c r="C665" s="166"/>
      <c r="D665" s="166"/>
      <c r="E665" s="166"/>
      <c r="F665" s="166"/>
      <c r="G665" s="167"/>
      <c r="H665" s="166"/>
      <c r="I665" s="168"/>
      <c r="J665" s="168"/>
      <c r="K665" s="169"/>
      <c r="L665" s="166"/>
      <c r="M665" s="170"/>
      <c r="N665" s="169"/>
      <c r="O665" s="166"/>
      <c r="P665" s="169"/>
      <c r="Q665" s="166"/>
      <c r="R665" s="170"/>
      <c r="S665" s="169"/>
      <c r="T665" s="166"/>
      <c r="U665" s="169"/>
      <c r="V665" s="166"/>
      <c r="W665" s="170"/>
      <c r="X665" s="169"/>
      <c r="Y665" s="166"/>
    </row>
    <row r="666" spans="2:25" s="165" customFormat="1" ht="12.75" customHeight="1">
      <c r="B666" s="166"/>
      <c r="C666" s="166"/>
      <c r="D666" s="166"/>
      <c r="E666" s="166"/>
      <c r="F666" s="166"/>
      <c r="G666" s="167"/>
      <c r="H666" s="166"/>
      <c r="I666" s="168"/>
      <c r="J666" s="168"/>
      <c r="K666" s="169"/>
      <c r="L666" s="166"/>
      <c r="M666" s="170"/>
      <c r="N666" s="169"/>
      <c r="O666" s="166"/>
      <c r="P666" s="169"/>
      <c r="Q666" s="166"/>
      <c r="R666" s="170"/>
      <c r="S666" s="169"/>
      <c r="T666" s="166"/>
      <c r="U666" s="169"/>
      <c r="V666" s="166"/>
      <c r="W666" s="170"/>
      <c r="X666" s="169"/>
      <c r="Y666" s="166"/>
    </row>
    <row r="667" spans="2:25" s="165" customFormat="1" ht="12.75" customHeight="1">
      <c r="B667" s="166"/>
      <c r="C667" s="166"/>
      <c r="D667" s="166"/>
      <c r="E667" s="166"/>
      <c r="F667" s="166"/>
      <c r="G667" s="167"/>
      <c r="H667" s="166"/>
      <c r="I667" s="168"/>
      <c r="J667" s="168"/>
      <c r="K667" s="169"/>
      <c r="L667" s="166"/>
      <c r="M667" s="170"/>
      <c r="N667" s="169"/>
      <c r="O667" s="166"/>
      <c r="P667" s="169"/>
      <c r="Q667" s="166"/>
      <c r="R667" s="170"/>
      <c r="S667" s="169"/>
      <c r="T667" s="166"/>
      <c r="U667" s="169"/>
      <c r="V667" s="166"/>
      <c r="W667" s="170"/>
      <c r="X667" s="169"/>
      <c r="Y667" s="166"/>
    </row>
    <row r="668" spans="2:25" s="165" customFormat="1" ht="12.75" customHeight="1">
      <c r="B668" s="166"/>
      <c r="C668" s="166"/>
      <c r="D668" s="166"/>
      <c r="E668" s="166"/>
      <c r="F668" s="166"/>
      <c r="G668" s="167"/>
      <c r="H668" s="166"/>
      <c r="I668" s="168"/>
      <c r="J668" s="168"/>
      <c r="K668" s="169"/>
      <c r="L668" s="166"/>
      <c r="M668" s="170"/>
      <c r="N668" s="169"/>
      <c r="O668" s="166"/>
      <c r="P668" s="169"/>
      <c r="Q668" s="166"/>
      <c r="R668" s="170"/>
      <c r="S668" s="169"/>
      <c r="T668" s="166"/>
      <c r="U668" s="169"/>
      <c r="V668" s="166"/>
      <c r="W668" s="170"/>
      <c r="X668" s="169"/>
      <c r="Y668" s="166"/>
    </row>
    <row r="669" spans="2:25" s="165" customFormat="1" ht="12.75" customHeight="1">
      <c r="B669" s="166"/>
      <c r="C669" s="166"/>
      <c r="D669" s="166"/>
      <c r="E669" s="166"/>
      <c r="F669" s="166"/>
      <c r="G669" s="167"/>
      <c r="H669" s="166"/>
      <c r="I669" s="168"/>
      <c r="J669" s="168"/>
      <c r="K669" s="169"/>
      <c r="L669" s="166"/>
      <c r="M669" s="170"/>
      <c r="N669" s="169"/>
      <c r="O669" s="166"/>
      <c r="P669" s="169"/>
      <c r="Q669" s="166"/>
      <c r="R669" s="170"/>
      <c r="S669" s="169"/>
      <c r="T669" s="166"/>
      <c r="U669" s="169"/>
      <c r="V669" s="166"/>
      <c r="W669" s="170"/>
      <c r="X669" s="169"/>
      <c r="Y669" s="166"/>
    </row>
    <row r="670" spans="2:25" s="165" customFormat="1" ht="12.75" customHeight="1">
      <c r="B670" s="166"/>
      <c r="C670" s="166"/>
      <c r="D670" s="166"/>
      <c r="E670" s="166"/>
      <c r="F670" s="166"/>
      <c r="G670" s="167"/>
      <c r="H670" s="166"/>
      <c r="I670" s="168"/>
      <c r="J670" s="168"/>
      <c r="K670" s="169"/>
      <c r="L670" s="166"/>
      <c r="M670" s="170"/>
      <c r="N670" s="169"/>
      <c r="O670" s="166"/>
      <c r="P670" s="169"/>
      <c r="Q670" s="166"/>
      <c r="R670" s="170"/>
      <c r="S670" s="169"/>
      <c r="T670" s="166"/>
      <c r="U670" s="169"/>
      <c r="V670" s="166"/>
      <c r="W670" s="170"/>
      <c r="X670" s="169"/>
      <c r="Y670" s="166"/>
    </row>
    <row r="671" spans="2:25" s="165" customFormat="1" ht="12.75" customHeight="1">
      <c r="B671" s="166"/>
      <c r="C671" s="166"/>
      <c r="D671" s="166"/>
      <c r="E671" s="166"/>
      <c r="F671" s="166"/>
      <c r="G671" s="167"/>
      <c r="H671" s="166"/>
      <c r="I671" s="168"/>
      <c r="J671" s="168"/>
      <c r="K671" s="169"/>
      <c r="L671" s="166"/>
      <c r="M671" s="170"/>
      <c r="N671" s="169"/>
      <c r="O671" s="166"/>
      <c r="P671" s="169"/>
      <c r="Q671" s="166"/>
      <c r="R671" s="170"/>
      <c r="S671" s="169"/>
      <c r="T671" s="166"/>
      <c r="U671" s="169"/>
      <c r="V671" s="166"/>
      <c r="W671" s="170"/>
      <c r="X671" s="169"/>
      <c r="Y671" s="166"/>
    </row>
    <row r="672" spans="2:25" s="165" customFormat="1" ht="12.75" customHeight="1">
      <c r="B672" s="166"/>
      <c r="C672" s="166"/>
      <c r="D672" s="166"/>
      <c r="E672" s="166"/>
      <c r="F672" s="166"/>
      <c r="G672" s="167"/>
      <c r="H672" s="166"/>
      <c r="I672" s="168"/>
      <c r="J672" s="168"/>
      <c r="K672" s="169"/>
      <c r="L672" s="166"/>
      <c r="M672" s="170"/>
      <c r="N672" s="169"/>
      <c r="O672" s="166"/>
      <c r="P672" s="169"/>
      <c r="Q672" s="166"/>
      <c r="R672" s="170"/>
      <c r="S672" s="169"/>
      <c r="T672" s="166"/>
      <c r="U672" s="169"/>
      <c r="V672" s="166"/>
      <c r="W672" s="170"/>
      <c r="X672" s="169"/>
      <c r="Y672" s="166"/>
    </row>
    <row r="673" spans="2:25" s="165" customFormat="1" ht="12.75" customHeight="1">
      <c r="B673" s="166"/>
      <c r="C673" s="166"/>
      <c r="D673" s="166"/>
      <c r="E673" s="166"/>
      <c r="F673" s="166"/>
      <c r="G673" s="167"/>
      <c r="H673" s="166"/>
      <c r="I673" s="168"/>
      <c r="J673" s="168"/>
      <c r="K673" s="169"/>
      <c r="L673" s="166"/>
      <c r="M673" s="170"/>
      <c r="N673" s="169"/>
      <c r="O673" s="166"/>
      <c r="P673" s="169"/>
      <c r="Q673" s="166"/>
      <c r="R673" s="170"/>
      <c r="S673" s="169"/>
      <c r="T673" s="166"/>
      <c r="U673" s="169"/>
      <c r="V673" s="166"/>
      <c r="W673" s="170"/>
      <c r="X673" s="169"/>
      <c r="Y673" s="166"/>
    </row>
    <row r="674" spans="2:25" s="165" customFormat="1" ht="12.75" customHeight="1">
      <c r="B674" s="166"/>
      <c r="C674" s="166"/>
      <c r="D674" s="166"/>
      <c r="E674" s="166"/>
      <c r="F674" s="166"/>
      <c r="G674" s="167"/>
      <c r="H674" s="166"/>
      <c r="I674" s="168"/>
      <c r="J674" s="168"/>
      <c r="K674" s="169"/>
      <c r="L674" s="166"/>
      <c r="M674" s="170"/>
      <c r="N674" s="169"/>
      <c r="O674" s="166"/>
      <c r="P674" s="169"/>
      <c r="Q674" s="166"/>
      <c r="R674" s="170"/>
      <c r="S674" s="169"/>
      <c r="T674" s="166"/>
      <c r="U674" s="169"/>
      <c r="V674" s="166"/>
      <c r="W674" s="170"/>
      <c r="X674" s="169"/>
      <c r="Y674" s="166"/>
    </row>
    <row r="675" spans="2:25" s="165" customFormat="1" ht="12.75" customHeight="1">
      <c r="B675" s="166"/>
      <c r="C675" s="166"/>
      <c r="D675" s="166"/>
      <c r="E675" s="166"/>
      <c r="F675" s="166"/>
      <c r="G675" s="167"/>
      <c r="H675" s="166"/>
      <c r="I675" s="168"/>
      <c r="J675" s="168"/>
      <c r="K675" s="169"/>
      <c r="L675" s="166"/>
      <c r="M675" s="170"/>
      <c r="N675" s="169"/>
      <c r="O675" s="166"/>
      <c r="P675" s="169"/>
      <c r="Q675" s="166"/>
      <c r="R675" s="170"/>
      <c r="S675" s="169"/>
      <c r="T675" s="166"/>
      <c r="U675" s="169"/>
      <c r="V675" s="166"/>
      <c r="W675" s="170"/>
      <c r="X675" s="169"/>
      <c r="Y675" s="166"/>
    </row>
    <row r="676" spans="2:25" s="165" customFormat="1" ht="12.75" customHeight="1">
      <c r="B676" s="166"/>
      <c r="C676" s="166"/>
      <c r="D676" s="166"/>
      <c r="E676" s="166"/>
      <c r="F676" s="166"/>
      <c r="G676" s="167"/>
      <c r="H676" s="166"/>
      <c r="I676" s="168"/>
      <c r="J676" s="168"/>
      <c r="K676" s="169"/>
      <c r="L676" s="166"/>
      <c r="M676" s="170"/>
      <c r="N676" s="169"/>
      <c r="O676" s="166"/>
      <c r="P676" s="169"/>
      <c r="Q676" s="166"/>
      <c r="R676" s="170"/>
      <c r="S676" s="169"/>
      <c r="T676" s="166"/>
      <c r="U676" s="169"/>
      <c r="V676" s="166"/>
      <c r="W676" s="170"/>
      <c r="X676" s="169"/>
      <c r="Y676" s="166"/>
    </row>
    <row r="677" spans="2:25" s="165" customFormat="1" ht="12.75" customHeight="1">
      <c r="B677" s="166"/>
      <c r="C677" s="166"/>
      <c r="D677" s="166"/>
      <c r="E677" s="166"/>
      <c r="F677" s="166"/>
      <c r="G677" s="167"/>
      <c r="H677" s="166"/>
      <c r="I677" s="168"/>
      <c r="J677" s="168"/>
      <c r="K677" s="169"/>
      <c r="L677" s="166"/>
      <c r="M677" s="170"/>
      <c r="N677" s="169"/>
      <c r="O677" s="166"/>
      <c r="P677" s="169"/>
      <c r="Q677" s="166"/>
      <c r="R677" s="170"/>
      <c r="S677" s="169"/>
      <c r="T677" s="166"/>
      <c r="U677" s="169"/>
      <c r="V677" s="166"/>
      <c r="W677" s="170"/>
      <c r="X677" s="169"/>
      <c r="Y677" s="166"/>
    </row>
    <row r="678" spans="2:25" s="165" customFormat="1" ht="12.75" customHeight="1">
      <c r="B678" s="166"/>
      <c r="C678" s="166"/>
      <c r="D678" s="166"/>
      <c r="E678" s="166"/>
      <c r="F678" s="166"/>
      <c r="G678" s="167"/>
      <c r="H678" s="166"/>
      <c r="I678" s="168"/>
      <c r="J678" s="168"/>
      <c r="K678" s="169"/>
      <c r="L678" s="166"/>
      <c r="M678" s="170"/>
      <c r="N678" s="169"/>
      <c r="O678" s="166"/>
      <c r="P678" s="169"/>
      <c r="Q678" s="166"/>
      <c r="R678" s="170"/>
      <c r="S678" s="169"/>
      <c r="T678" s="166"/>
      <c r="U678" s="169"/>
      <c r="V678" s="166"/>
      <c r="W678" s="170"/>
      <c r="X678" s="169"/>
      <c r="Y678" s="166"/>
    </row>
    <row r="679" spans="2:25" s="165" customFormat="1" ht="12.75" customHeight="1">
      <c r="B679" s="166"/>
      <c r="C679" s="166"/>
      <c r="D679" s="166"/>
      <c r="E679" s="166"/>
      <c r="F679" s="166"/>
      <c r="G679" s="167"/>
      <c r="H679" s="166"/>
      <c r="I679" s="168"/>
      <c r="J679" s="168"/>
      <c r="K679" s="169"/>
      <c r="L679" s="166"/>
      <c r="M679" s="170"/>
      <c r="N679" s="169"/>
      <c r="O679" s="166"/>
      <c r="P679" s="169"/>
      <c r="Q679" s="166"/>
      <c r="R679" s="170"/>
      <c r="S679" s="169"/>
      <c r="T679" s="166"/>
      <c r="U679" s="169"/>
      <c r="V679" s="166"/>
      <c r="W679" s="170"/>
      <c r="X679" s="169"/>
      <c r="Y679" s="166"/>
    </row>
    <row r="680" spans="2:25" s="165" customFormat="1" ht="12.75" customHeight="1">
      <c r="B680" s="166"/>
      <c r="C680" s="166"/>
      <c r="D680" s="166"/>
      <c r="E680" s="166"/>
      <c r="F680" s="166"/>
      <c r="G680" s="167"/>
      <c r="H680" s="166"/>
      <c r="I680" s="168"/>
      <c r="J680" s="168"/>
      <c r="K680" s="169"/>
      <c r="L680" s="166"/>
      <c r="M680" s="170"/>
      <c r="N680" s="169"/>
      <c r="O680" s="166"/>
      <c r="P680" s="169"/>
      <c r="Q680" s="166"/>
      <c r="R680" s="170"/>
      <c r="S680" s="169"/>
      <c r="T680" s="166"/>
      <c r="U680" s="169"/>
      <c r="V680" s="166"/>
      <c r="W680" s="170"/>
      <c r="X680" s="169"/>
      <c r="Y680" s="166"/>
    </row>
    <row r="681" spans="2:25" s="165" customFormat="1" ht="12.75" customHeight="1">
      <c r="B681" s="166"/>
      <c r="C681" s="166"/>
      <c r="D681" s="166"/>
      <c r="E681" s="166"/>
      <c r="F681" s="166"/>
      <c r="G681" s="167"/>
      <c r="H681" s="166"/>
      <c r="I681" s="168"/>
      <c r="J681" s="168"/>
      <c r="K681" s="169"/>
      <c r="L681" s="166"/>
      <c r="M681" s="170"/>
      <c r="N681" s="169"/>
      <c r="O681" s="166"/>
      <c r="P681" s="169"/>
      <c r="Q681" s="166"/>
      <c r="R681" s="170"/>
      <c r="S681" s="169"/>
      <c r="T681" s="166"/>
      <c r="U681" s="169"/>
      <c r="V681" s="166"/>
      <c r="W681" s="170"/>
      <c r="X681" s="169"/>
      <c r="Y681" s="166"/>
    </row>
    <row r="682" spans="2:25" s="165" customFormat="1" ht="12.75" customHeight="1">
      <c r="B682" s="166"/>
      <c r="C682" s="166"/>
      <c r="D682" s="166"/>
      <c r="E682" s="166"/>
      <c r="F682" s="166"/>
      <c r="G682" s="167"/>
      <c r="H682" s="166"/>
      <c r="I682" s="168"/>
      <c r="J682" s="168"/>
      <c r="K682" s="169"/>
      <c r="L682" s="166"/>
      <c r="M682" s="170"/>
      <c r="N682" s="169"/>
      <c r="O682" s="166"/>
      <c r="P682" s="169"/>
      <c r="Q682" s="166"/>
      <c r="R682" s="170"/>
      <c r="S682" s="169"/>
      <c r="T682" s="166"/>
      <c r="U682" s="169"/>
      <c r="V682" s="166"/>
      <c r="W682" s="170"/>
      <c r="X682" s="169"/>
      <c r="Y682" s="166"/>
    </row>
    <row r="683" spans="2:25" s="165" customFormat="1" ht="12.75" customHeight="1">
      <c r="B683" s="166"/>
      <c r="C683" s="166"/>
      <c r="D683" s="166"/>
      <c r="E683" s="166"/>
      <c r="F683" s="166"/>
      <c r="G683" s="167"/>
      <c r="H683" s="166"/>
      <c r="I683" s="168"/>
      <c r="J683" s="168"/>
      <c r="K683" s="169"/>
      <c r="L683" s="166"/>
      <c r="M683" s="170"/>
      <c r="N683" s="169"/>
      <c r="O683" s="166"/>
      <c r="P683" s="169"/>
      <c r="Q683" s="166"/>
      <c r="R683" s="170"/>
      <c r="S683" s="169"/>
      <c r="T683" s="166"/>
      <c r="U683" s="169"/>
      <c r="V683" s="166"/>
      <c r="W683" s="170"/>
      <c r="X683" s="169"/>
      <c r="Y683" s="166"/>
    </row>
    <row r="684" spans="2:25" s="165" customFormat="1" ht="12.75" customHeight="1">
      <c r="B684" s="166"/>
      <c r="C684" s="166"/>
      <c r="D684" s="166"/>
      <c r="E684" s="166"/>
      <c r="F684" s="166"/>
      <c r="G684" s="167"/>
      <c r="H684" s="166"/>
      <c r="I684" s="168"/>
      <c r="J684" s="168"/>
      <c r="K684" s="169"/>
      <c r="L684" s="166"/>
      <c r="M684" s="170"/>
      <c r="N684" s="169"/>
      <c r="O684" s="166"/>
      <c r="P684" s="169"/>
      <c r="Q684" s="166"/>
      <c r="R684" s="170"/>
      <c r="S684" s="169"/>
      <c r="T684" s="166"/>
      <c r="U684" s="169"/>
      <c r="V684" s="166"/>
      <c r="W684" s="170"/>
      <c r="X684" s="169"/>
      <c r="Y684" s="166"/>
    </row>
    <row r="685" spans="2:25" s="165" customFormat="1" ht="12.75" customHeight="1">
      <c r="B685" s="166"/>
      <c r="C685" s="166"/>
      <c r="D685" s="166"/>
      <c r="E685" s="166"/>
      <c r="F685" s="166"/>
      <c r="G685" s="167"/>
      <c r="H685" s="166"/>
      <c r="I685" s="168"/>
      <c r="J685" s="168"/>
      <c r="K685" s="169"/>
      <c r="L685" s="166"/>
      <c r="M685" s="170"/>
      <c r="N685" s="169"/>
      <c r="O685" s="166"/>
      <c r="P685" s="169"/>
      <c r="Q685" s="166"/>
      <c r="R685" s="170"/>
      <c r="S685" s="169"/>
      <c r="T685" s="166"/>
      <c r="U685" s="169"/>
      <c r="V685" s="166"/>
      <c r="W685" s="170"/>
      <c r="X685" s="169"/>
      <c r="Y685" s="166"/>
    </row>
    <row r="686" spans="2:25" s="165" customFormat="1" ht="12.75" customHeight="1">
      <c r="B686" s="166"/>
      <c r="C686" s="166"/>
      <c r="D686" s="166"/>
      <c r="E686" s="166"/>
      <c r="F686" s="166"/>
      <c r="G686" s="167"/>
      <c r="H686" s="166"/>
      <c r="I686" s="168"/>
      <c r="J686" s="168"/>
      <c r="K686" s="169"/>
      <c r="L686" s="166"/>
      <c r="M686" s="170"/>
      <c r="N686" s="169"/>
      <c r="O686" s="166"/>
      <c r="P686" s="169"/>
      <c r="Q686" s="166"/>
      <c r="R686" s="170"/>
      <c r="S686" s="169"/>
      <c r="T686" s="166"/>
      <c r="U686" s="169"/>
      <c r="V686" s="166"/>
      <c r="W686" s="170"/>
      <c r="X686" s="169"/>
      <c r="Y686" s="166"/>
    </row>
    <row r="687" spans="2:25" s="165" customFormat="1" ht="12.75" customHeight="1">
      <c r="B687" s="166"/>
      <c r="C687" s="166"/>
      <c r="D687" s="166"/>
      <c r="E687" s="166"/>
      <c r="F687" s="166"/>
      <c r="G687" s="167"/>
      <c r="H687" s="166"/>
      <c r="I687" s="168"/>
      <c r="J687" s="168"/>
      <c r="K687" s="169"/>
      <c r="L687" s="166"/>
      <c r="M687" s="170"/>
      <c r="N687" s="169"/>
      <c r="O687" s="166"/>
      <c r="P687" s="169"/>
      <c r="Q687" s="166"/>
      <c r="R687" s="170"/>
      <c r="S687" s="169"/>
      <c r="T687" s="166"/>
      <c r="U687" s="169"/>
      <c r="V687" s="166"/>
      <c r="W687" s="170"/>
      <c r="X687" s="169"/>
      <c r="Y687" s="166"/>
    </row>
    <row r="688" spans="2:25" s="165" customFormat="1" ht="12.75" customHeight="1">
      <c r="B688" s="166"/>
      <c r="C688" s="166"/>
      <c r="D688" s="166"/>
      <c r="E688" s="166"/>
      <c r="F688" s="166"/>
      <c r="G688" s="167"/>
      <c r="H688" s="166"/>
      <c r="I688" s="168"/>
      <c r="J688" s="168"/>
      <c r="K688" s="169"/>
      <c r="L688" s="166"/>
      <c r="M688" s="170"/>
      <c r="N688" s="169"/>
      <c r="O688" s="166"/>
      <c r="P688" s="169"/>
      <c r="Q688" s="166"/>
      <c r="R688" s="170"/>
      <c r="S688" s="169"/>
      <c r="T688" s="166"/>
      <c r="U688" s="169"/>
      <c r="V688" s="166"/>
      <c r="W688" s="170"/>
      <c r="X688" s="169"/>
      <c r="Y688" s="166"/>
    </row>
    <row r="689" spans="2:25" s="165" customFormat="1" ht="12.75" customHeight="1">
      <c r="B689" s="166"/>
      <c r="C689" s="166"/>
      <c r="D689" s="166"/>
      <c r="E689" s="166"/>
      <c r="F689" s="166"/>
      <c r="G689" s="167"/>
      <c r="H689" s="166"/>
      <c r="I689" s="168"/>
      <c r="J689" s="168"/>
      <c r="K689" s="169"/>
      <c r="L689" s="166"/>
      <c r="M689" s="170"/>
      <c r="N689" s="169"/>
      <c r="O689" s="166"/>
      <c r="P689" s="169"/>
      <c r="Q689" s="166"/>
      <c r="R689" s="170"/>
      <c r="S689" s="169"/>
      <c r="T689" s="166"/>
      <c r="U689" s="169"/>
      <c r="V689" s="166"/>
      <c r="W689" s="170"/>
      <c r="X689" s="169"/>
      <c r="Y689" s="166"/>
    </row>
    <row r="690" spans="2:25" s="165" customFormat="1" ht="12.75" customHeight="1">
      <c r="B690" s="166"/>
      <c r="C690" s="166"/>
      <c r="D690" s="166"/>
      <c r="E690" s="166"/>
      <c r="F690" s="166"/>
      <c r="G690" s="167"/>
      <c r="H690" s="166"/>
      <c r="I690" s="168"/>
      <c r="J690" s="168"/>
      <c r="K690" s="169"/>
      <c r="L690" s="166"/>
      <c r="M690" s="170"/>
      <c r="N690" s="169"/>
      <c r="O690" s="166"/>
      <c r="P690" s="169"/>
      <c r="Q690" s="166"/>
      <c r="R690" s="170"/>
      <c r="S690" s="169"/>
      <c r="T690" s="166"/>
      <c r="U690" s="169"/>
      <c r="V690" s="166"/>
      <c r="W690" s="170"/>
      <c r="X690" s="169"/>
      <c r="Y690" s="166"/>
    </row>
    <row r="691" spans="2:25" s="165" customFormat="1" ht="12.75" customHeight="1">
      <c r="B691" s="166"/>
      <c r="C691" s="166"/>
      <c r="D691" s="166"/>
      <c r="E691" s="166"/>
      <c r="F691" s="166"/>
      <c r="G691" s="167"/>
      <c r="H691" s="166"/>
      <c r="I691" s="168"/>
      <c r="J691" s="168"/>
      <c r="K691" s="169"/>
      <c r="L691" s="166"/>
      <c r="M691" s="170"/>
      <c r="N691" s="169"/>
      <c r="O691" s="166"/>
      <c r="P691" s="169"/>
      <c r="Q691" s="166"/>
      <c r="R691" s="170"/>
      <c r="S691" s="169"/>
      <c r="T691" s="166"/>
      <c r="U691" s="169"/>
      <c r="V691" s="166"/>
      <c r="W691" s="170"/>
      <c r="X691" s="169"/>
      <c r="Y691" s="166"/>
    </row>
    <row r="692" spans="2:25" s="165" customFormat="1" ht="12.75" customHeight="1">
      <c r="B692" s="166"/>
      <c r="C692" s="166"/>
      <c r="D692" s="166"/>
      <c r="E692" s="166"/>
      <c r="F692" s="166"/>
      <c r="G692" s="167"/>
      <c r="H692" s="166"/>
      <c r="I692" s="168"/>
      <c r="J692" s="168"/>
      <c r="K692" s="169"/>
      <c r="L692" s="166"/>
      <c r="M692" s="170"/>
      <c r="N692" s="169"/>
      <c r="O692" s="166"/>
      <c r="P692" s="169"/>
      <c r="Q692" s="166"/>
      <c r="R692" s="170"/>
      <c r="S692" s="169"/>
      <c r="T692" s="166"/>
      <c r="U692" s="169"/>
      <c r="V692" s="166"/>
      <c r="W692" s="170"/>
      <c r="X692" s="169"/>
      <c r="Y692" s="166"/>
    </row>
    <row r="693" spans="2:25" s="165" customFormat="1" ht="12.75" customHeight="1">
      <c r="B693" s="166"/>
      <c r="C693" s="166"/>
      <c r="D693" s="166"/>
      <c r="E693" s="166"/>
      <c r="F693" s="166"/>
      <c r="G693" s="167"/>
      <c r="H693" s="166"/>
      <c r="I693" s="168"/>
      <c r="J693" s="168"/>
      <c r="K693" s="169"/>
      <c r="L693" s="166"/>
      <c r="M693" s="170"/>
      <c r="N693" s="169"/>
      <c r="O693" s="166"/>
      <c r="P693" s="169"/>
      <c r="Q693" s="166"/>
      <c r="R693" s="170"/>
      <c r="S693" s="169"/>
      <c r="T693" s="166"/>
      <c r="U693" s="169"/>
      <c r="V693" s="166"/>
      <c r="W693" s="170"/>
      <c r="X693" s="169"/>
      <c r="Y693" s="166"/>
    </row>
    <row r="694" spans="2:25" s="165" customFormat="1" ht="12.75" customHeight="1">
      <c r="B694" s="166"/>
      <c r="C694" s="166"/>
      <c r="D694" s="166"/>
      <c r="E694" s="166"/>
      <c r="F694" s="166"/>
      <c r="G694" s="167"/>
      <c r="H694" s="166"/>
      <c r="I694" s="168"/>
      <c r="J694" s="168"/>
      <c r="K694" s="169"/>
      <c r="L694" s="166"/>
      <c r="M694" s="170"/>
      <c r="N694" s="169"/>
      <c r="O694" s="166"/>
      <c r="P694" s="169"/>
      <c r="Q694" s="166"/>
      <c r="R694" s="170"/>
      <c r="S694" s="169"/>
      <c r="T694" s="166"/>
      <c r="U694" s="169"/>
      <c r="V694" s="166"/>
      <c r="W694" s="170"/>
      <c r="X694" s="169"/>
      <c r="Y694" s="166"/>
    </row>
    <row r="695" spans="2:25" s="165" customFormat="1" ht="12.75" customHeight="1">
      <c r="B695" s="166"/>
      <c r="C695" s="166"/>
      <c r="D695" s="166"/>
      <c r="E695" s="166"/>
      <c r="F695" s="166"/>
      <c r="G695" s="167"/>
      <c r="H695" s="166"/>
      <c r="I695" s="168"/>
      <c r="J695" s="168"/>
      <c r="K695" s="169"/>
      <c r="L695" s="166"/>
      <c r="M695" s="170"/>
      <c r="N695" s="169"/>
      <c r="O695" s="166"/>
      <c r="P695" s="169"/>
      <c r="Q695" s="166"/>
      <c r="R695" s="170"/>
      <c r="S695" s="169"/>
      <c r="T695" s="166"/>
      <c r="U695" s="169"/>
      <c r="V695" s="166"/>
      <c r="W695" s="170"/>
      <c r="X695" s="169"/>
      <c r="Y695" s="166"/>
    </row>
    <row r="696" spans="2:25" s="165" customFormat="1" ht="15.75" customHeight="1">
      <c r="B696" s="166"/>
      <c r="C696" s="166"/>
      <c r="D696" s="166"/>
      <c r="E696" s="166"/>
      <c r="F696" s="166"/>
      <c r="G696" s="167"/>
      <c r="H696" s="166"/>
      <c r="I696" s="168"/>
      <c r="J696" s="168"/>
      <c r="K696" s="169"/>
      <c r="L696" s="166"/>
      <c r="M696" s="170"/>
      <c r="N696" s="169"/>
      <c r="O696" s="166"/>
      <c r="P696" s="169"/>
      <c r="Q696" s="166"/>
      <c r="R696" s="170"/>
      <c r="S696" s="169"/>
      <c r="T696" s="166"/>
      <c r="U696" s="169"/>
      <c r="V696" s="166"/>
      <c r="W696" s="170"/>
      <c r="X696" s="169"/>
      <c r="Y696" s="166"/>
    </row>
    <row r="697" spans="2:25" s="165" customFormat="1" ht="15.75" customHeight="1">
      <c r="B697" s="166"/>
      <c r="C697" s="166"/>
      <c r="D697" s="166"/>
      <c r="E697" s="166"/>
      <c r="F697" s="166"/>
      <c r="G697" s="167"/>
      <c r="H697" s="166"/>
      <c r="I697" s="168"/>
      <c r="J697" s="168"/>
      <c r="K697" s="169"/>
      <c r="L697" s="166"/>
      <c r="M697" s="170"/>
      <c r="N697" s="169"/>
      <c r="O697" s="166"/>
      <c r="P697" s="169"/>
      <c r="Q697" s="166"/>
      <c r="R697" s="170"/>
      <c r="S697" s="169"/>
      <c r="T697" s="166"/>
      <c r="U697" s="169"/>
      <c r="V697" s="166"/>
      <c r="W697" s="170"/>
      <c r="X697" s="169"/>
      <c r="Y697" s="166"/>
    </row>
    <row r="698" spans="2:25" s="165" customFormat="1" ht="15.75" customHeight="1">
      <c r="B698" s="166"/>
      <c r="C698" s="166"/>
      <c r="D698" s="166"/>
      <c r="E698" s="166"/>
      <c r="F698" s="166"/>
      <c r="G698" s="167"/>
      <c r="H698" s="166"/>
      <c r="I698" s="168"/>
      <c r="J698" s="168"/>
      <c r="K698" s="169"/>
      <c r="L698" s="166"/>
      <c r="M698" s="170"/>
      <c r="N698" s="169"/>
      <c r="O698" s="166"/>
      <c r="P698" s="169"/>
      <c r="Q698" s="166"/>
      <c r="R698" s="170"/>
      <c r="S698" s="169"/>
      <c r="T698" s="166"/>
      <c r="U698" s="169"/>
      <c r="V698" s="166"/>
      <c r="W698" s="170"/>
      <c r="X698" s="169"/>
      <c r="Y698" s="166"/>
    </row>
    <row r="699" spans="2:25" s="165" customFormat="1" ht="15.75" customHeight="1">
      <c r="B699" s="166"/>
      <c r="C699" s="166"/>
      <c r="D699" s="166"/>
      <c r="E699" s="166"/>
      <c r="F699" s="166"/>
      <c r="G699" s="167"/>
      <c r="H699" s="166"/>
      <c r="I699" s="168"/>
      <c r="J699" s="168"/>
      <c r="K699" s="169"/>
      <c r="L699" s="166"/>
      <c r="M699" s="170"/>
      <c r="N699" s="169"/>
      <c r="O699" s="166"/>
      <c r="P699" s="169"/>
      <c r="Q699" s="166"/>
      <c r="R699" s="170"/>
      <c r="S699" s="169"/>
      <c r="T699" s="166"/>
      <c r="U699" s="169"/>
      <c r="V699" s="166"/>
      <c r="W699" s="170"/>
      <c r="X699" s="169"/>
      <c r="Y699" s="166"/>
    </row>
    <row r="700" spans="2:25" s="165" customFormat="1" ht="15.75" customHeight="1">
      <c r="B700" s="166"/>
      <c r="C700" s="166"/>
      <c r="D700" s="166"/>
      <c r="E700" s="166"/>
      <c r="F700" s="166"/>
      <c r="G700" s="167"/>
      <c r="H700" s="166"/>
      <c r="I700" s="168"/>
      <c r="J700" s="168"/>
      <c r="K700" s="169"/>
      <c r="L700" s="166"/>
      <c r="M700" s="170"/>
      <c r="N700" s="169"/>
      <c r="O700" s="166"/>
      <c r="P700" s="169"/>
      <c r="Q700" s="166"/>
      <c r="R700" s="170"/>
      <c r="S700" s="169"/>
      <c r="T700" s="166"/>
      <c r="U700" s="169"/>
      <c r="V700" s="166"/>
      <c r="W700" s="170"/>
      <c r="X700" s="169"/>
      <c r="Y700" s="166"/>
    </row>
    <row r="701" spans="2:25" s="165" customFormat="1" ht="15.75" customHeight="1">
      <c r="B701" s="166"/>
      <c r="C701" s="166"/>
      <c r="D701" s="166"/>
      <c r="E701" s="166"/>
      <c r="F701" s="166"/>
      <c r="G701" s="167"/>
      <c r="H701" s="166"/>
      <c r="I701" s="168"/>
      <c r="J701" s="168"/>
      <c r="K701" s="169"/>
      <c r="L701" s="166"/>
      <c r="M701" s="170"/>
      <c r="N701" s="169"/>
      <c r="O701" s="166"/>
      <c r="P701" s="169"/>
      <c r="Q701" s="166"/>
      <c r="R701" s="170"/>
      <c r="S701" s="169"/>
      <c r="T701" s="166"/>
      <c r="U701" s="169"/>
      <c r="V701" s="166"/>
      <c r="W701" s="170"/>
      <c r="X701" s="169"/>
      <c r="Y701" s="166"/>
    </row>
    <row r="702" spans="2:25" s="165" customFormat="1" ht="15.75" customHeight="1">
      <c r="B702" s="166"/>
      <c r="C702" s="166"/>
      <c r="D702" s="166"/>
      <c r="E702" s="166"/>
      <c r="F702" s="166"/>
      <c r="G702" s="167"/>
      <c r="H702" s="166"/>
      <c r="I702" s="168"/>
      <c r="J702" s="168"/>
      <c r="K702" s="169"/>
      <c r="L702" s="166"/>
      <c r="M702" s="170"/>
      <c r="N702" s="169"/>
      <c r="O702" s="166"/>
      <c r="P702" s="169"/>
      <c r="Q702" s="166"/>
      <c r="R702" s="170"/>
      <c r="S702" s="169"/>
      <c r="T702" s="166"/>
      <c r="U702" s="169"/>
      <c r="V702" s="166"/>
      <c r="W702" s="170"/>
      <c r="X702" s="169"/>
      <c r="Y702" s="166"/>
    </row>
    <row r="703" spans="2:25" s="165" customFormat="1" ht="15.75" customHeight="1">
      <c r="B703" s="166"/>
      <c r="C703" s="166"/>
      <c r="D703" s="166"/>
      <c r="E703" s="166"/>
      <c r="F703" s="166"/>
      <c r="G703" s="167"/>
      <c r="H703" s="166"/>
      <c r="I703" s="168"/>
      <c r="J703" s="168"/>
      <c r="K703" s="169"/>
      <c r="L703" s="166"/>
      <c r="M703" s="170"/>
      <c r="N703" s="169"/>
      <c r="O703" s="166"/>
      <c r="P703" s="169"/>
      <c r="Q703" s="166"/>
      <c r="R703" s="170"/>
      <c r="S703" s="169"/>
      <c r="T703" s="166"/>
      <c r="U703" s="169"/>
      <c r="V703" s="166"/>
      <c r="W703" s="170"/>
      <c r="X703" s="169"/>
      <c r="Y703" s="166"/>
    </row>
    <row r="704" spans="2:25" s="165" customFormat="1" ht="15.75" customHeight="1">
      <c r="B704" s="166"/>
      <c r="C704" s="166"/>
      <c r="D704" s="166"/>
      <c r="E704" s="166"/>
      <c r="F704" s="166"/>
      <c r="G704" s="167"/>
      <c r="H704" s="166"/>
      <c r="I704" s="168"/>
      <c r="J704" s="168"/>
      <c r="K704" s="169"/>
      <c r="L704" s="166"/>
      <c r="M704" s="170"/>
      <c r="N704" s="169"/>
      <c r="O704" s="166"/>
      <c r="P704" s="169"/>
      <c r="Q704" s="166"/>
      <c r="R704" s="170"/>
      <c r="S704" s="169"/>
      <c r="T704" s="166"/>
      <c r="U704" s="169"/>
      <c r="V704" s="166"/>
      <c r="W704" s="170"/>
      <c r="X704" s="169"/>
      <c r="Y704" s="166"/>
    </row>
    <row r="705" spans="2:25" s="165" customFormat="1" ht="15.75" customHeight="1">
      <c r="B705" s="166"/>
      <c r="C705" s="166"/>
      <c r="D705" s="166"/>
      <c r="E705" s="166"/>
      <c r="F705" s="166"/>
      <c r="G705" s="167"/>
      <c r="H705" s="166"/>
      <c r="I705" s="168"/>
      <c r="J705" s="168"/>
      <c r="K705" s="169"/>
      <c r="L705" s="166"/>
      <c r="M705" s="170"/>
      <c r="N705" s="169"/>
      <c r="O705" s="166"/>
      <c r="P705" s="169"/>
      <c r="Q705" s="166"/>
      <c r="R705" s="170"/>
      <c r="S705" s="169"/>
      <c r="T705" s="166"/>
      <c r="U705" s="169"/>
      <c r="V705" s="166"/>
      <c r="W705" s="170"/>
      <c r="X705" s="169"/>
      <c r="Y705" s="166"/>
    </row>
    <row r="706" spans="2:25" s="165" customFormat="1" ht="15.75" customHeight="1">
      <c r="B706" s="166"/>
      <c r="C706" s="166"/>
      <c r="D706" s="166"/>
      <c r="E706" s="166"/>
      <c r="F706" s="166"/>
      <c r="G706" s="167"/>
      <c r="H706" s="166"/>
      <c r="I706" s="168"/>
      <c r="J706" s="168"/>
      <c r="K706" s="169"/>
      <c r="L706" s="166"/>
      <c r="M706" s="170"/>
      <c r="N706" s="169"/>
      <c r="O706" s="166"/>
      <c r="P706" s="169"/>
      <c r="Q706" s="166"/>
      <c r="R706" s="170"/>
      <c r="S706" s="169"/>
      <c r="T706" s="166"/>
      <c r="U706" s="169"/>
      <c r="V706" s="166"/>
      <c r="W706" s="170"/>
      <c r="X706" s="169"/>
      <c r="Y706" s="166"/>
    </row>
    <row r="707" spans="2:25" s="165" customFormat="1" ht="15.75" customHeight="1">
      <c r="B707" s="166"/>
      <c r="C707" s="166"/>
      <c r="D707" s="166"/>
      <c r="E707" s="166"/>
      <c r="F707" s="166"/>
      <c r="G707" s="167"/>
      <c r="H707" s="166"/>
      <c r="I707" s="168"/>
      <c r="J707" s="168"/>
      <c r="K707" s="169"/>
      <c r="L707" s="166"/>
      <c r="M707" s="170"/>
      <c r="N707" s="169"/>
      <c r="O707" s="166"/>
      <c r="P707" s="169"/>
      <c r="Q707" s="166"/>
      <c r="R707" s="170"/>
      <c r="S707" s="169"/>
      <c r="T707" s="166"/>
      <c r="U707" s="169"/>
      <c r="V707" s="166"/>
      <c r="W707" s="170"/>
      <c r="X707" s="169"/>
      <c r="Y707" s="166"/>
    </row>
    <row r="708" spans="2:25" s="165" customFormat="1" ht="15.75" customHeight="1">
      <c r="B708" s="166"/>
      <c r="C708" s="166"/>
      <c r="D708" s="166"/>
      <c r="E708" s="166"/>
      <c r="F708" s="166"/>
      <c r="G708" s="167"/>
      <c r="H708" s="166"/>
      <c r="I708" s="168"/>
      <c r="J708" s="168"/>
      <c r="K708" s="169"/>
      <c r="L708" s="166"/>
      <c r="M708" s="170"/>
      <c r="N708" s="169"/>
      <c r="O708" s="166"/>
      <c r="P708" s="169"/>
      <c r="Q708" s="166"/>
      <c r="R708" s="170"/>
      <c r="S708" s="169"/>
      <c r="T708" s="166"/>
      <c r="U708" s="169"/>
      <c r="V708" s="166"/>
      <c r="W708" s="170"/>
      <c r="X708" s="169"/>
      <c r="Y708" s="166"/>
    </row>
    <row r="709" spans="2:25" s="165" customFormat="1" ht="15.75" customHeight="1">
      <c r="B709" s="166"/>
      <c r="C709" s="166"/>
      <c r="D709" s="166"/>
      <c r="E709" s="166"/>
      <c r="F709" s="166"/>
      <c r="G709" s="167"/>
      <c r="H709" s="166"/>
      <c r="I709" s="168"/>
      <c r="J709" s="168"/>
      <c r="K709" s="169"/>
      <c r="L709" s="166"/>
      <c r="M709" s="170"/>
      <c r="N709" s="169"/>
      <c r="O709" s="166"/>
      <c r="P709" s="169"/>
      <c r="Q709" s="166"/>
      <c r="R709" s="170"/>
      <c r="S709" s="169"/>
      <c r="T709" s="166"/>
      <c r="U709" s="169"/>
      <c r="V709" s="166"/>
      <c r="W709" s="170"/>
      <c r="X709" s="169"/>
      <c r="Y709" s="166"/>
    </row>
    <row r="710" spans="2:25" s="165" customFormat="1" ht="15.75" customHeight="1">
      <c r="B710" s="166"/>
      <c r="C710" s="166"/>
      <c r="D710" s="166"/>
      <c r="E710" s="166"/>
      <c r="F710" s="166"/>
      <c r="G710" s="167"/>
      <c r="H710" s="166"/>
      <c r="I710" s="168"/>
      <c r="J710" s="168"/>
      <c r="K710" s="169"/>
      <c r="L710" s="166"/>
      <c r="M710" s="170"/>
      <c r="N710" s="169"/>
      <c r="O710" s="166"/>
      <c r="P710" s="169"/>
      <c r="Q710" s="166"/>
      <c r="R710" s="170"/>
      <c r="S710" s="169"/>
      <c r="T710" s="166"/>
      <c r="U710" s="169"/>
      <c r="V710" s="166"/>
      <c r="W710" s="170"/>
      <c r="X710" s="169"/>
      <c r="Y710" s="166"/>
    </row>
    <row r="711" spans="2:25" s="165" customFormat="1" ht="15.75" customHeight="1">
      <c r="B711" s="166"/>
      <c r="C711" s="166"/>
      <c r="D711" s="166"/>
      <c r="E711" s="166"/>
      <c r="F711" s="166"/>
      <c r="G711" s="167"/>
      <c r="H711" s="166"/>
      <c r="I711" s="168"/>
      <c r="J711" s="168"/>
      <c r="K711" s="169"/>
      <c r="L711" s="166"/>
      <c r="M711" s="170"/>
      <c r="N711" s="169"/>
      <c r="O711" s="166"/>
      <c r="P711" s="169"/>
      <c r="Q711" s="166"/>
      <c r="R711" s="170"/>
      <c r="S711" s="169"/>
      <c r="T711" s="166"/>
      <c r="U711" s="169"/>
      <c r="V711" s="166"/>
      <c r="W711" s="170"/>
      <c r="X711" s="169"/>
      <c r="Y711" s="166"/>
    </row>
    <row r="712" spans="2:25" s="165" customFormat="1" ht="15.75" customHeight="1">
      <c r="B712" s="166"/>
      <c r="C712" s="166"/>
      <c r="D712" s="166"/>
      <c r="E712" s="166"/>
      <c r="F712" s="166"/>
      <c r="G712" s="167"/>
      <c r="H712" s="166"/>
      <c r="I712" s="168"/>
      <c r="J712" s="168"/>
      <c r="K712" s="169"/>
      <c r="L712" s="166"/>
      <c r="M712" s="170"/>
      <c r="N712" s="169"/>
      <c r="O712" s="166"/>
      <c r="P712" s="169"/>
      <c r="Q712" s="166"/>
      <c r="R712" s="170"/>
      <c r="S712" s="169"/>
      <c r="T712" s="166"/>
      <c r="U712" s="169"/>
      <c r="V712" s="166"/>
      <c r="W712" s="170"/>
      <c r="X712" s="169"/>
      <c r="Y712" s="166"/>
    </row>
    <row r="713" spans="2:25" s="165" customFormat="1" ht="15.75" customHeight="1">
      <c r="B713" s="166"/>
      <c r="C713" s="166"/>
      <c r="D713" s="166"/>
      <c r="E713" s="166"/>
      <c r="F713" s="166"/>
      <c r="G713" s="167"/>
      <c r="H713" s="166"/>
      <c r="I713" s="168"/>
      <c r="J713" s="168"/>
      <c r="K713" s="169"/>
      <c r="L713" s="166"/>
      <c r="M713" s="170"/>
      <c r="N713" s="169"/>
      <c r="O713" s="166"/>
      <c r="P713" s="169"/>
      <c r="Q713" s="166"/>
      <c r="R713" s="170"/>
      <c r="S713" s="169"/>
      <c r="T713" s="166"/>
      <c r="U713" s="169"/>
      <c r="V713" s="166"/>
      <c r="W713" s="170"/>
      <c r="X713" s="169"/>
      <c r="Y713" s="166"/>
    </row>
    <row r="714" spans="2:25" s="165" customFormat="1" ht="15.75" customHeight="1">
      <c r="B714" s="166"/>
      <c r="C714" s="166"/>
      <c r="D714" s="166"/>
      <c r="E714" s="166"/>
      <c r="F714" s="166"/>
      <c r="G714" s="167"/>
      <c r="H714" s="166"/>
      <c r="I714" s="168"/>
      <c r="J714" s="168"/>
      <c r="K714" s="169"/>
      <c r="L714" s="166"/>
      <c r="M714" s="170"/>
      <c r="N714" s="169"/>
      <c r="O714" s="166"/>
      <c r="P714" s="169"/>
      <c r="Q714" s="166"/>
      <c r="R714" s="170"/>
      <c r="S714" s="169"/>
      <c r="T714" s="166"/>
      <c r="U714" s="169"/>
      <c r="V714" s="166"/>
      <c r="W714" s="170"/>
      <c r="X714" s="169"/>
      <c r="Y714" s="166"/>
    </row>
    <row r="715" spans="2:25" s="165" customFormat="1" ht="15.75" customHeight="1">
      <c r="B715" s="166"/>
      <c r="C715" s="166"/>
      <c r="D715" s="166"/>
      <c r="E715" s="166"/>
      <c r="F715" s="166"/>
      <c r="G715" s="167"/>
      <c r="H715" s="166"/>
      <c r="I715" s="168"/>
      <c r="J715" s="168"/>
      <c r="K715" s="169"/>
      <c r="L715" s="166"/>
      <c r="M715" s="170"/>
      <c r="N715" s="169"/>
      <c r="O715" s="166"/>
      <c r="P715" s="169"/>
      <c r="Q715" s="166"/>
      <c r="R715" s="170"/>
      <c r="S715" s="169"/>
      <c r="T715" s="166"/>
      <c r="U715" s="169"/>
      <c r="V715" s="166"/>
      <c r="W715" s="170"/>
      <c r="X715" s="169"/>
      <c r="Y715" s="166"/>
    </row>
    <row r="716" spans="2:25" s="165" customFormat="1" ht="15.75" customHeight="1">
      <c r="B716" s="166"/>
      <c r="C716" s="166"/>
      <c r="D716" s="166"/>
      <c r="E716" s="166"/>
      <c r="F716" s="166"/>
      <c r="G716" s="167"/>
      <c r="H716" s="166"/>
      <c r="I716" s="168"/>
      <c r="J716" s="168"/>
      <c r="K716" s="169"/>
      <c r="L716" s="166"/>
      <c r="M716" s="170"/>
      <c r="N716" s="169"/>
      <c r="O716" s="166"/>
      <c r="P716" s="169"/>
      <c r="Q716" s="166"/>
      <c r="R716" s="170"/>
      <c r="S716" s="169"/>
      <c r="T716" s="166"/>
      <c r="U716" s="169"/>
      <c r="V716" s="166"/>
      <c r="W716" s="170"/>
      <c r="X716" s="169"/>
      <c r="Y716" s="166"/>
    </row>
    <row r="717" spans="2:25" s="165" customFormat="1" ht="15.75" customHeight="1">
      <c r="B717" s="166"/>
      <c r="C717" s="166"/>
      <c r="D717" s="166"/>
      <c r="E717" s="166"/>
      <c r="F717" s="166"/>
      <c r="G717" s="167"/>
      <c r="H717" s="166"/>
      <c r="I717" s="168"/>
      <c r="J717" s="168"/>
      <c r="K717" s="169"/>
      <c r="L717" s="166"/>
      <c r="M717" s="170"/>
      <c r="N717" s="169"/>
      <c r="O717" s="166"/>
      <c r="P717" s="169"/>
      <c r="Q717" s="166"/>
      <c r="R717" s="170"/>
      <c r="S717" s="169"/>
      <c r="T717" s="166"/>
      <c r="U717" s="169"/>
      <c r="V717" s="166"/>
      <c r="W717" s="170"/>
      <c r="X717" s="169"/>
      <c r="Y717" s="166"/>
    </row>
    <row r="718" spans="2:25" s="165" customFormat="1" ht="15.75" customHeight="1">
      <c r="B718" s="166"/>
      <c r="C718" s="166"/>
      <c r="D718" s="166"/>
      <c r="E718" s="166"/>
      <c r="F718" s="166"/>
      <c r="G718" s="167"/>
      <c r="H718" s="166"/>
      <c r="I718" s="168"/>
      <c r="J718" s="168"/>
      <c r="K718" s="169"/>
      <c r="L718" s="166"/>
      <c r="M718" s="170"/>
      <c r="N718" s="169"/>
      <c r="O718" s="166"/>
      <c r="P718" s="169"/>
      <c r="Q718" s="166"/>
      <c r="R718" s="170"/>
      <c r="S718" s="169"/>
      <c r="T718" s="166"/>
      <c r="U718" s="169"/>
      <c r="V718" s="166"/>
      <c r="W718" s="170"/>
      <c r="X718" s="169"/>
      <c r="Y718" s="166"/>
    </row>
    <row r="719" spans="2:25" s="165" customFormat="1" ht="15.75" customHeight="1">
      <c r="B719" s="166"/>
      <c r="C719" s="166"/>
      <c r="D719" s="166"/>
      <c r="E719" s="166"/>
      <c r="F719" s="166"/>
      <c r="G719" s="167"/>
      <c r="H719" s="166"/>
      <c r="I719" s="168"/>
      <c r="J719" s="168"/>
      <c r="K719" s="169"/>
      <c r="L719" s="166"/>
      <c r="M719" s="170"/>
      <c r="N719" s="169"/>
      <c r="O719" s="166"/>
      <c r="P719" s="169"/>
      <c r="Q719" s="166"/>
      <c r="R719" s="170"/>
      <c r="S719" s="169"/>
      <c r="T719" s="166"/>
      <c r="U719" s="169"/>
      <c r="V719" s="166"/>
      <c r="W719" s="170"/>
      <c r="X719" s="169"/>
      <c r="Y719" s="166"/>
    </row>
    <row r="720" spans="2:25" s="165" customFormat="1" ht="15.75" customHeight="1">
      <c r="B720" s="166"/>
      <c r="C720" s="166"/>
      <c r="D720" s="166"/>
      <c r="E720" s="166"/>
      <c r="F720" s="166"/>
      <c r="G720" s="167"/>
      <c r="H720" s="166"/>
      <c r="I720" s="168"/>
      <c r="J720" s="168"/>
      <c r="K720" s="169"/>
      <c r="L720" s="166"/>
      <c r="M720" s="170"/>
      <c r="N720" s="169"/>
      <c r="O720" s="166"/>
      <c r="P720" s="169"/>
      <c r="Q720" s="166"/>
      <c r="R720" s="170"/>
      <c r="S720" s="169"/>
      <c r="T720" s="166"/>
      <c r="U720" s="169"/>
      <c r="V720" s="166"/>
      <c r="W720" s="170"/>
      <c r="X720" s="169"/>
      <c r="Y720" s="166"/>
    </row>
    <row r="721" spans="2:25" s="165" customFormat="1" ht="15.75" customHeight="1">
      <c r="B721" s="166"/>
      <c r="C721" s="166"/>
      <c r="D721" s="166"/>
      <c r="E721" s="166"/>
      <c r="F721" s="166"/>
      <c r="G721" s="167"/>
      <c r="H721" s="166"/>
      <c r="I721" s="168"/>
      <c r="J721" s="168"/>
      <c r="K721" s="169"/>
      <c r="L721" s="166"/>
      <c r="M721" s="170"/>
      <c r="N721" s="169"/>
      <c r="O721" s="166"/>
      <c r="P721" s="169"/>
      <c r="Q721" s="166"/>
      <c r="R721" s="170"/>
      <c r="S721" s="169"/>
      <c r="T721" s="166"/>
      <c r="U721" s="169"/>
      <c r="V721" s="166"/>
      <c r="W721" s="170"/>
      <c r="X721" s="169"/>
      <c r="Y721" s="166"/>
    </row>
    <row r="722" spans="2:25" s="165" customFormat="1" ht="15.75" customHeight="1">
      <c r="B722" s="166"/>
      <c r="C722" s="166"/>
      <c r="D722" s="166"/>
      <c r="E722" s="166"/>
      <c r="F722" s="166"/>
      <c r="G722" s="167"/>
      <c r="H722" s="166"/>
      <c r="I722" s="168"/>
      <c r="J722" s="168"/>
      <c r="K722" s="169"/>
      <c r="L722" s="166"/>
      <c r="M722" s="170"/>
      <c r="N722" s="169"/>
      <c r="O722" s="166"/>
      <c r="P722" s="169"/>
      <c r="Q722" s="166"/>
      <c r="R722" s="170"/>
      <c r="S722" s="169"/>
      <c r="T722" s="166"/>
      <c r="U722" s="169"/>
      <c r="V722" s="166"/>
      <c r="W722" s="170"/>
      <c r="X722" s="169"/>
      <c r="Y722" s="166"/>
    </row>
    <row r="723" spans="2:25" s="165" customFormat="1" ht="15.75" customHeight="1">
      <c r="B723" s="166"/>
      <c r="C723" s="166"/>
      <c r="D723" s="166"/>
      <c r="E723" s="166"/>
      <c r="F723" s="166"/>
      <c r="G723" s="167"/>
      <c r="H723" s="166"/>
      <c r="I723" s="168"/>
      <c r="J723" s="168"/>
      <c r="K723" s="169"/>
      <c r="L723" s="166"/>
      <c r="M723" s="170"/>
      <c r="N723" s="169"/>
      <c r="O723" s="166"/>
      <c r="P723" s="169"/>
      <c r="Q723" s="166"/>
      <c r="R723" s="170"/>
      <c r="S723" s="169"/>
      <c r="T723" s="166"/>
      <c r="U723" s="169"/>
      <c r="V723" s="166"/>
      <c r="W723" s="170"/>
      <c r="X723" s="169"/>
      <c r="Y723" s="166"/>
    </row>
    <row r="724" spans="2:25" s="165" customFormat="1" ht="15.75" customHeight="1">
      <c r="B724" s="166"/>
      <c r="C724" s="166"/>
      <c r="D724" s="166"/>
      <c r="E724" s="166"/>
      <c r="F724" s="166"/>
      <c r="G724" s="167"/>
      <c r="H724" s="166"/>
      <c r="I724" s="168"/>
      <c r="J724" s="168"/>
      <c r="K724" s="169"/>
      <c r="L724" s="166"/>
      <c r="M724" s="170"/>
      <c r="N724" s="169"/>
      <c r="O724" s="166"/>
      <c r="P724" s="169"/>
      <c r="Q724" s="166"/>
      <c r="R724" s="170"/>
      <c r="S724" s="169"/>
      <c r="T724" s="166"/>
      <c r="U724" s="169"/>
      <c r="V724" s="166"/>
      <c r="W724" s="170"/>
      <c r="X724" s="169"/>
      <c r="Y724" s="166"/>
    </row>
    <row r="725" spans="2:25" s="165" customFormat="1" ht="15.75" customHeight="1">
      <c r="B725" s="166"/>
      <c r="C725" s="166"/>
      <c r="D725" s="166"/>
      <c r="E725" s="166"/>
      <c r="F725" s="166"/>
      <c r="G725" s="167"/>
      <c r="H725" s="166"/>
      <c r="I725" s="168"/>
      <c r="J725" s="168"/>
      <c r="K725" s="169"/>
      <c r="L725" s="166"/>
      <c r="M725" s="170"/>
      <c r="N725" s="169"/>
      <c r="O725" s="166"/>
      <c r="P725" s="169"/>
      <c r="Q725" s="166"/>
      <c r="R725" s="170"/>
      <c r="S725" s="169"/>
      <c r="T725" s="166"/>
      <c r="U725" s="169"/>
      <c r="V725" s="166"/>
      <c r="W725" s="170"/>
      <c r="X725" s="169"/>
      <c r="Y725" s="166"/>
    </row>
    <row r="726" spans="2:25" s="165" customFormat="1" ht="15.75" customHeight="1">
      <c r="B726" s="166"/>
      <c r="C726" s="166"/>
      <c r="D726" s="166"/>
      <c r="E726" s="166"/>
      <c r="F726" s="166"/>
      <c r="G726" s="167"/>
      <c r="H726" s="166"/>
      <c r="I726" s="168"/>
      <c r="J726" s="168"/>
      <c r="K726" s="169"/>
      <c r="L726" s="166"/>
      <c r="M726" s="170"/>
      <c r="N726" s="169"/>
      <c r="O726" s="166"/>
      <c r="P726" s="169"/>
      <c r="Q726" s="166"/>
      <c r="R726" s="170"/>
      <c r="S726" s="169"/>
      <c r="T726" s="166"/>
      <c r="U726" s="169"/>
      <c r="V726" s="166"/>
      <c r="W726" s="170"/>
      <c r="X726" s="169"/>
      <c r="Y726" s="166"/>
    </row>
    <row r="727" spans="2:25" s="165" customFormat="1" ht="15.75" customHeight="1">
      <c r="B727" s="166"/>
      <c r="C727" s="166"/>
      <c r="D727" s="166"/>
      <c r="E727" s="166"/>
      <c r="F727" s="166"/>
      <c r="G727" s="167"/>
      <c r="H727" s="166"/>
      <c r="I727" s="168"/>
      <c r="J727" s="168"/>
      <c r="K727" s="169"/>
      <c r="L727" s="166"/>
      <c r="M727" s="170"/>
      <c r="N727" s="169"/>
      <c r="O727" s="166"/>
      <c r="P727" s="169"/>
      <c r="Q727" s="166"/>
      <c r="R727" s="170"/>
      <c r="S727" s="169"/>
      <c r="T727" s="166"/>
      <c r="U727" s="169"/>
      <c r="V727" s="166"/>
      <c r="W727" s="170"/>
      <c r="X727" s="169"/>
      <c r="Y727" s="166"/>
    </row>
    <row r="728" spans="2:25" s="165" customFormat="1" ht="15.75" customHeight="1">
      <c r="B728" s="166"/>
      <c r="C728" s="166"/>
      <c r="D728" s="166"/>
      <c r="E728" s="166"/>
      <c r="F728" s="166"/>
      <c r="G728" s="167"/>
      <c r="H728" s="166"/>
      <c r="I728" s="168"/>
      <c r="J728" s="168"/>
      <c r="K728" s="169"/>
      <c r="L728" s="166"/>
      <c r="M728" s="170"/>
      <c r="N728" s="169"/>
      <c r="O728" s="166"/>
      <c r="P728" s="169"/>
      <c r="Q728" s="166"/>
      <c r="R728" s="170"/>
      <c r="S728" s="169"/>
      <c r="T728" s="166"/>
      <c r="U728" s="169"/>
      <c r="V728" s="166"/>
      <c r="W728" s="170"/>
      <c r="X728" s="169"/>
      <c r="Y728" s="166"/>
    </row>
    <row r="729" spans="2:25" s="165" customFormat="1" ht="15.75" customHeight="1">
      <c r="B729" s="166"/>
      <c r="C729" s="166"/>
      <c r="D729" s="166"/>
      <c r="E729" s="166"/>
      <c r="F729" s="166"/>
      <c r="G729" s="167"/>
      <c r="H729" s="166"/>
      <c r="I729" s="168"/>
      <c r="J729" s="168"/>
      <c r="K729" s="169"/>
      <c r="L729" s="166"/>
      <c r="M729" s="170"/>
      <c r="N729" s="169"/>
      <c r="O729" s="166"/>
      <c r="P729" s="169"/>
      <c r="Q729" s="166"/>
      <c r="R729" s="170"/>
      <c r="S729" s="169"/>
      <c r="T729" s="166"/>
      <c r="U729" s="169"/>
      <c r="V729" s="166"/>
      <c r="W729" s="170"/>
      <c r="X729" s="169"/>
      <c r="Y729" s="166"/>
    </row>
    <row r="730" spans="2:25" s="165" customFormat="1" ht="15.75" customHeight="1">
      <c r="B730" s="166"/>
      <c r="C730" s="166"/>
      <c r="D730" s="166"/>
      <c r="E730" s="166"/>
      <c r="F730" s="166"/>
      <c r="G730" s="167"/>
      <c r="H730" s="166"/>
      <c r="I730" s="168"/>
      <c r="J730" s="168"/>
      <c r="K730" s="169"/>
      <c r="L730" s="166"/>
      <c r="M730" s="170"/>
      <c r="N730" s="169"/>
      <c r="O730" s="166"/>
      <c r="P730" s="169"/>
      <c r="Q730" s="166"/>
      <c r="R730" s="170"/>
      <c r="S730" s="169"/>
      <c r="T730" s="166"/>
      <c r="U730" s="169"/>
      <c r="V730" s="166"/>
      <c r="W730" s="170"/>
      <c r="X730" s="169"/>
      <c r="Y730" s="166"/>
    </row>
    <row r="731" spans="2:25" s="165" customFormat="1" ht="15.75" customHeight="1">
      <c r="B731" s="166"/>
      <c r="C731" s="166"/>
      <c r="D731" s="166"/>
      <c r="E731" s="166"/>
      <c r="F731" s="166"/>
      <c r="G731" s="167"/>
      <c r="H731" s="166"/>
      <c r="I731" s="168"/>
      <c r="J731" s="168"/>
      <c r="K731" s="169"/>
      <c r="L731" s="166"/>
      <c r="M731" s="170"/>
      <c r="N731" s="169"/>
      <c r="O731" s="166"/>
      <c r="P731" s="169"/>
      <c r="Q731" s="166"/>
      <c r="R731" s="170"/>
      <c r="S731" s="169"/>
      <c r="T731" s="166"/>
      <c r="U731" s="169"/>
      <c r="V731" s="166"/>
      <c r="W731" s="170"/>
      <c r="X731" s="169"/>
      <c r="Y731" s="166"/>
    </row>
    <row r="732" spans="2:25" s="165" customFormat="1" ht="15.75" customHeight="1">
      <c r="B732" s="166"/>
      <c r="C732" s="166"/>
      <c r="D732" s="166"/>
      <c r="E732" s="166"/>
      <c r="F732" s="166"/>
      <c r="G732" s="167"/>
      <c r="H732" s="166"/>
      <c r="I732" s="168"/>
      <c r="J732" s="168"/>
      <c r="K732" s="169"/>
      <c r="L732" s="166"/>
      <c r="M732" s="170"/>
      <c r="N732" s="169"/>
      <c r="O732" s="166"/>
      <c r="P732" s="169"/>
      <c r="Q732" s="166"/>
      <c r="R732" s="170"/>
      <c r="S732" s="169"/>
      <c r="T732" s="166"/>
      <c r="U732" s="169"/>
      <c r="V732" s="166"/>
      <c r="W732" s="170"/>
      <c r="X732" s="169"/>
      <c r="Y732" s="166"/>
    </row>
    <row r="733" spans="2:25" s="165" customFormat="1" ht="15.75" customHeight="1">
      <c r="B733" s="166"/>
      <c r="C733" s="166"/>
      <c r="D733" s="166"/>
      <c r="E733" s="166"/>
      <c r="F733" s="166"/>
      <c r="G733" s="167"/>
      <c r="H733" s="166"/>
      <c r="I733" s="168"/>
      <c r="J733" s="168"/>
      <c r="K733" s="169"/>
      <c r="L733" s="166"/>
      <c r="M733" s="170"/>
      <c r="N733" s="169"/>
      <c r="O733" s="166"/>
      <c r="P733" s="169"/>
      <c r="Q733" s="166"/>
      <c r="R733" s="170"/>
      <c r="S733" s="169"/>
      <c r="T733" s="166"/>
      <c r="U733" s="169"/>
      <c r="V733" s="166"/>
      <c r="W733" s="170"/>
      <c r="X733" s="169"/>
      <c r="Y733" s="166"/>
    </row>
    <row r="734" spans="2:25" s="165" customFormat="1" ht="15.75" customHeight="1">
      <c r="B734" s="166"/>
      <c r="C734" s="166"/>
      <c r="D734" s="166"/>
      <c r="E734" s="166"/>
      <c r="F734" s="166"/>
      <c r="G734" s="167"/>
      <c r="H734" s="166"/>
      <c r="I734" s="168"/>
      <c r="J734" s="168"/>
      <c r="K734" s="169"/>
      <c r="L734" s="166"/>
      <c r="M734" s="170"/>
      <c r="N734" s="169"/>
      <c r="O734" s="166"/>
      <c r="P734" s="169"/>
      <c r="Q734" s="166"/>
      <c r="R734" s="170"/>
      <c r="S734" s="169"/>
      <c r="T734" s="166"/>
      <c r="U734" s="169"/>
      <c r="V734" s="166"/>
      <c r="W734" s="170"/>
      <c r="X734" s="169"/>
      <c r="Y734" s="166"/>
    </row>
    <row r="735" spans="2:25" s="165" customFormat="1" ht="15.75" customHeight="1">
      <c r="B735" s="166"/>
      <c r="C735" s="166"/>
      <c r="D735" s="166"/>
      <c r="E735" s="166"/>
      <c r="F735" s="166"/>
      <c r="G735" s="167"/>
      <c r="H735" s="166"/>
      <c r="I735" s="168"/>
      <c r="J735" s="168"/>
      <c r="K735" s="169"/>
      <c r="L735" s="166"/>
      <c r="M735" s="170"/>
      <c r="N735" s="169"/>
      <c r="O735" s="166"/>
      <c r="P735" s="169"/>
      <c r="Q735" s="166"/>
      <c r="R735" s="170"/>
      <c r="S735" s="169"/>
      <c r="T735" s="166"/>
      <c r="U735" s="169"/>
      <c r="V735" s="166"/>
      <c r="W735" s="170"/>
      <c r="X735" s="169"/>
      <c r="Y735" s="166"/>
    </row>
    <row r="736" spans="2:25" s="165" customFormat="1" ht="15.75" customHeight="1">
      <c r="B736" s="166"/>
      <c r="C736" s="166"/>
      <c r="D736" s="166"/>
      <c r="E736" s="166"/>
      <c r="F736" s="166"/>
      <c r="G736" s="167"/>
      <c r="H736" s="166"/>
      <c r="I736" s="168"/>
      <c r="J736" s="168"/>
      <c r="K736" s="169"/>
      <c r="L736" s="166"/>
      <c r="M736" s="170"/>
      <c r="N736" s="169"/>
      <c r="O736" s="166"/>
      <c r="P736" s="169"/>
      <c r="Q736" s="166"/>
      <c r="R736" s="170"/>
      <c r="S736" s="169"/>
      <c r="T736" s="166"/>
      <c r="U736" s="169"/>
      <c r="V736" s="166"/>
      <c r="W736" s="170"/>
      <c r="X736" s="169"/>
      <c r="Y736" s="166"/>
    </row>
    <row r="737" spans="2:25" s="165" customFormat="1" ht="15.75" customHeight="1">
      <c r="B737" s="166"/>
      <c r="C737" s="166"/>
      <c r="D737" s="166"/>
      <c r="E737" s="166"/>
      <c r="F737" s="166"/>
      <c r="G737" s="167"/>
      <c r="H737" s="166"/>
      <c r="I737" s="168"/>
      <c r="J737" s="168"/>
      <c r="K737" s="169"/>
      <c r="L737" s="166"/>
      <c r="M737" s="170"/>
      <c r="N737" s="169"/>
      <c r="O737" s="166"/>
      <c r="P737" s="169"/>
      <c r="Q737" s="166"/>
      <c r="R737" s="170"/>
      <c r="S737" s="169"/>
      <c r="T737" s="166"/>
      <c r="U737" s="169"/>
      <c r="V737" s="166"/>
      <c r="W737" s="170"/>
      <c r="X737" s="169"/>
      <c r="Y737" s="166"/>
    </row>
    <row r="738" spans="2:25" s="165" customFormat="1" ht="15.75" customHeight="1">
      <c r="B738" s="166"/>
      <c r="C738" s="166"/>
      <c r="D738" s="166"/>
      <c r="E738" s="166"/>
      <c r="F738" s="166"/>
      <c r="G738" s="167"/>
      <c r="H738" s="166"/>
      <c r="I738" s="168"/>
      <c r="J738" s="168"/>
      <c r="K738" s="169"/>
      <c r="L738" s="166"/>
      <c r="M738" s="170"/>
      <c r="N738" s="169"/>
      <c r="O738" s="166"/>
      <c r="P738" s="169"/>
      <c r="Q738" s="166"/>
      <c r="R738" s="170"/>
      <c r="S738" s="169"/>
      <c r="T738" s="166"/>
      <c r="U738" s="169"/>
      <c r="V738" s="166"/>
      <c r="W738" s="170"/>
      <c r="X738" s="169"/>
      <c r="Y738" s="166"/>
    </row>
    <row r="739" spans="2:25" s="165" customFormat="1" ht="15.75" customHeight="1">
      <c r="B739" s="166"/>
      <c r="C739" s="166"/>
      <c r="D739" s="166"/>
      <c r="E739" s="166"/>
      <c r="F739" s="166"/>
      <c r="G739" s="167"/>
      <c r="H739" s="166"/>
      <c r="I739" s="168"/>
      <c r="J739" s="168"/>
      <c r="K739" s="169"/>
      <c r="L739" s="166"/>
      <c r="M739" s="170"/>
      <c r="N739" s="169"/>
      <c r="O739" s="166"/>
      <c r="P739" s="169"/>
      <c r="Q739" s="166"/>
      <c r="R739" s="170"/>
      <c r="S739" s="169"/>
      <c r="T739" s="166"/>
      <c r="U739" s="169"/>
      <c r="V739" s="166"/>
      <c r="W739" s="170"/>
      <c r="X739" s="169"/>
      <c r="Y739" s="166"/>
    </row>
    <row r="740" spans="2:25" s="165" customFormat="1" ht="15.75" customHeight="1">
      <c r="B740" s="166"/>
      <c r="C740" s="166"/>
      <c r="D740" s="166"/>
      <c r="E740" s="166"/>
      <c r="F740" s="166"/>
      <c r="G740" s="167"/>
      <c r="H740" s="166"/>
      <c r="I740" s="168"/>
      <c r="J740" s="168"/>
      <c r="K740" s="169"/>
      <c r="L740" s="166"/>
      <c r="M740" s="170"/>
      <c r="N740" s="169"/>
      <c r="O740" s="166"/>
      <c r="P740" s="169"/>
      <c r="Q740" s="166"/>
      <c r="R740" s="170"/>
      <c r="S740" s="169"/>
      <c r="T740" s="166"/>
      <c r="U740" s="169"/>
      <c r="V740" s="166"/>
      <c r="W740" s="170"/>
      <c r="X740" s="169"/>
      <c r="Y740" s="166"/>
    </row>
    <row r="741" spans="2:25" s="165" customFormat="1" ht="15.75" customHeight="1">
      <c r="B741" s="166"/>
      <c r="C741" s="166"/>
      <c r="D741" s="166"/>
      <c r="E741" s="166"/>
      <c r="F741" s="166"/>
      <c r="G741" s="167"/>
      <c r="H741" s="166"/>
      <c r="I741" s="168"/>
      <c r="J741" s="168"/>
      <c r="K741" s="169"/>
      <c r="L741" s="166"/>
      <c r="M741" s="170"/>
      <c r="N741" s="169"/>
      <c r="O741" s="166"/>
      <c r="P741" s="169"/>
      <c r="Q741" s="166"/>
      <c r="R741" s="170"/>
      <c r="S741" s="169"/>
      <c r="T741" s="166"/>
      <c r="U741" s="169"/>
      <c r="V741" s="166"/>
      <c r="W741" s="170"/>
      <c r="X741" s="169"/>
      <c r="Y741" s="166"/>
    </row>
    <row r="742" spans="2:25" s="165" customFormat="1" ht="15.75" customHeight="1">
      <c r="B742" s="166"/>
      <c r="C742" s="166"/>
      <c r="D742" s="166"/>
      <c r="E742" s="166"/>
      <c r="F742" s="166"/>
      <c r="G742" s="167"/>
      <c r="H742" s="166"/>
      <c r="I742" s="168"/>
      <c r="J742" s="168"/>
      <c r="K742" s="169"/>
      <c r="L742" s="166"/>
      <c r="M742" s="170"/>
      <c r="N742" s="169"/>
      <c r="O742" s="166"/>
      <c r="P742" s="169"/>
      <c r="Q742" s="166"/>
      <c r="R742" s="170"/>
      <c r="S742" s="169"/>
      <c r="T742" s="166"/>
      <c r="U742" s="169"/>
      <c r="V742" s="166"/>
      <c r="W742" s="170"/>
      <c r="X742" s="169"/>
      <c r="Y742" s="166"/>
    </row>
    <row r="743" spans="2:25" s="165" customFormat="1" ht="15.75" customHeight="1">
      <c r="B743" s="166"/>
      <c r="C743" s="166"/>
      <c r="D743" s="166"/>
      <c r="E743" s="166"/>
      <c r="F743" s="166"/>
      <c r="G743" s="167"/>
      <c r="H743" s="166"/>
      <c r="I743" s="168"/>
      <c r="J743" s="168"/>
      <c r="K743" s="169"/>
      <c r="L743" s="166"/>
      <c r="M743" s="170"/>
      <c r="N743" s="169"/>
      <c r="O743" s="166"/>
      <c r="P743" s="169"/>
      <c r="Q743" s="166"/>
      <c r="R743" s="170"/>
      <c r="S743" s="169"/>
      <c r="T743" s="166"/>
      <c r="U743" s="169"/>
      <c r="V743" s="166"/>
      <c r="W743" s="170"/>
      <c r="X743" s="169"/>
      <c r="Y743" s="166"/>
    </row>
    <row r="744" spans="2:25" s="165" customFormat="1" ht="15.75" customHeight="1">
      <c r="B744" s="166"/>
      <c r="C744" s="166"/>
      <c r="D744" s="166"/>
      <c r="E744" s="166"/>
      <c r="F744" s="166"/>
      <c r="G744" s="167"/>
      <c r="H744" s="166"/>
      <c r="I744" s="168"/>
      <c r="J744" s="168"/>
      <c r="K744" s="169"/>
      <c r="L744" s="166"/>
      <c r="M744" s="170"/>
      <c r="N744" s="169"/>
      <c r="O744" s="166"/>
      <c r="P744" s="169"/>
      <c r="Q744" s="166"/>
      <c r="R744" s="170"/>
      <c r="S744" s="169"/>
      <c r="T744" s="166"/>
      <c r="U744" s="169"/>
      <c r="V744" s="166"/>
      <c r="W744" s="170"/>
      <c r="X744" s="169"/>
      <c r="Y744" s="166"/>
    </row>
    <row r="745" spans="2:25" s="165" customFormat="1" ht="15.75" customHeight="1">
      <c r="B745" s="166"/>
      <c r="C745" s="166"/>
      <c r="D745" s="166"/>
      <c r="E745" s="166"/>
      <c r="F745" s="166"/>
      <c r="G745" s="167"/>
      <c r="H745" s="166"/>
      <c r="I745" s="168"/>
      <c r="J745" s="168"/>
      <c r="K745" s="169"/>
      <c r="L745" s="166"/>
      <c r="M745" s="170"/>
      <c r="N745" s="169"/>
      <c r="O745" s="166"/>
      <c r="P745" s="169"/>
      <c r="Q745" s="166"/>
      <c r="R745" s="170"/>
      <c r="S745" s="169"/>
      <c r="T745" s="166"/>
      <c r="U745" s="169"/>
      <c r="V745" s="166"/>
      <c r="W745" s="170"/>
      <c r="X745" s="169"/>
      <c r="Y745" s="166"/>
    </row>
    <row r="746" spans="2:25" s="165" customFormat="1" ht="15.75" customHeight="1">
      <c r="B746" s="166"/>
      <c r="C746" s="166"/>
      <c r="D746" s="166"/>
      <c r="E746" s="166"/>
      <c r="F746" s="166"/>
      <c r="G746" s="167"/>
      <c r="H746" s="166"/>
      <c r="I746" s="168"/>
      <c r="J746" s="168"/>
      <c r="K746" s="169"/>
      <c r="L746" s="166"/>
      <c r="M746" s="170"/>
      <c r="N746" s="169"/>
      <c r="O746" s="166"/>
      <c r="P746" s="169"/>
      <c r="Q746" s="166"/>
      <c r="R746" s="170"/>
      <c r="S746" s="169"/>
      <c r="T746" s="166"/>
      <c r="U746" s="169"/>
      <c r="V746" s="166"/>
      <c r="W746" s="170"/>
      <c r="X746" s="169"/>
      <c r="Y746" s="166"/>
    </row>
    <row r="747" spans="2:25" s="165" customFormat="1" ht="15.75" customHeight="1">
      <c r="B747" s="166"/>
      <c r="C747" s="166"/>
      <c r="D747" s="166"/>
      <c r="E747" s="166"/>
      <c r="F747" s="166"/>
      <c r="G747" s="167"/>
      <c r="H747" s="166"/>
      <c r="I747" s="168"/>
      <c r="J747" s="168"/>
      <c r="K747" s="169"/>
      <c r="L747" s="166"/>
      <c r="M747" s="170"/>
      <c r="N747" s="169"/>
      <c r="O747" s="166"/>
      <c r="P747" s="169"/>
      <c r="Q747" s="166"/>
      <c r="R747" s="170"/>
      <c r="S747" s="169"/>
      <c r="T747" s="166"/>
      <c r="U747" s="169"/>
      <c r="V747" s="166"/>
      <c r="W747" s="170"/>
      <c r="X747" s="169"/>
      <c r="Y747" s="166"/>
    </row>
    <row r="748" spans="2:25" s="165" customFormat="1" ht="15.75" customHeight="1">
      <c r="B748" s="166"/>
      <c r="C748" s="166"/>
      <c r="D748" s="166"/>
      <c r="E748" s="166"/>
      <c r="F748" s="166"/>
      <c r="G748" s="167"/>
      <c r="H748" s="166"/>
      <c r="I748" s="168"/>
      <c r="J748" s="168"/>
      <c r="K748" s="169"/>
      <c r="L748" s="166"/>
      <c r="M748" s="170"/>
      <c r="N748" s="169"/>
      <c r="O748" s="166"/>
      <c r="P748" s="169"/>
      <c r="Q748" s="166"/>
      <c r="R748" s="170"/>
      <c r="S748" s="169"/>
      <c r="T748" s="166"/>
      <c r="U748" s="169"/>
      <c r="V748" s="166"/>
      <c r="W748" s="170"/>
      <c r="X748" s="169"/>
      <c r="Y748" s="166"/>
    </row>
    <row r="749" spans="2:25" s="165" customFormat="1" ht="15.75" customHeight="1">
      <c r="B749" s="166"/>
      <c r="C749" s="166"/>
      <c r="D749" s="166"/>
      <c r="E749" s="166"/>
      <c r="F749" s="166"/>
      <c r="G749" s="167"/>
      <c r="H749" s="166"/>
      <c r="I749" s="168"/>
      <c r="J749" s="168"/>
      <c r="K749" s="169"/>
      <c r="L749" s="166"/>
      <c r="M749" s="170"/>
      <c r="N749" s="169"/>
      <c r="O749" s="166"/>
      <c r="P749" s="169"/>
      <c r="Q749" s="166"/>
      <c r="R749" s="170"/>
      <c r="S749" s="169"/>
      <c r="T749" s="166"/>
      <c r="U749" s="169"/>
      <c r="V749" s="166"/>
      <c r="W749" s="170"/>
      <c r="X749" s="169"/>
      <c r="Y749" s="166"/>
    </row>
    <row r="750" spans="2:25" s="165" customFormat="1" ht="15.75" customHeight="1">
      <c r="B750" s="166"/>
      <c r="C750" s="166"/>
      <c r="D750" s="166"/>
      <c r="E750" s="166"/>
      <c r="F750" s="166"/>
      <c r="G750" s="167"/>
      <c r="H750" s="166"/>
      <c r="I750" s="168"/>
      <c r="J750" s="168"/>
      <c r="K750" s="169"/>
      <c r="L750" s="166"/>
      <c r="M750" s="170"/>
      <c r="N750" s="169"/>
      <c r="O750" s="166"/>
      <c r="P750" s="169"/>
      <c r="Q750" s="166"/>
      <c r="R750" s="170"/>
      <c r="S750" s="169"/>
      <c r="T750" s="166"/>
      <c r="U750" s="169"/>
      <c r="V750" s="166"/>
      <c r="W750" s="170"/>
      <c r="X750" s="169"/>
      <c r="Y750" s="166"/>
    </row>
    <row r="751" spans="2:25" s="165" customFormat="1" ht="15.75" customHeight="1">
      <c r="B751" s="166"/>
      <c r="C751" s="166"/>
      <c r="D751" s="166"/>
      <c r="E751" s="166"/>
      <c r="F751" s="166"/>
      <c r="G751" s="167"/>
      <c r="H751" s="166"/>
      <c r="I751" s="168"/>
      <c r="J751" s="168"/>
      <c r="K751" s="169"/>
      <c r="L751" s="166"/>
      <c r="M751" s="170"/>
      <c r="N751" s="169"/>
      <c r="O751" s="166"/>
      <c r="P751" s="169"/>
      <c r="Q751" s="166"/>
      <c r="R751" s="170"/>
      <c r="S751" s="169"/>
      <c r="T751" s="166"/>
      <c r="U751" s="169"/>
      <c r="V751" s="166"/>
      <c r="W751" s="170"/>
      <c r="X751" s="169"/>
      <c r="Y751" s="166"/>
    </row>
    <row r="752" spans="2:25" s="165" customFormat="1" ht="15.75" customHeight="1">
      <c r="B752" s="166"/>
      <c r="C752" s="166"/>
      <c r="D752" s="166"/>
      <c r="E752" s="166"/>
      <c r="F752" s="166"/>
      <c r="G752" s="167"/>
      <c r="H752" s="166"/>
      <c r="I752" s="168"/>
      <c r="J752" s="168"/>
      <c r="K752" s="169"/>
      <c r="L752" s="166"/>
      <c r="M752" s="170"/>
      <c r="N752" s="169"/>
      <c r="O752" s="166"/>
      <c r="P752" s="169"/>
      <c r="Q752" s="166"/>
      <c r="R752" s="170"/>
      <c r="S752" s="169"/>
      <c r="T752" s="166"/>
      <c r="U752" s="169"/>
      <c r="V752" s="166"/>
      <c r="W752" s="170"/>
      <c r="X752" s="169"/>
      <c r="Y752" s="166"/>
    </row>
    <row r="753" spans="2:25" s="165" customFormat="1" ht="15.75" customHeight="1">
      <c r="B753" s="166"/>
      <c r="C753" s="166"/>
      <c r="D753" s="166"/>
      <c r="E753" s="166"/>
      <c r="F753" s="166"/>
      <c r="G753" s="167"/>
      <c r="H753" s="166"/>
      <c r="I753" s="168"/>
      <c r="J753" s="168"/>
      <c r="K753" s="169"/>
      <c r="L753" s="166"/>
      <c r="M753" s="170"/>
      <c r="N753" s="169"/>
      <c r="O753" s="166"/>
      <c r="P753" s="169"/>
      <c r="Q753" s="166"/>
      <c r="R753" s="170"/>
      <c r="S753" s="169"/>
      <c r="T753" s="166"/>
      <c r="U753" s="169"/>
      <c r="V753" s="166"/>
      <c r="W753" s="170"/>
      <c r="X753" s="169"/>
      <c r="Y753" s="166"/>
    </row>
    <row r="754" spans="2:25" s="165" customFormat="1" ht="15.75" customHeight="1">
      <c r="B754" s="166"/>
      <c r="C754" s="166"/>
      <c r="D754" s="166"/>
      <c r="E754" s="166"/>
      <c r="F754" s="166"/>
      <c r="G754" s="167"/>
      <c r="H754" s="166"/>
      <c r="I754" s="168"/>
      <c r="J754" s="168"/>
      <c r="K754" s="169"/>
      <c r="L754" s="166"/>
      <c r="M754" s="170"/>
      <c r="N754" s="169"/>
      <c r="O754" s="166"/>
      <c r="P754" s="169"/>
      <c r="Q754" s="166"/>
      <c r="R754" s="170"/>
      <c r="S754" s="169"/>
      <c r="T754" s="166"/>
      <c r="U754" s="169"/>
      <c r="V754" s="166"/>
      <c r="W754" s="170"/>
      <c r="X754" s="169"/>
      <c r="Y754" s="166"/>
    </row>
    <row r="755" spans="2:25" s="165" customFormat="1" ht="15.75" customHeight="1">
      <c r="B755" s="166"/>
      <c r="C755" s="166"/>
      <c r="D755" s="166"/>
      <c r="E755" s="166"/>
      <c r="F755" s="166"/>
      <c r="G755" s="167"/>
      <c r="H755" s="166"/>
      <c r="I755" s="168"/>
      <c r="J755" s="168"/>
      <c r="K755" s="169"/>
      <c r="L755" s="166"/>
      <c r="M755" s="170"/>
      <c r="N755" s="169"/>
      <c r="O755" s="166"/>
      <c r="P755" s="169"/>
      <c r="Q755" s="166"/>
      <c r="R755" s="170"/>
      <c r="S755" s="169"/>
      <c r="T755" s="166"/>
      <c r="U755" s="169"/>
      <c r="V755" s="166"/>
      <c r="W755" s="170"/>
      <c r="X755" s="169"/>
      <c r="Y755" s="166"/>
    </row>
    <row r="756" spans="2:25" s="165" customFormat="1" ht="15.75" customHeight="1">
      <c r="B756" s="166"/>
      <c r="C756" s="166"/>
      <c r="D756" s="166"/>
      <c r="E756" s="166"/>
      <c r="F756" s="166"/>
      <c r="G756" s="167"/>
      <c r="H756" s="166"/>
      <c r="I756" s="168"/>
      <c r="J756" s="168"/>
      <c r="K756" s="169"/>
      <c r="L756" s="166"/>
      <c r="M756" s="170"/>
      <c r="N756" s="169"/>
      <c r="O756" s="166"/>
      <c r="P756" s="169"/>
      <c r="Q756" s="166"/>
      <c r="R756" s="170"/>
      <c r="S756" s="169"/>
      <c r="T756" s="166"/>
      <c r="U756" s="169"/>
      <c r="V756" s="166"/>
      <c r="W756" s="170"/>
      <c r="X756" s="169"/>
      <c r="Y756" s="166"/>
    </row>
    <row r="757" spans="2:25" s="165" customFormat="1" ht="15.75" customHeight="1">
      <c r="B757" s="166"/>
      <c r="C757" s="166"/>
      <c r="D757" s="166"/>
      <c r="E757" s="166"/>
      <c r="F757" s="166"/>
      <c r="G757" s="167"/>
      <c r="H757" s="166"/>
      <c r="I757" s="168"/>
      <c r="J757" s="168"/>
      <c r="K757" s="169"/>
      <c r="L757" s="166"/>
      <c r="M757" s="170"/>
      <c r="N757" s="169"/>
      <c r="O757" s="166"/>
      <c r="P757" s="169"/>
      <c r="Q757" s="166"/>
      <c r="R757" s="170"/>
      <c r="S757" s="169"/>
      <c r="T757" s="166"/>
      <c r="U757" s="169"/>
      <c r="V757" s="166"/>
      <c r="W757" s="170"/>
      <c r="X757" s="169"/>
      <c r="Y757" s="166"/>
    </row>
    <row r="758" spans="2:25" s="165" customFormat="1" ht="15.75" customHeight="1">
      <c r="B758" s="166"/>
      <c r="C758" s="166"/>
      <c r="D758" s="166"/>
      <c r="E758" s="166"/>
      <c r="F758" s="166"/>
      <c r="G758" s="167"/>
      <c r="H758" s="166"/>
      <c r="I758" s="168"/>
      <c r="J758" s="168"/>
      <c r="K758" s="169"/>
      <c r="L758" s="166"/>
      <c r="M758" s="170"/>
      <c r="N758" s="169"/>
      <c r="O758" s="166"/>
      <c r="P758" s="169"/>
      <c r="Q758" s="166"/>
      <c r="R758" s="170"/>
      <c r="S758" s="169"/>
      <c r="T758" s="166"/>
      <c r="U758" s="169"/>
      <c r="V758" s="166"/>
      <c r="W758" s="170"/>
      <c r="X758" s="169"/>
      <c r="Y758" s="166"/>
    </row>
    <row r="759" spans="2:25" s="165" customFormat="1" ht="15.75" customHeight="1">
      <c r="B759" s="166"/>
      <c r="C759" s="166"/>
      <c r="D759" s="166"/>
      <c r="E759" s="166"/>
      <c r="F759" s="166"/>
      <c r="G759" s="167"/>
      <c r="H759" s="166"/>
      <c r="I759" s="168"/>
      <c r="J759" s="168"/>
      <c r="K759" s="169"/>
      <c r="L759" s="166"/>
      <c r="M759" s="170"/>
      <c r="N759" s="169"/>
      <c r="O759" s="166"/>
      <c r="P759" s="169"/>
      <c r="Q759" s="166"/>
      <c r="R759" s="170"/>
      <c r="S759" s="169"/>
      <c r="T759" s="166"/>
      <c r="U759" s="169"/>
      <c r="V759" s="166"/>
      <c r="W759" s="170"/>
      <c r="X759" s="169"/>
      <c r="Y759" s="166"/>
    </row>
    <row r="760" spans="2:25" s="165" customFormat="1" ht="15.75" customHeight="1">
      <c r="B760" s="166"/>
      <c r="C760" s="166"/>
      <c r="D760" s="166"/>
      <c r="E760" s="166"/>
      <c r="F760" s="166"/>
      <c r="G760" s="167"/>
      <c r="H760" s="166"/>
      <c r="I760" s="168"/>
      <c r="J760" s="168"/>
      <c r="K760" s="169"/>
      <c r="L760" s="166"/>
      <c r="M760" s="170"/>
      <c r="N760" s="169"/>
      <c r="O760" s="166"/>
      <c r="P760" s="169"/>
      <c r="Q760" s="166"/>
      <c r="R760" s="170"/>
      <c r="S760" s="169"/>
      <c r="T760" s="166"/>
      <c r="U760" s="169"/>
      <c r="V760" s="166"/>
      <c r="W760" s="170"/>
      <c r="X760" s="169"/>
      <c r="Y760" s="166"/>
    </row>
    <row r="761" spans="2:25" s="165" customFormat="1" ht="15.75" customHeight="1">
      <c r="B761" s="166"/>
      <c r="C761" s="166"/>
      <c r="D761" s="166"/>
      <c r="E761" s="166"/>
      <c r="F761" s="166"/>
      <c r="G761" s="167"/>
      <c r="H761" s="166"/>
      <c r="I761" s="168"/>
      <c r="J761" s="168"/>
      <c r="K761" s="169"/>
      <c r="L761" s="166"/>
      <c r="M761" s="170"/>
      <c r="N761" s="169"/>
      <c r="O761" s="166"/>
      <c r="P761" s="169"/>
      <c r="Q761" s="166"/>
      <c r="R761" s="170"/>
      <c r="S761" s="169"/>
      <c r="T761" s="166"/>
      <c r="U761" s="169"/>
      <c r="V761" s="166"/>
      <c r="W761" s="170"/>
      <c r="X761" s="169"/>
      <c r="Y761" s="166"/>
    </row>
    <row r="762" spans="2:25" s="165" customFormat="1" ht="15.75" customHeight="1">
      <c r="B762" s="166"/>
      <c r="C762" s="166"/>
      <c r="D762" s="166"/>
      <c r="E762" s="166"/>
      <c r="F762" s="166"/>
      <c r="G762" s="167"/>
      <c r="H762" s="166"/>
      <c r="I762" s="168"/>
      <c r="J762" s="168"/>
      <c r="K762" s="169"/>
      <c r="L762" s="166"/>
      <c r="M762" s="170"/>
      <c r="N762" s="169"/>
      <c r="O762" s="166"/>
      <c r="P762" s="169"/>
      <c r="Q762" s="166"/>
      <c r="R762" s="170"/>
      <c r="S762" s="169"/>
      <c r="T762" s="166"/>
      <c r="U762" s="169"/>
      <c r="V762" s="166"/>
      <c r="W762" s="170"/>
      <c r="X762" s="169"/>
      <c r="Y762" s="166"/>
    </row>
    <row r="763" spans="2:25" s="165" customFormat="1" ht="15.75" customHeight="1">
      <c r="B763" s="166"/>
      <c r="C763" s="166"/>
      <c r="D763" s="166"/>
      <c r="E763" s="166"/>
      <c r="F763" s="166"/>
      <c r="G763" s="167"/>
      <c r="H763" s="166"/>
      <c r="I763" s="168"/>
      <c r="J763" s="168"/>
      <c r="K763" s="169"/>
      <c r="L763" s="166"/>
      <c r="M763" s="170"/>
      <c r="N763" s="169"/>
      <c r="O763" s="166"/>
      <c r="P763" s="169"/>
      <c r="Q763" s="166"/>
      <c r="R763" s="170"/>
      <c r="S763" s="169"/>
      <c r="T763" s="166"/>
      <c r="U763" s="169"/>
      <c r="V763" s="166"/>
      <c r="W763" s="170"/>
      <c r="X763" s="169"/>
      <c r="Y763" s="166"/>
    </row>
    <row r="764" spans="2:25" s="165" customFormat="1" ht="15.75" customHeight="1">
      <c r="B764" s="166"/>
      <c r="C764" s="166"/>
      <c r="D764" s="166"/>
      <c r="E764" s="166"/>
      <c r="F764" s="166"/>
      <c r="G764" s="167"/>
      <c r="H764" s="166"/>
      <c r="I764" s="168"/>
      <c r="J764" s="168"/>
      <c r="K764" s="169"/>
      <c r="L764" s="166"/>
      <c r="M764" s="170"/>
      <c r="N764" s="169"/>
      <c r="O764" s="166"/>
      <c r="P764" s="169"/>
      <c r="Q764" s="166"/>
      <c r="R764" s="170"/>
      <c r="S764" s="169"/>
      <c r="T764" s="166"/>
      <c r="U764" s="169"/>
      <c r="V764" s="166"/>
      <c r="W764" s="170"/>
      <c r="X764" s="169"/>
      <c r="Y764" s="166"/>
    </row>
    <row r="765" spans="2:25" s="165" customFormat="1" ht="15.75" customHeight="1">
      <c r="B765" s="166"/>
      <c r="C765" s="166"/>
      <c r="D765" s="166"/>
      <c r="E765" s="166"/>
      <c r="F765" s="166"/>
      <c r="G765" s="167"/>
      <c r="H765" s="166"/>
      <c r="I765" s="168"/>
      <c r="J765" s="168"/>
      <c r="K765" s="169"/>
      <c r="L765" s="166"/>
      <c r="M765" s="170"/>
      <c r="N765" s="169"/>
      <c r="O765" s="166"/>
      <c r="P765" s="169"/>
      <c r="Q765" s="166"/>
      <c r="R765" s="170"/>
      <c r="S765" s="169"/>
      <c r="T765" s="166"/>
      <c r="U765" s="169"/>
      <c r="V765" s="166"/>
      <c r="W765" s="170"/>
      <c r="X765" s="169"/>
      <c r="Y765" s="166"/>
    </row>
    <row r="766" spans="2:25" s="165" customFormat="1" ht="15.75" customHeight="1">
      <c r="B766" s="166"/>
      <c r="C766" s="166"/>
      <c r="D766" s="166"/>
      <c r="E766" s="166"/>
      <c r="F766" s="166"/>
      <c r="G766" s="167"/>
      <c r="H766" s="166"/>
      <c r="I766" s="168"/>
      <c r="J766" s="168"/>
      <c r="K766" s="169"/>
      <c r="L766" s="166"/>
      <c r="M766" s="170"/>
      <c r="N766" s="169"/>
      <c r="O766" s="166"/>
      <c r="P766" s="169"/>
      <c r="Q766" s="166"/>
      <c r="R766" s="170"/>
      <c r="S766" s="169"/>
      <c r="T766" s="166"/>
      <c r="U766" s="169"/>
      <c r="V766" s="166"/>
      <c r="W766" s="170"/>
      <c r="X766" s="169"/>
      <c r="Y766" s="166"/>
    </row>
    <row r="767" spans="2:25" s="165" customFormat="1" ht="15.75" customHeight="1">
      <c r="B767" s="166"/>
      <c r="C767" s="166"/>
      <c r="D767" s="166"/>
      <c r="E767" s="166"/>
      <c r="F767" s="166"/>
      <c r="G767" s="167"/>
      <c r="H767" s="166"/>
      <c r="I767" s="168"/>
      <c r="J767" s="168"/>
      <c r="K767" s="169"/>
      <c r="L767" s="166"/>
      <c r="M767" s="170"/>
      <c r="N767" s="169"/>
      <c r="O767" s="166"/>
      <c r="P767" s="169"/>
      <c r="Q767" s="166"/>
      <c r="R767" s="170"/>
      <c r="S767" s="169"/>
      <c r="T767" s="166"/>
      <c r="U767" s="169"/>
      <c r="V767" s="166"/>
      <c r="W767" s="170"/>
      <c r="X767" s="169"/>
      <c r="Y767" s="166"/>
    </row>
    <row r="768" spans="2:25" s="165" customFormat="1" ht="15.75" customHeight="1">
      <c r="B768" s="166"/>
      <c r="C768" s="166"/>
      <c r="D768" s="166"/>
      <c r="E768" s="166"/>
      <c r="F768" s="166"/>
      <c r="G768" s="167"/>
      <c r="H768" s="166"/>
      <c r="I768" s="168"/>
      <c r="J768" s="168"/>
      <c r="K768" s="169"/>
      <c r="L768" s="166"/>
      <c r="M768" s="170"/>
      <c r="N768" s="169"/>
      <c r="O768" s="166"/>
      <c r="P768" s="169"/>
      <c r="Q768" s="166"/>
      <c r="R768" s="170"/>
      <c r="S768" s="169"/>
      <c r="T768" s="166"/>
      <c r="U768" s="169"/>
      <c r="V768" s="166"/>
      <c r="W768" s="170"/>
      <c r="X768" s="169"/>
      <c r="Y768" s="166"/>
    </row>
    <row r="769" spans="2:25" s="165" customFormat="1" ht="15.75" customHeight="1">
      <c r="B769" s="166"/>
      <c r="C769" s="166"/>
      <c r="D769" s="166"/>
      <c r="E769" s="166"/>
      <c r="F769" s="166"/>
      <c r="G769" s="167"/>
      <c r="H769" s="166"/>
      <c r="I769" s="168"/>
      <c r="J769" s="168"/>
      <c r="K769" s="169"/>
      <c r="L769" s="166"/>
      <c r="M769" s="170"/>
      <c r="N769" s="169"/>
      <c r="O769" s="166"/>
      <c r="P769" s="169"/>
      <c r="Q769" s="166"/>
      <c r="R769" s="170"/>
      <c r="S769" s="169"/>
      <c r="T769" s="166"/>
      <c r="U769" s="169"/>
      <c r="V769" s="166"/>
      <c r="W769" s="170"/>
      <c r="X769" s="169"/>
      <c r="Y769" s="166"/>
    </row>
    <row r="770" spans="2:25" s="165" customFormat="1" ht="15.75" customHeight="1">
      <c r="B770" s="166"/>
      <c r="C770" s="166"/>
      <c r="D770" s="166"/>
      <c r="E770" s="166"/>
      <c r="F770" s="166"/>
      <c r="G770" s="167"/>
      <c r="H770" s="166"/>
      <c r="I770" s="168"/>
      <c r="J770" s="168"/>
      <c r="K770" s="169"/>
      <c r="L770" s="166"/>
      <c r="M770" s="170"/>
      <c r="N770" s="169"/>
      <c r="O770" s="166"/>
      <c r="P770" s="169"/>
      <c r="Q770" s="166"/>
      <c r="R770" s="170"/>
      <c r="S770" s="169"/>
      <c r="T770" s="166"/>
      <c r="U770" s="169"/>
      <c r="V770" s="166"/>
      <c r="W770" s="170"/>
      <c r="X770" s="169"/>
      <c r="Y770" s="166"/>
    </row>
    <row r="771" spans="2:25" s="165" customFormat="1" ht="15.75" customHeight="1">
      <c r="B771" s="166"/>
      <c r="C771" s="166"/>
      <c r="D771" s="166"/>
      <c r="E771" s="166"/>
      <c r="F771" s="166"/>
      <c r="G771" s="167"/>
      <c r="H771" s="166"/>
      <c r="I771" s="168"/>
      <c r="J771" s="168"/>
      <c r="K771" s="169"/>
      <c r="L771" s="166"/>
      <c r="M771" s="170"/>
      <c r="N771" s="169"/>
      <c r="O771" s="166"/>
      <c r="P771" s="169"/>
      <c r="Q771" s="166"/>
      <c r="R771" s="170"/>
      <c r="S771" s="169"/>
      <c r="T771" s="166"/>
      <c r="U771" s="169"/>
      <c r="V771" s="166"/>
      <c r="W771" s="170"/>
      <c r="X771" s="169"/>
      <c r="Y771" s="166"/>
    </row>
    <row r="772" spans="2:25" s="165" customFormat="1" ht="15.75" customHeight="1">
      <c r="B772" s="166"/>
      <c r="C772" s="166"/>
      <c r="D772" s="166"/>
      <c r="E772" s="166"/>
      <c r="F772" s="166"/>
      <c r="G772" s="167"/>
      <c r="H772" s="166"/>
      <c r="I772" s="168"/>
      <c r="J772" s="168"/>
      <c r="K772" s="169"/>
      <c r="L772" s="166"/>
      <c r="M772" s="170"/>
      <c r="N772" s="169"/>
      <c r="O772" s="166"/>
      <c r="P772" s="169"/>
      <c r="Q772" s="166"/>
      <c r="R772" s="170"/>
      <c r="S772" s="169"/>
      <c r="T772" s="166"/>
      <c r="U772" s="169"/>
      <c r="V772" s="166"/>
      <c r="W772" s="170"/>
      <c r="X772" s="169"/>
      <c r="Y772" s="166"/>
    </row>
    <row r="773" spans="2:25" s="165" customFormat="1" ht="15.75" customHeight="1">
      <c r="B773" s="166"/>
      <c r="C773" s="166"/>
      <c r="D773" s="166"/>
      <c r="E773" s="166"/>
      <c r="F773" s="166"/>
      <c r="G773" s="167"/>
      <c r="H773" s="166"/>
      <c r="I773" s="168"/>
      <c r="J773" s="168"/>
      <c r="K773" s="169"/>
      <c r="L773" s="166"/>
      <c r="M773" s="170"/>
      <c r="N773" s="169"/>
      <c r="O773" s="166"/>
      <c r="P773" s="169"/>
      <c r="Q773" s="166"/>
      <c r="R773" s="170"/>
      <c r="S773" s="169"/>
      <c r="T773" s="166"/>
      <c r="U773" s="169"/>
      <c r="V773" s="166"/>
      <c r="W773" s="170"/>
      <c r="X773" s="169"/>
      <c r="Y773" s="166"/>
    </row>
    <row r="774" spans="2:25" s="165" customFormat="1" ht="15.75" customHeight="1">
      <c r="B774" s="166"/>
      <c r="C774" s="166"/>
      <c r="D774" s="166"/>
      <c r="E774" s="166"/>
      <c r="F774" s="166"/>
      <c r="G774" s="167"/>
      <c r="H774" s="166"/>
      <c r="I774" s="168"/>
      <c r="J774" s="168"/>
      <c r="K774" s="169"/>
      <c r="L774" s="166"/>
      <c r="M774" s="170"/>
      <c r="N774" s="169"/>
      <c r="O774" s="166"/>
      <c r="P774" s="169"/>
      <c r="Q774" s="166"/>
      <c r="R774" s="170"/>
      <c r="S774" s="169"/>
      <c r="T774" s="166"/>
      <c r="U774" s="169"/>
      <c r="V774" s="166"/>
      <c r="W774" s="170"/>
      <c r="X774" s="169"/>
      <c r="Y774" s="166"/>
    </row>
    <row r="775" spans="2:25" s="165" customFormat="1" ht="15.75" customHeight="1">
      <c r="B775" s="166"/>
      <c r="C775" s="166"/>
      <c r="D775" s="166"/>
      <c r="E775" s="166"/>
      <c r="F775" s="166"/>
      <c r="G775" s="167"/>
      <c r="H775" s="166"/>
      <c r="I775" s="168"/>
      <c r="J775" s="168"/>
      <c r="K775" s="169"/>
      <c r="L775" s="166"/>
      <c r="M775" s="170"/>
      <c r="N775" s="169"/>
      <c r="O775" s="166"/>
      <c r="P775" s="169"/>
      <c r="Q775" s="166"/>
      <c r="R775" s="170"/>
      <c r="S775" s="169"/>
      <c r="T775" s="166"/>
      <c r="U775" s="169"/>
      <c r="V775" s="166"/>
      <c r="W775" s="170"/>
      <c r="X775" s="169"/>
      <c r="Y775" s="166"/>
    </row>
    <row r="776" spans="2:25" s="165" customFormat="1" ht="15.75" customHeight="1">
      <c r="B776" s="166"/>
      <c r="C776" s="166"/>
      <c r="D776" s="166"/>
      <c r="E776" s="166"/>
      <c r="F776" s="166"/>
      <c r="G776" s="167"/>
      <c r="H776" s="166"/>
      <c r="I776" s="168"/>
      <c r="J776" s="168"/>
      <c r="K776" s="169"/>
      <c r="L776" s="166"/>
      <c r="M776" s="170"/>
      <c r="N776" s="169"/>
      <c r="O776" s="166"/>
      <c r="P776" s="169"/>
      <c r="Q776" s="166"/>
      <c r="R776" s="170"/>
      <c r="S776" s="169"/>
      <c r="T776" s="166"/>
      <c r="U776" s="169"/>
      <c r="V776" s="166"/>
      <c r="W776" s="170"/>
      <c r="X776" s="169"/>
      <c r="Y776" s="166"/>
    </row>
    <row r="777" spans="2:25" s="165" customFormat="1" ht="15.75" customHeight="1">
      <c r="B777" s="166"/>
      <c r="C777" s="166"/>
      <c r="D777" s="166"/>
      <c r="E777" s="166"/>
      <c r="F777" s="166"/>
      <c r="G777" s="167"/>
      <c r="H777" s="166"/>
      <c r="I777" s="168"/>
      <c r="J777" s="168"/>
      <c r="K777" s="169"/>
      <c r="L777" s="166"/>
      <c r="M777" s="170"/>
      <c r="N777" s="169"/>
      <c r="O777" s="166"/>
      <c r="P777" s="169"/>
      <c r="Q777" s="166"/>
      <c r="R777" s="170"/>
      <c r="S777" s="169"/>
      <c r="T777" s="166"/>
      <c r="U777" s="169"/>
      <c r="V777" s="166"/>
      <c r="W777" s="170"/>
      <c r="X777" s="169"/>
      <c r="Y777" s="166"/>
    </row>
    <row r="778" spans="2:25" s="165" customFormat="1" ht="15.75" customHeight="1">
      <c r="B778" s="166"/>
      <c r="C778" s="166"/>
      <c r="D778" s="166"/>
      <c r="E778" s="166"/>
      <c r="F778" s="166"/>
      <c r="G778" s="167"/>
      <c r="H778" s="166"/>
      <c r="I778" s="168"/>
      <c r="J778" s="168"/>
      <c r="K778" s="169"/>
      <c r="L778" s="166"/>
      <c r="M778" s="170"/>
      <c r="N778" s="169"/>
      <c r="O778" s="166"/>
      <c r="P778" s="169"/>
      <c r="Q778" s="166"/>
      <c r="R778" s="170"/>
      <c r="S778" s="169"/>
      <c r="T778" s="166"/>
      <c r="U778" s="169"/>
      <c r="V778" s="166"/>
      <c r="W778" s="170"/>
      <c r="X778" s="169"/>
      <c r="Y778" s="166"/>
    </row>
    <row r="779" spans="2:25" s="165" customFormat="1" ht="15.75" customHeight="1">
      <c r="B779" s="166"/>
      <c r="C779" s="166"/>
      <c r="D779" s="166"/>
      <c r="E779" s="166"/>
      <c r="F779" s="166"/>
      <c r="G779" s="167"/>
      <c r="H779" s="166"/>
      <c r="I779" s="168"/>
      <c r="J779" s="168"/>
      <c r="K779" s="169"/>
      <c r="L779" s="166"/>
      <c r="M779" s="170"/>
      <c r="N779" s="169"/>
      <c r="O779" s="166"/>
      <c r="P779" s="169"/>
      <c r="Q779" s="166"/>
      <c r="R779" s="170"/>
      <c r="S779" s="169"/>
      <c r="T779" s="166"/>
      <c r="U779" s="169"/>
      <c r="V779" s="166"/>
      <c r="W779" s="170"/>
      <c r="X779" s="169"/>
      <c r="Y779" s="166"/>
    </row>
    <row r="780" spans="2:25" s="165" customFormat="1" ht="15.75" customHeight="1">
      <c r="B780" s="166"/>
      <c r="C780" s="166"/>
      <c r="D780" s="166"/>
      <c r="E780" s="166"/>
      <c r="F780" s="166"/>
      <c r="G780" s="167"/>
      <c r="H780" s="166"/>
      <c r="I780" s="168"/>
      <c r="J780" s="168"/>
      <c r="K780" s="169"/>
      <c r="L780" s="166"/>
      <c r="M780" s="170"/>
      <c r="N780" s="169"/>
      <c r="O780" s="166"/>
      <c r="P780" s="169"/>
      <c r="Q780" s="166"/>
      <c r="R780" s="170"/>
      <c r="S780" s="169"/>
      <c r="T780" s="166"/>
      <c r="U780" s="169"/>
      <c r="V780" s="166"/>
      <c r="W780" s="170"/>
      <c r="X780" s="169"/>
      <c r="Y780" s="166"/>
    </row>
    <row r="781" spans="2:25" s="165" customFormat="1" ht="15.75" customHeight="1">
      <c r="B781" s="166"/>
      <c r="C781" s="166"/>
      <c r="D781" s="166"/>
      <c r="E781" s="166"/>
      <c r="F781" s="166"/>
      <c r="G781" s="167"/>
      <c r="H781" s="166"/>
      <c r="I781" s="168"/>
      <c r="J781" s="168"/>
      <c r="K781" s="169"/>
      <c r="L781" s="166"/>
      <c r="M781" s="170"/>
      <c r="N781" s="169"/>
      <c r="O781" s="166"/>
      <c r="P781" s="169"/>
      <c r="Q781" s="166"/>
      <c r="R781" s="170"/>
      <c r="S781" s="169"/>
      <c r="T781" s="166"/>
      <c r="U781" s="169"/>
      <c r="V781" s="166"/>
      <c r="W781" s="170"/>
      <c r="X781" s="169"/>
      <c r="Y781" s="166"/>
    </row>
    <row r="782" spans="2:25" s="165" customFormat="1" ht="15.75" customHeight="1">
      <c r="B782" s="166"/>
      <c r="C782" s="166"/>
      <c r="D782" s="166"/>
      <c r="E782" s="166"/>
      <c r="F782" s="166"/>
      <c r="G782" s="167"/>
      <c r="H782" s="166"/>
      <c r="I782" s="168"/>
      <c r="J782" s="168"/>
      <c r="K782" s="169"/>
      <c r="L782" s="166"/>
      <c r="M782" s="170"/>
      <c r="N782" s="169"/>
      <c r="O782" s="166"/>
      <c r="P782" s="169"/>
      <c r="Q782" s="166"/>
      <c r="R782" s="170"/>
      <c r="S782" s="169"/>
      <c r="T782" s="166"/>
      <c r="U782" s="169"/>
      <c r="V782" s="166"/>
      <c r="W782" s="170"/>
      <c r="X782" s="169"/>
      <c r="Y782" s="166"/>
    </row>
    <row r="783" spans="2:25" s="165" customFormat="1" ht="15.75" customHeight="1">
      <c r="B783" s="166"/>
      <c r="C783" s="166"/>
      <c r="D783" s="166"/>
      <c r="E783" s="166"/>
      <c r="F783" s="166"/>
      <c r="G783" s="167"/>
      <c r="H783" s="166"/>
      <c r="I783" s="168"/>
      <c r="J783" s="168"/>
      <c r="K783" s="169"/>
      <c r="L783" s="166"/>
      <c r="M783" s="170"/>
      <c r="N783" s="169"/>
      <c r="O783" s="166"/>
      <c r="P783" s="169"/>
      <c r="Q783" s="166"/>
      <c r="R783" s="170"/>
      <c r="S783" s="169"/>
      <c r="T783" s="166"/>
      <c r="U783" s="169"/>
      <c r="V783" s="166"/>
      <c r="W783" s="170"/>
      <c r="X783" s="169"/>
      <c r="Y783" s="166"/>
    </row>
    <row r="784" spans="2:25" s="165" customFormat="1" ht="15.75" customHeight="1">
      <c r="B784" s="166"/>
      <c r="C784" s="166"/>
      <c r="D784" s="166"/>
      <c r="E784" s="166"/>
      <c r="F784" s="166"/>
      <c r="G784" s="167"/>
      <c r="H784" s="166"/>
      <c r="I784" s="168"/>
      <c r="J784" s="168"/>
      <c r="K784" s="169"/>
      <c r="L784" s="166"/>
      <c r="M784" s="170"/>
      <c r="N784" s="169"/>
      <c r="O784" s="166"/>
      <c r="P784" s="169"/>
      <c r="Q784" s="166"/>
      <c r="R784" s="170"/>
      <c r="S784" s="169"/>
      <c r="T784" s="166"/>
      <c r="U784" s="169"/>
      <c r="V784" s="166"/>
      <c r="W784" s="170"/>
      <c r="X784" s="169"/>
      <c r="Y784" s="166"/>
    </row>
    <row r="785" spans="2:25" s="165" customFormat="1" ht="15.75" customHeight="1">
      <c r="B785" s="166"/>
      <c r="C785" s="166"/>
      <c r="D785" s="166"/>
      <c r="E785" s="166"/>
      <c r="F785" s="166"/>
      <c r="G785" s="167"/>
      <c r="H785" s="166"/>
      <c r="I785" s="168"/>
      <c r="J785" s="168"/>
      <c r="K785" s="169"/>
      <c r="L785" s="166"/>
      <c r="M785" s="170"/>
      <c r="N785" s="169"/>
      <c r="O785" s="166"/>
      <c r="P785" s="169"/>
      <c r="Q785" s="166"/>
      <c r="R785" s="170"/>
      <c r="S785" s="169"/>
      <c r="T785" s="166"/>
      <c r="U785" s="169"/>
      <c r="V785" s="166"/>
      <c r="W785" s="170"/>
      <c r="X785" s="169"/>
      <c r="Y785" s="166"/>
    </row>
    <row r="786" spans="2:25" s="165" customFormat="1" ht="15.75" customHeight="1">
      <c r="B786" s="166"/>
      <c r="C786" s="166"/>
      <c r="D786" s="166"/>
      <c r="E786" s="166"/>
      <c r="F786" s="166"/>
      <c r="G786" s="167"/>
      <c r="H786" s="166"/>
      <c r="I786" s="168"/>
      <c r="J786" s="168"/>
      <c r="K786" s="169"/>
      <c r="L786" s="166"/>
      <c r="M786" s="170"/>
      <c r="N786" s="169"/>
      <c r="O786" s="166"/>
      <c r="P786" s="169"/>
      <c r="Q786" s="166"/>
      <c r="R786" s="170"/>
      <c r="S786" s="169"/>
      <c r="T786" s="166"/>
      <c r="U786" s="169"/>
      <c r="V786" s="166"/>
      <c r="W786" s="170"/>
      <c r="X786" s="169"/>
      <c r="Y786" s="166"/>
    </row>
    <row r="787" spans="2:25" s="165" customFormat="1" ht="15.75" customHeight="1">
      <c r="B787" s="166"/>
      <c r="C787" s="166"/>
      <c r="D787" s="166"/>
      <c r="E787" s="166"/>
      <c r="F787" s="166"/>
      <c r="G787" s="167"/>
      <c r="H787" s="166"/>
      <c r="I787" s="168"/>
      <c r="J787" s="168"/>
      <c r="K787" s="169"/>
      <c r="L787" s="166"/>
      <c r="M787" s="170"/>
      <c r="N787" s="169"/>
      <c r="O787" s="166"/>
      <c r="P787" s="169"/>
      <c r="Q787" s="166"/>
      <c r="R787" s="170"/>
      <c r="S787" s="169"/>
      <c r="T787" s="166"/>
      <c r="U787" s="169"/>
      <c r="V787" s="166"/>
      <c r="W787" s="170"/>
      <c r="X787" s="169"/>
      <c r="Y787" s="166"/>
    </row>
    <row r="788" spans="2:25" s="165" customFormat="1" ht="15.75" customHeight="1">
      <c r="B788" s="166"/>
      <c r="C788" s="166"/>
      <c r="D788" s="166"/>
      <c r="E788" s="166"/>
      <c r="F788" s="166"/>
      <c r="G788" s="167"/>
      <c r="H788" s="166"/>
      <c r="I788" s="168"/>
      <c r="J788" s="168"/>
      <c r="K788" s="169"/>
      <c r="L788" s="166"/>
      <c r="M788" s="170"/>
      <c r="N788" s="169"/>
      <c r="O788" s="166"/>
      <c r="P788" s="169"/>
      <c r="Q788" s="166"/>
      <c r="R788" s="170"/>
      <c r="S788" s="169"/>
      <c r="T788" s="166"/>
      <c r="U788" s="169"/>
      <c r="V788" s="166"/>
      <c r="W788" s="170"/>
      <c r="X788" s="169"/>
      <c r="Y788" s="166"/>
    </row>
    <row r="789" spans="2:25" s="165" customFormat="1" ht="15.75" customHeight="1">
      <c r="B789" s="166"/>
      <c r="C789" s="166"/>
      <c r="D789" s="166"/>
      <c r="E789" s="166"/>
      <c r="F789" s="166"/>
      <c r="G789" s="167"/>
      <c r="H789" s="166"/>
      <c r="I789" s="168"/>
      <c r="J789" s="168"/>
      <c r="K789" s="169"/>
      <c r="L789" s="166"/>
      <c r="M789" s="170"/>
      <c r="N789" s="169"/>
      <c r="O789" s="166"/>
      <c r="P789" s="169"/>
      <c r="Q789" s="166"/>
      <c r="R789" s="170"/>
      <c r="S789" s="169"/>
      <c r="T789" s="166"/>
      <c r="U789" s="169"/>
      <c r="V789" s="166"/>
      <c r="W789" s="170"/>
      <c r="X789" s="169"/>
      <c r="Y789" s="166"/>
    </row>
    <row r="790" spans="2:25" s="165" customFormat="1" ht="15.75" customHeight="1">
      <c r="B790" s="166"/>
      <c r="C790" s="166"/>
      <c r="D790" s="166"/>
      <c r="E790" s="166"/>
      <c r="F790" s="166"/>
      <c r="G790" s="167"/>
      <c r="H790" s="166"/>
      <c r="I790" s="168"/>
      <c r="J790" s="168"/>
      <c r="K790" s="169"/>
      <c r="L790" s="166"/>
      <c r="M790" s="170"/>
      <c r="N790" s="169"/>
      <c r="O790" s="166"/>
      <c r="P790" s="169"/>
      <c r="Q790" s="166"/>
      <c r="R790" s="170"/>
      <c r="S790" s="169"/>
      <c r="T790" s="166"/>
      <c r="U790" s="169"/>
      <c r="V790" s="166"/>
      <c r="W790" s="170"/>
      <c r="X790" s="169"/>
      <c r="Y790" s="166"/>
    </row>
    <row r="791" spans="2:25" s="165" customFormat="1" ht="15.75" customHeight="1">
      <c r="B791" s="166"/>
      <c r="C791" s="166"/>
      <c r="D791" s="166"/>
      <c r="E791" s="166"/>
      <c r="F791" s="166"/>
      <c r="G791" s="167"/>
      <c r="H791" s="166"/>
      <c r="I791" s="168"/>
      <c r="J791" s="168"/>
      <c r="K791" s="169"/>
      <c r="L791" s="166"/>
      <c r="M791" s="170"/>
      <c r="N791" s="169"/>
      <c r="O791" s="166"/>
      <c r="P791" s="169"/>
      <c r="Q791" s="166"/>
      <c r="R791" s="170"/>
      <c r="S791" s="169"/>
      <c r="T791" s="166"/>
      <c r="U791" s="169"/>
      <c r="V791" s="166"/>
      <c r="W791" s="170"/>
      <c r="X791" s="169"/>
      <c r="Y791" s="166"/>
    </row>
    <row r="792" spans="2:25" s="165" customFormat="1" ht="15.75" customHeight="1">
      <c r="B792" s="166"/>
      <c r="C792" s="166"/>
      <c r="D792" s="166"/>
      <c r="E792" s="166"/>
      <c r="F792" s="166"/>
      <c r="G792" s="167"/>
      <c r="H792" s="166"/>
      <c r="I792" s="168"/>
      <c r="J792" s="168"/>
      <c r="K792" s="169"/>
      <c r="L792" s="166"/>
      <c r="M792" s="170"/>
      <c r="N792" s="169"/>
      <c r="O792" s="166"/>
      <c r="P792" s="169"/>
      <c r="Q792" s="166"/>
      <c r="R792" s="170"/>
      <c r="S792" s="169"/>
      <c r="T792" s="166"/>
      <c r="U792" s="169"/>
      <c r="V792" s="166"/>
      <c r="W792" s="170"/>
      <c r="X792" s="169"/>
      <c r="Y792" s="166"/>
    </row>
    <row r="793" spans="2:25" s="165" customFormat="1" ht="15.75" customHeight="1">
      <c r="B793" s="166"/>
      <c r="C793" s="166"/>
      <c r="D793" s="166"/>
      <c r="E793" s="166"/>
      <c r="F793" s="166"/>
      <c r="G793" s="167"/>
      <c r="H793" s="166"/>
      <c r="I793" s="168"/>
      <c r="J793" s="168"/>
      <c r="K793" s="169"/>
      <c r="L793" s="166"/>
      <c r="M793" s="170"/>
      <c r="N793" s="169"/>
      <c r="O793" s="166"/>
      <c r="P793" s="169"/>
      <c r="Q793" s="166"/>
      <c r="R793" s="170"/>
      <c r="S793" s="169"/>
      <c r="T793" s="166"/>
      <c r="U793" s="169"/>
      <c r="V793" s="166"/>
      <c r="W793" s="170"/>
      <c r="X793" s="169"/>
      <c r="Y793" s="166"/>
    </row>
    <row r="794" spans="2:25" s="165" customFormat="1" ht="15.75" customHeight="1">
      <c r="B794" s="166"/>
      <c r="C794" s="166"/>
      <c r="D794" s="166"/>
      <c r="E794" s="166"/>
      <c r="F794" s="166"/>
      <c r="G794" s="167"/>
      <c r="H794" s="166"/>
      <c r="I794" s="168"/>
      <c r="J794" s="168"/>
      <c r="K794" s="169"/>
      <c r="L794" s="166"/>
      <c r="M794" s="170"/>
      <c r="N794" s="169"/>
      <c r="O794" s="166"/>
      <c r="P794" s="169"/>
      <c r="Q794" s="166"/>
      <c r="R794" s="170"/>
      <c r="S794" s="169"/>
      <c r="T794" s="166"/>
      <c r="U794" s="169"/>
      <c r="V794" s="166"/>
      <c r="W794" s="170"/>
      <c r="X794" s="169"/>
      <c r="Y794" s="166"/>
    </row>
    <row r="795" spans="2:25" s="165" customFormat="1" ht="15.75" customHeight="1">
      <c r="B795" s="166"/>
      <c r="C795" s="166"/>
      <c r="D795" s="166"/>
      <c r="E795" s="166"/>
      <c r="F795" s="166"/>
      <c r="G795" s="167"/>
      <c r="H795" s="166"/>
      <c r="I795" s="168"/>
      <c r="J795" s="168"/>
      <c r="K795" s="169"/>
      <c r="L795" s="166"/>
      <c r="M795" s="170"/>
      <c r="N795" s="169"/>
      <c r="O795" s="166"/>
      <c r="P795" s="169"/>
      <c r="Q795" s="166"/>
      <c r="R795" s="170"/>
      <c r="S795" s="169"/>
      <c r="T795" s="166"/>
      <c r="U795" s="169"/>
      <c r="V795" s="166"/>
      <c r="W795" s="170"/>
      <c r="X795" s="169"/>
      <c r="Y795" s="166"/>
    </row>
    <row r="796" spans="2:25" s="165" customFormat="1" ht="15.75" customHeight="1">
      <c r="B796" s="166"/>
      <c r="C796" s="166"/>
      <c r="D796" s="166"/>
      <c r="E796" s="166"/>
      <c r="F796" s="166"/>
      <c r="G796" s="167"/>
      <c r="H796" s="166"/>
      <c r="I796" s="168"/>
      <c r="J796" s="168"/>
      <c r="K796" s="169"/>
      <c r="L796" s="166"/>
      <c r="M796" s="170"/>
      <c r="N796" s="169"/>
      <c r="O796" s="166"/>
      <c r="P796" s="169"/>
      <c r="Q796" s="166"/>
      <c r="R796" s="170"/>
      <c r="S796" s="169"/>
      <c r="T796" s="166"/>
      <c r="U796" s="169"/>
      <c r="V796" s="166"/>
      <c r="W796" s="170"/>
      <c r="X796" s="169"/>
      <c r="Y796" s="166"/>
    </row>
    <row r="797" spans="2:25" s="165" customFormat="1" ht="15.75" customHeight="1">
      <c r="B797" s="166"/>
      <c r="C797" s="166"/>
      <c r="D797" s="166"/>
      <c r="E797" s="166"/>
      <c r="F797" s="166"/>
      <c r="G797" s="167"/>
      <c r="H797" s="166"/>
      <c r="I797" s="168"/>
      <c r="J797" s="168"/>
      <c r="K797" s="169"/>
      <c r="L797" s="166"/>
      <c r="M797" s="170"/>
      <c r="N797" s="169"/>
      <c r="O797" s="166"/>
      <c r="P797" s="169"/>
      <c r="Q797" s="166"/>
      <c r="R797" s="170"/>
      <c r="S797" s="169"/>
      <c r="T797" s="166"/>
      <c r="U797" s="169"/>
      <c r="V797" s="166"/>
      <c r="W797" s="170"/>
      <c r="X797" s="169"/>
      <c r="Y797" s="166"/>
    </row>
    <row r="798" spans="2:25" s="165" customFormat="1" ht="15.75" customHeight="1">
      <c r="B798" s="166"/>
      <c r="C798" s="166"/>
      <c r="D798" s="166"/>
      <c r="E798" s="166"/>
      <c r="F798" s="166"/>
      <c r="G798" s="167"/>
      <c r="H798" s="166"/>
      <c r="I798" s="168"/>
      <c r="J798" s="168"/>
      <c r="K798" s="169"/>
      <c r="L798" s="166"/>
      <c r="M798" s="170"/>
      <c r="N798" s="169"/>
      <c r="O798" s="166"/>
      <c r="P798" s="169"/>
      <c r="Q798" s="166"/>
      <c r="R798" s="170"/>
      <c r="S798" s="169"/>
      <c r="T798" s="166"/>
      <c r="U798" s="169"/>
      <c r="V798" s="166"/>
      <c r="W798" s="170"/>
      <c r="X798" s="169"/>
      <c r="Y798" s="166"/>
    </row>
    <row r="799" spans="2:25" s="165" customFormat="1" ht="15.75" customHeight="1">
      <c r="B799" s="166"/>
      <c r="C799" s="166"/>
      <c r="D799" s="166"/>
      <c r="E799" s="166"/>
      <c r="F799" s="166"/>
      <c r="G799" s="167"/>
      <c r="H799" s="166"/>
      <c r="I799" s="168"/>
      <c r="J799" s="168"/>
      <c r="K799" s="169"/>
      <c r="L799" s="166"/>
      <c r="M799" s="170"/>
      <c r="N799" s="169"/>
      <c r="O799" s="166"/>
      <c r="P799" s="169"/>
      <c r="Q799" s="166"/>
      <c r="R799" s="170"/>
      <c r="S799" s="169"/>
      <c r="T799" s="166"/>
      <c r="U799" s="169"/>
      <c r="V799" s="166"/>
      <c r="W799" s="170"/>
      <c r="X799" s="169"/>
      <c r="Y799" s="166"/>
    </row>
    <row r="800" spans="2:25" s="165" customFormat="1" ht="15.75" customHeight="1">
      <c r="B800" s="166"/>
      <c r="C800" s="166"/>
      <c r="D800" s="166"/>
      <c r="E800" s="166"/>
      <c r="F800" s="166"/>
      <c r="G800" s="167"/>
      <c r="H800" s="166"/>
      <c r="I800" s="168"/>
      <c r="J800" s="168"/>
      <c r="K800" s="169"/>
      <c r="L800" s="166"/>
      <c r="M800" s="170"/>
      <c r="N800" s="169"/>
      <c r="O800" s="166"/>
      <c r="P800" s="169"/>
      <c r="Q800" s="166"/>
      <c r="R800" s="170"/>
      <c r="S800" s="169"/>
      <c r="T800" s="166"/>
      <c r="U800" s="169"/>
      <c r="V800" s="166"/>
      <c r="W800" s="170"/>
      <c r="X800" s="169"/>
      <c r="Y800" s="166"/>
    </row>
    <row r="801" spans="2:25" s="165" customFormat="1" ht="15.75" customHeight="1">
      <c r="B801" s="166"/>
      <c r="C801" s="166"/>
      <c r="D801" s="166"/>
      <c r="E801" s="166"/>
      <c r="F801" s="166"/>
      <c r="G801" s="167"/>
      <c r="H801" s="166"/>
      <c r="I801" s="168"/>
      <c r="J801" s="168"/>
      <c r="K801" s="169"/>
      <c r="L801" s="166"/>
      <c r="M801" s="170"/>
      <c r="N801" s="169"/>
      <c r="O801" s="166"/>
      <c r="P801" s="169"/>
      <c r="Q801" s="166"/>
      <c r="R801" s="170"/>
      <c r="S801" s="169"/>
      <c r="T801" s="166"/>
      <c r="U801" s="169"/>
      <c r="V801" s="166"/>
      <c r="W801" s="170"/>
      <c r="X801" s="169"/>
      <c r="Y801" s="166"/>
    </row>
    <row r="802" spans="2:25" s="165" customFormat="1" ht="15.75" customHeight="1">
      <c r="B802" s="166"/>
      <c r="C802" s="166"/>
      <c r="D802" s="166"/>
      <c r="E802" s="166"/>
      <c r="F802" s="166"/>
      <c r="G802" s="167"/>
      <c r="H802" s="166"/>
      <c r="I802" s="168"/>
      <c r="J802" s="168"/>
      <c r="K802" s="169"/>
      <c r="L802" s="166"/>
      <c r="M802" s="170"/>
      <c r="N802" s="169"/>
      <c r="O802" s="166"/>
      <c r="P802" s="169"/>
      <c r="Q802" s="166"/>
      <c r="R802" s="170"/>
      <c r="S802" s="169"/>
      <c r="T802" s="166"/>
      <c r="U802" s="169"/>
      <c r="V802" s="166"/>
      <c r="W802" s="170"/>
      <c r="X802" s="169"/>
      <c r="Y802" s="166"/>
    </row>
    <row r="803" spans="2:25" s="165" customFormat="1" ht="15.75" customHeight="1">
      <c r="B803" s="166"/>
      <c r="C803" s="166"/>
      <c r="D803" s="166"/>
      <c r="E803" s="166"/>
      <c r="F803" s="166"/>
      <c r="G803" s="167"/>
      <c r="H803" s="166"/>
      <c r="I803" s="168"/>
      <c r="J803" s="168"/>
      <c r="K803" s="169"/>
      <c r="L803" s="166"/>
      <c r="M803" s="170"/>
      <c r="N803" s="169"/>
      <c r="O803" s="166"/>
      <c r="P803" s="169"/>
      <c r="Q803" s="166"/>
      <c r="R803" s="170"/>
      <c r="S803" s="169"/>
      <c r="T803" s="166"/>
      <c r="U803" s="169"/>
      <c r="V803" s="166"/>
      <c r="W803" s="170"/>
      <c r="X803" s="169"/>
      <c r="Y803" s="166"/>
    </row>
    <row r="804" spans="2:25" s="165" customFormat="1" ht="15.75" customHeight="1">
      <c r="B804" s="166"/>
      <c r="C804" s="166"/>
      <c r="D804" s="166"/>
      <c r="E804" s="166"/>
      <c r="F804" s="166"/>
      <c r="G804" s="167"/>
      <c r="H804" s="166"/>
      <c r="I804" s="168"/>
      <c r="J804" s="168"/>
      <c r="K804" s="169"/>
      <c r="L804" s="166"/>
      <c r="M804" s="170"/>
      <c r="N804" s="169"/>
      <c r="O804" s="166"/>
      <c r="P804" s="169"/>
      <c r="Q804" s="166"/>
      <c r="R804" s="170"/>
      <c r="S804" s="169"/>
      <c r="T804" s="166"/>
      <c r="U804" s="169"/>
      <c r="V804" s="166"/>
      <c r="W804" s="170"/>
      <c r="X804" s="169"/>
      <c r="Y804" s="166"/>
    </row>
    <row r="805" spans="2:25" s="165" customFormat="1" ht="15.75" customHeight="1">
      <c r="B805" s="166"/>
      <c r="C805" s="166"/>
      <c r="D805" s="166"/>
      <c r="E805" s="166"/>
      <c r="F805" s="166"/>
      <c r="G805" s="167"/>
      <c r="H805" s="166"/>
      <c r="I805" s="168"/>
      <c r="J805" s="168"/>
      <c r="K805" s="169"/>
      <c r="L805" s="166"/>
      <c r="M805" s="170"/>
      <c r="N805" s="169"/>
      <c r="O805" s="166"/>
      <c r="P805" s="169"/>
      <c r="Q805" s="166"/>
      <c r="R805" s="170"/>
      <c r="S805" s="169"/>
      <c r="T805" s="166"/>
      <c r="U805" s="169"/>
      <c r="V805" s="166"/>
      <c r="W805" s="170"/>
      <c r="X805" s="169"/>
      <c r="Y805" s="166"/>
    </row>
    <row r="806" spans="2:25" s="165" customFormat="1" ht="15.75" customHeight="1">
      <c r="B806" s="166"/>
      <c r="C806" s="166"/>
      <c r="D806" s="166"/>
      <c r="E806" s="166"/>
      <c r="F806" s="166"/>
      <c r="G806" s="167"/>
      <c r="H806" s="166"/>
      <c r="I806" s="168"/>
      <c r="J806" s="168"/>
      <c r="K806" s="169"/>
      <c r="L806" s="166"/>
      <c r="M806" s="170"/>
      <c r="N806" s="169"/>
      <c r="O806" s="166"/>
      <c r="P806" s="169"/>
      <c r="Q806" s="166"/>
      <c r="R806" s="170"/>
      <c r="S806" s="169"/>
      <c r="T806" s="166"/>
      <c r="U806" s="169"/>
      <c r="V806" s="166"/>
      <c r="W806" s="170"/>
      <c r="X806" s="169"/>
      <c r="Y806" s="166"/>
    </row>
    <row r="807" spans="2:25" s="165" customFormat="1" ht="15.75" customHeight="1">
      <c r="B807" s="166"/>
      <c r="C807" s="166"/>
      <c r="D807" s="166"/>
      <c r="E807" s="166"/>
      <c r="F807" s="166"/>
      <c r="G807" s="167"/>
      <c r="H807" s="166"/>
      <c r="I807" s="168"/>
      <c r="J807" s="168"/>
      <c r="K807" s="169"/>
      <c r="L807" s="166"/>
      <c r="M807" s="170"/>
      <c r="N807" s="169"/>
      <c r="O807" s="166"/>
      <c r="P807" s="169"/>
      <c r="Q807" s="166"/>
      <c r="R807" s="170"/>
      <c r="S807" s="169"/>
      <c r="T807" s="166"/>
      <c r="U807" s="169"/>
      <c r="V807" s="166"/>
      <c r="W807" s="170"/>
      <c r="X807" s="169"/>
      <c r="Y807" s="166"/>
    </row>
    <row r="808" spans="2:25" s="165" customFormat="1" ht="15.75" customHeight="1">
      <c r="B808" s="166"/>
      <c r="C808" s="166"/>
      <c r="D808" s="166"/>
      <c r="E808" s="166"/>
      <c r="F808" s="166"/>
      <c r="G808" s="167"/>
      <c r="H808" s="166"/>
      <c r="I808" s="168"/>
      <c r="J808" s="168"/>
      <c r="K808" s="169"/>
      <c r="L808" s="166"/>
      <c r="M808" s="170"/>
      <c r="N808" s="169"/>
      <c r="O808" s="166"/>
      <c r="P808" s="169"/>
      <c r="Q808" s="166"/>
      <c r="R808" s="170"/>
      <c r="S808" s="169"/>
      <c r="T808" s="166"/>
      <c r="U808" s="169"/>
      <c r="V808" s="166"/>
      <c r="W808" s="170"/>
      <c r="X808" s="169"/>
      <c r="Y808" s="166"/>
    </row>
    <row r="809" spans="2:25" s="165" customFormat="1" ht="15.75" customHeight="1">
      <c r="B809" s="166"/>
      <c r="C809" s="166"/>
      <c r="D809" s="166"/>
      <c r="E809" s="166"/>
      <c r="F809" s="166"/>
      <c r="G809" s="167"/>
      <c r="H809" s="166"/>
      <c r="I809" s="168"/>
      <c r="J809" s="168"/>
      <c r="K809" s="169"/>
      <c r="L809" s="166"/>
      <c r="M809" s="170"/>
      <c r="N809" s="169"/>
      <c r="O809" s="166"/>
      <c r="P809" s="169"/>
      <c r="Q809" s="166"/>
      <c r="R809" s="170"/>
      <c r="S809" s="169"/>
      <c r="T809" s="166"/>
      <c r="U809" s="169"/>
      <c r="V809" s="166"/>
      <c r="W809" s="170"/>
      <c r="X809" s="169"/>
      <c r="Y809" s="166"/>
    </row>
    <row r="810" spans="2:25" s="165" customFormat="1" ht="15.75" customHeight="1">
      <c r="B810" s="166"/>
      <c r="C810" s="166"/>
      <c r="D810" s="166"/>
      <c r="E810" s="166"/>
      <c r="F810" s="166"/>
      <c r="G810" s="167"/>
      <c r="H810" s="166"/>
      <c r="I810" s="168"/>
      <c r="J810" s="168"/>
      <c r="K810" s="169"/>
      <c r="L810" s="166"/>
      <c r="M810" s="170"/>
      <c r="N810" s="169"/>
      <c r="O810" s="166"/>
      <c r="P810" s="169"/>
      <c r="Q810" s="166"/>
      <c r="R810" s="170"/>
      <c r="S810" s="169"/>
      <c r="T810" s="166"/>
      <c r="U810" s="169"/>
      <c r="V810" s="166"/>
      <c r="W810" s="170"/>
      <c r="X810" s="169"/>
      <c r="Y810" s="166"/>
    </row>
    <row r="811" spans="2:25" s="165" customFormat="1" ht="15.75" customHeight="1">
      <c r="B811" s="166"/>
      <c r="C811" s="166"/>
      <c r="D811" s="166"/>
      <c r="E811" s="166"/>
      <c r="F811" s="166"/>
      <c r="G811" s="167"/>
      <c r="H811" s="166"/>
      <c r="I811" s="168"/>
      <c r="J811" s="168"/>
      <c r="K811" s="169"/>
      <c r="L811" s="166"/>
      <c r="M811" s="170"/>
      <c r="N811" s="169"/>
      <c r="O811" s="166"/>
      <c r="P811" s="169"/>
      <c r="Q811" s="166"/>
      <c r="R811" s="170"/>
      <c r="S811" s="169"/>
      <c r="T811" s="166"/>
      <c r="U811" s="169"/>
      <c r="V811" s="166"/>
      <c r="W811" s="170"/>
      <c r="X811" s="169"/>
      <c r="Y811" s="166"/>
    </row>
    <row r="812" spans="2:25" s="165" customFormat="1" ht="15.75" customHeight="1">
      <c r="B812" s="166"/>
      <c r="C812" s="166"/>
      <c r="D812" s="166"/>
      <c r="E812" s="166"/>
      <c r="F812" s="166"/>
      <c r="G812" s="167"/>
      <c r="H812" s="166"/>
      <c r="I812" s="168"/>
      <c r="J812" s="168"/>
      <c r="K812" s="169"/>
      <c r="L812" s="166"/>
      <c r="M812" s="170"/>
      <c r="N812" s="169"/>
      <c r="O812" s="166"/>
      <c r="P812" s="169"/>
      <c r="Q812" s="166"/>
      <c r="R812" s="170"/>
      <c r="S812" s="169"/>
      <c r="T812" s="166"/>
      <c r="U812" s="169"/>
      <c r="V812" s="166"/>
      <c r="W812" s="170"/>
      <c r="X812" s="169"/>
      <c r="Y812" s="166"/>
    </row>
    <row r="813" spans="2:25" s="165" customFormat="1" ht="15.75" customHeight="1">
      <c r="B813" s="166"/>
      <c r="C813" s="166"/>
      <c r="D813" s="166"/>
      <c r="E813" s="166"/>
      <c r="F813" s="166"/>
      <c r="G813" s="167"/>
      <c r="H813" s="166"/>
      <c r="I813" s="168"/>
      <c r="J813" s="168"/>
      <c r="K813" s="169"/>
      <c r="L813" s="166"/>
      <c r="M813" s="170"/>
      <c r="N813" s="169"/>
      <c r="O813" s="166"/>
      <c r="P813" s="169"/>
      <c r="Q813" s="166"/>
      <c r="R813" s="170"/>
      <c r="S813" s="169"/>
      <c r="T813" s="166"/>
      <c r="U813" s="169"/>
      <c r="V813" s="166"/>
      <c r="W813" s="170"/>
      <c r="X813" s="169"/>
      <c r="Y813" s="166"/>
    </row>
    <row r="814" spans="2:25" s="165" customFormat="1" ht="15.75" customHeight="1">
      <c r="B814" s="166"/>
      <c r="C814" s="166"/>
      <c r="D814" s="166"/>
      <c r="E814" s="166"/>
      <c r="F814" s="166"/>
      <c r="G814" s="167"/>
      <c r="H814" s="166"/>
      <c r="I814" s="168"/>
      <c r="J814" s="168"/>
      <c r="K814" s="169"/>
      <c r="L814" s="166"/>
      <c r="M814" s="170"/>
      <c r="N814" s="169"/>
      <c r="O814" s="166"/>
      <c r="P814" s="169"/>
      <c r="Q814" s="166"/>
      <c r="R814" s="170"/>
      <c r="S814" s="169"/>
      <c r="T814" s="166"/>
      <c r="U814" s="169"/>
      <c r="V814" s="166"/>
      <c r="W814" s="170"/>
      <c r="X814" s="169"/>
      <c r="Y814" s="166"/>
    </row>
    <row r="815" spans="2:25" s="165" customFormat="1" ht="15.75" customHeight="1">
      <c r="B815" s="166"/>
      <c r="C815" s="166"/>
      <c r="D815" s="166"/>
      <c r="E815" s="166"/>
      <c r="F815" s="166"/>
      <c r="G815" s="167"/>
      <c r="H815" s="166"/>
      <c r="I815" s="168"/>
      <c r="J815" s="168"/>
      <c r="K815" s="169"/>
      <c r="L815" s="166"/>
      <c r="M815" s="170"/>
      <c r="N815" s="169"/>
      <c r="O815" s="166"/>
      <c r="P815" s="169"/>
      <c r="Q815" s="166"/>
      <c r="R815" s="170"/>
      <c r="S815" s="169"/>
      <c r="T815" s="166"/>
      <c r="U815" s="169"/>
      <c r="V815" s="166"/>
      <c r="W815" s="170"/>
      <c r="X815" s="169"/>
      <c r="Y815" s="166"/>
    </row>
    <row r="816" spans="2:25" s="165" customFormat="1" ht="15.75" customHeight="1">
      <c r="B816" s="166"/>
      <c r="C816" s="166"/>
      <c r="D816" s="166"/>
      <c r="E816" s="166"/>
      <c r="F816" s="166"/>
      <c r="G816" s="167"/>
      <c r="H816" s="166"/>
      <c r="I816" s="168"/>
      <c r="J816" s="168"/>
      <c r="K816" s="169"/>
      <c r="L816" s="166"/>
      <c r="M816" s="170"/>
      <c r="N816" s="169"/>
      <c r="O816" s="166"/>
      <c r="P816" s="169"/>
      <c r="Q816" s="166"/>
      <c r="R816" s="170"/>
      <c r="S816" s="169"/>
      <c r="T816" s="166"/>
      <c r="U816" s="169"/>
      <c r="V816" s="166"/>
      <c r="W816" s="170"/>
      <c r="X816" s="169"/>
      <c r="Y816" s="166"/>
    </row>
    <row r="817" spans="2:25" s="165" customFormat="1" ht="15.75" customHeight="1">
      <c r="B817" s="166"/>
      <c r="C817" s="166"/>
      <c r="D817" s="166"/>
      <c r="E817" s="166"/>
      <c r="F817" s="166"/>
      <c r="G817" s="167"/>
      <c r="H817" s="166"/>
      <c r="I817" s="168"/>
      <c r="J817" s="168"/>
      <c r="K817" s="169"/>
      <c r="L817" s="166"/>
      <c r="M817" s="170"/>
      <c r="N817" s="169"/>
      <c r="O817" s="166"/>
      <c r="P817" s="169"/>
      <c r="Q817" s="166"/>
      <c r="R817" s="170"/>
      <c r="S817" s="169"/>
      <c r="T817" s="166"/>
      <c r="U817" s="169"/>
      <c r="V817" s="166"/>
      <c r="W817" s="170"/>
      <c r="X817" s="169"/>
      <c r="Y817" s="166"/>
    </row>
    <row r="818" spans="2:25" s="165" customFormat="1" ht="15.75" customHeight="1">
      <c r="B818" s="166"/>
      <c r="C818" s="166"/>
      <c r="D818" s="166"/>
      <c r="E818" s="166"/>
      <c r="F818" s="166"/>
      <c r="G818" s="167"/>
      <c r="H818" s="166"/>
      <c r="I818" s="168"/>
      <c r="J818" s="168"/>
      <c r="K818" s="169"/>
      <c r="L818" s="166"/>
      <c r="M818" s="170"/>
      <c r="N818" s="169"/>
      <c r="O818" s="166"/>
      <c r="P818" s="169"/>
      <c r="Q818" s="166"/>
      <c r="R818" s="170"/>
      <c r="S818" s="169"/>
      <c r="T818" s="166"/>
      <c r="U818" s="169"/>
      <c r="V818" s="166"/>
      <c r="W818" s="170"/>
      <c r="X818" s="169"/>
      <c r="Y818" s="166"/>
    </row>
    <row r="819" spans="2:25" s="165" customFormat="1" ht="15.75" customHeight="1">
      <c r="B819" s="166"/>
      <c r="C819" s="166"/>
      <c r="D819" s="166"/>
      <c r="E819" s="166"/>
      <c r="F819" s="166"/>
      <c r="G819" s="167"/>
      <c r="H819" s="166"/>
      <c r="I819" s="168"/>
      <c r="J819" s="168"/>
      <c r="K819" s="169"/>
      <c r="L819" s="166"/>
      <c r="M819" s="170"/>
      <c r="N819" s="169"/>
      <c r="O819" s="166"/>
      <c r="P819" s="169"/>
      <c r="Q819" s="166"/>
      <c r="R819" s="170"/>
      <c r="S819" s="169"/>
      <c r="T819" s="166"/>
      <c r="U819" s="169"/>
      <c r="V819" s="166"/>
      <c r="W819" s="170"/>
      <c r="X819" s="169"/>
      <c r="Y819" s="166"/>
    </row>
    <row r="820" spans="2:25" s="165" customFormat="1" ht="15.75" customHeight="1">
      <c r="B820" s="166"/>
      <c r="C820" s="166"/>
      <c r="D820" s="166"/>
      <c r="E820" s="166"/>
      <c r="F820" s="166"/>
      <c r="G820" s="167"/>
      <c r="H820" s="166"/>
      <c r="I820" s="168"/>
      <c r="J820" s="168"/>
      <c r="K820" s="169"/>
      <c r="L820" s="166"/>
      <c r="M820" s="170"/>
      <c r="N820" s="169"/>
      <c r="O820" s="166"/>
      <c r="P820" s="169"/>
      <c r="Q820" s="166"/>
      <c r="R820" s="170"/>
      <c r="S820" s="169"/>
      <c r="T820" s="166"/>
      <c r="U820" s="169"/>
      <c r="V820" s="166"/>
      <c r="W820" s="170"/>
      <c r="X820" s="169"/>
      <c r="Y820" s="166"/>
    </row>
    <row r="821" spans="2:25" s="165" customFormat="1" ht="15.75" customHeight="1">
      <c r="B821" s="166"/>
      <c r="C821" s="166"/>
      <c r="D821" s="166"/>
      <c r="E821" s="166"/>
      <c r="F821" s="166"/>
      <c r="G821" s="167"/>
      <c r="H821" s="166"/>
      <c r="I821" s="168"/>
      <c r="J821" s="168"/>
      <c r="K821" s="169"/>
      <c r="L821" s="166"/>
      <c r="M821" s="170"/>
      <c r="N821" s="169"/>
      <c r="O821" s="166"/>
      <c r="P821" s="169"/>
      <c r="Q821" s="166"/>
      <c r="R821" s="170"/>
      <c r="S821" s="169"/>
      <c r="T821" s="166"/>
      <c r="U821" s="169"/>
      <c r="V821" s="166"/>
      <c r="W821" s="170"/>
      <c r="X821" s="169"/>
      <c r="Y821" s="166"/>
    </row>
    <row r="822" spans="2:25" s="165" customFormat="1" ht="15.75" customHeight="1">
      <c r="B822" s="166"/>
      <c r="C822" s="166"/>
      <c r="D822" s="166"/>
      <c r="E822" s="166"/>
      <c r="F822" s="166"/>
      <c r="G822" s="167"/>
      <c r="H822" s="166"/>
      <c r="I822" s="168"/>
      <c r="J822" s="168"/>
      <c r="K822" s="169"/>
      <c r="L822" s="166"/>
      <c r="M822" s="170"/>
      <c r="N822" s="169"/>
      <c r="O822" s="166"/>
      <c r="P822" s="169"/>
      <c r="Q822" s="166"/>
      <c r="R822" s="170"/>
      <c r="S822" s="169"/>
      <c r="T822" s="166"/>
      <c r="U822" s="169"/>
      <c r="V822" s="166"/>
      <c r="W822" s="170"/>
      <c r="X822" s="169"/>
      <c r="Y822" s="166"/>
    </row>
    <row r="823" spans="2:25" s="165" customFormat="1" ht="15.75" customHeight="1">
      <c r="B823" s="166"/>
      <c r="C823" s="166"/>
      <c r="D823" s="166"/>
      <c r="E823" s="166"/>
      <c r="F823" s="166"/>
      <c r="G823" s="167"/>
      <c r="H823" s="166"/>
      <c r="I823" s="168"/>
      <c r="J823" s="168"/>
      <c r="K823" s="169"/>
      <c r="L823" s="166"/>
      <c r="M823" s="170"/>
      <c r="N823" s="169"/>
      <c r="O823" s="166"/>
      <c r="P823" s="169"/>
      <c r="Q823" s="166"/>
      <c r="R823" s="170"/>
      <c r="S823" s="169"/>
      <c r="T823" s="166"/>
      <c r="U823" s="169"/>
      <c r="V823" s="166"/>
      <c r="W823" s="170"/>
      <c r="X823" s="169"/>
      <c r="Y823" s="166"/>
    </row>
    <row r="824" spans="2:25" s="165" customFormat="1" ht="15.75" customHeight="1">
      <c r="B824" s="166"/>
      <c r="C824" s="166"/>
      <c r="D824" s="166"/>
      <c r="E824" s="166"/>
      <c r="F824" s="166"/>
      <c r="G824" s="167"/>
      <c r="H824" s="166"/>
      <c r="I824" s="168"/>
      <c r="J824" s="168"/>
      <c r="K824" s="169"/>
      <c r="L824" s="166"/>
      <c r="M824" s="170"/>
      <c r="N824" s="169"/>
      <c r="O824" s="166"/>
      <c r="P824" s="169"/>
      <c r="Q824" s="166"/>
      <c r="R824" s="170"/>
      <c r="S824" s="169"/>
      <c r="T824" s="166"/>
      <c r="U824" s="169"/>
      <c r="V824" s="166"/>
      <c r="W824" s="170"/>
      <c r="X824" s="169"/>
      <c r="Y824" s="166"/>
    </row>
    <row r="825" spans="2:25" s="165" customFormat="1" ht="15.75" customHeight="1">
      <c r="B825" s="166"/>
      <c r="C825" s="166"/>
      <c r="D825" s="166"/>
      <c r="E825" s="166"/>
      <c r="F825" s="166"/>
      <c r="G825" s="167"/>
      <c r="H825" s="166"/>
      <c r="I825" s="168"/>
      <c r="J825" s="168"/>
      <c r="K825" s="169"/>
      <c r="L825" s="166"/>
      <c r="M825" s="170"/>
      <c r="N825" s="169"/>
      <c r="O825" s="166"/>
      <c r="P825" s="169"/>
      <c r="Q825" s="166"/>
      <c r="R825" s="170"/>
      <c r="S825" s="169"/>
      <c r="T825" s="166"/>
      <c r="U825" s="169"/>
      <c r="V825" s="166"/>
      <c r="W825" s="170"/>
      <c r="X825" s="169"/>
      <c r="Y825" s="166"/>
    </row>
    <row r="826" spans="2:25" s="165" customFormat="1" ht="15.75" customHeight="1">
      <c r="B826" s="166"/>
      <c r="C826" s="166"/>
      <c r="D826" s="166"/>
      <c r="E826" s="166"/>
      <c r="F826" s="166"/>
      <c r="G826" s="167"/>
      <c r="H826" s="166"/>
      <c r="I826" s="168"/>
      <c r="J826" s="168"/>
      <c r="K826" s="169"/>
      <c r="L826" s="166"/>
      <c r="M826" s="170"/>
      <c r="N826" s="169"/>
      <c r="O826" s="166"/>
      <c r="P826" s="169"/>
      <c r="Q826" s="166"/>
      <c r="R826" s="170"/>
      <c r="S826" s="169"/>
      <c r="T826" s="166"/>
      <c r="U826" s="169"/>
      <c r="V826" s="166"/>
      <c r="W826" s="170"/>
      <c r="X826" s="169"/>
      <c r="Y826" s="166"/>
    </row>
    <row r="827" spans="2:25" s="165" customFormat="1" ht="15.75" customHeight="1">
      <c r="B827" s="166"/>
      <c r="C827" s="166"/>
      <c r="D827" s="166"/>
      <c r="E827" s="166"/>
      <c r="F827" s="166"/>
      <c r="G827" s="167"/>
      <c r="H827" s="166"/>
      <c r="I827" s="168"/>
      <c r="J827" s="168"/>
      <c r="K827" s="169"/>
      <c r="L827" s="166"/>
      <c r="M827" s="170"/>
      <c r="N827" s="169"/>
      <c r="O827" s="166"/>
      <c r="P827" s="169"/>
      <c r="Q827" s="166"/>
      <c r="R827" s="170"/>
      <c r="S827" s="169"/>
      <c r="T827" s="166"/>
      <c r="U827" s="169"/>
      <c r="V827" s="166"/>
      <c r="W827" s="170"/>
      <c r="X827" s="169"/>
      <c r="Y827" s="166"/>
    </row>
    <row r="828" spans="2:25" s="165" customFormat="1" ht="15.75" customHeight="1">
      <c r="B828" s="166"/>
      <c r="C828" s="166"/>
      <c r="D828" s="166"/>
      <c r="E828" s="166"/>
      <c r="F828" s="166"/>
      <c r="G828" s="167"/>
      <c r="H828" s="166"/>
      <c r="I828" s="168"/>
      <c r="J828" s="168"/>
      <c r="K828" s="169"/>
      <c r="L828" s="166"/>
      <c r="M828" s="170"/>
      <c r="N828" s="169"/>
      <c r="O828" s="166"/>
      <c r="P828" s="169"/>
      <c r="Q828" s="166"/>
      <c r="R828" s="170"/>
      <c r="S828" s="169"/>
      <c r="T828" s="166"/>
      <c r="U828" s="169"/>
      <c r="V828" s="166"/>
      <c r="W828" s="170"/>
      <c r="X828" s="169"/>
      <c r="Y828" s="166"/>
    </row>
    <row r="829" spans="2:25" s="165" customFormat="1" ht="15.75" customHeight="1">
      <c r="B829" s="166"/>
      <c r="C829" s="166"/>
      <c r="D829" s="166"/>
      <c r="E829" s="166"/>
      <c r="F829" s="166"/>
      <c r="G829" s="167"/>
      <c r="H829" s="166"/>
      <c r="I829" s="168"/>
      <c r="J829" s="168"/>
      <c r="K829" s="169"/>
      <c r="L829" s="166"/>
      <c r="M829" s="170"/>
      <c r="N829" s="169"/>
      <c r="O829" s="166"/>
      <c r="P829" s="169"/>
      <c r="Q829" s="166"/>
      <c r="R829" s="170"/>
      <c r="S829" s="169"/>
      <c r="T829" s="166"/>
      <c r="U829" s="169"/>
      <c r="V829" s="166"/>
      <c r="W829" s="170"/>
      <c r="X829" s="169"/>
      <c r="Y829" s="166"/>
    </row>
    <row r="830" spans="2:25" s="165" customFormat="1" ht="15.75" customHeight="1">
      <c r="B830" s="166"/>
      <c r="C830" s="166"/>
      <c r="D830" s="166"/>
      <c r="E830" s="166"/>
      <c r="F830" s="166"/>
      <c r="G830" s="167"/>
      <c r="H830" s="166"/>
      <c r="I830" s="168"/>
      <c r="J830" s="168"/>
      <c r="K830" s="169"/>
      <c r="L830" s="166"/>
      <c r="M830" s="170"/>
      <c r="N830" s="169"/>
      <c r="O830" s="166"/>
      <c r="P830" s="169"/>
      <c r="Q830" s="166"/>
      <c r="R830" s="170"/>
      <c r="S830" s="169"/>
      <c r="T830" s="166"/>
      <c r="U830" s="169"/>
      <c r="V830" s="166"/>
      <c r="W830" s="170"/>
      <c r="X830" s="169"/>
      <c r="Y830" s="166"/>
    </row>
    <row r="831" spans="2:25" s="165" customFormat="1" ht="15.75" customHeight="1">
      <c r="B831" s="166"/>
      <c r="C831" s="166"/>
      <c r="D831" s="166"/>
      <c r="E831" s="166"/>
      <c r="F831" s="166"/>
      <c r="G831" s="167"/>
      <c r="H831" s="166"/>
      <c r="I831" s="168"/>
      <c r="J831" s="168"/>
      <c r="K831" s="169"/>
      <c r="L831" s="166"/>
      <c r="M831" s="170"/>
      <c r="N831" s="169"/>
      <c r="O831" s="166"/>
      <c r="P831" s="169"/>
      <c r="Q831" s="166"/>
      <c r="R831" s="170"/>
      <c r="S831" s="169"/>
      <c r="T831" s="166"/>
      <c r="U831" s="169"/>
      <c r="V831" s="166"/>
      <c r="W831" s="170"/>
      <c r="X831" s="169"/>
      <c r="Y831" s="166"/>
    </row>
    <row r="832" spans="2:25" s="165" customFormat="1" ht="15.75" customHeight="1">
      <c r="B832" s="166"/>
      <c r="C832" s="166"/>
      <c r="D832" s="166"/>
      <c r="E832" s="166"/>
      <c r="F832" s="166"/>
      <c r="G832" s="167"/>
      <c r="H832" s="166"/>
      <c r="I832" s="168"/>
      <c r="J832" s="168"/>
      <c r="K832" s="169"/>
      <c r="L832" s="166"/>
      <c r="M832" s="170"/>
      <c r="N832" s="169"/>
      <c r="O832" s="166"/>
      <c r="P832" s="169"/>
      <c r="Q832" s="166"/>
      <c r="R832" s="170"/>
      <c r="S832" s="169"/>
      <c r="T832" s="166"/>
      <c r="U832" s="169"/>
      <c r="V832" s="166"/>
      <c r="W832" s="170"/>
      <c r="X832" s="169"/>
      <c r="Y832" s="166"/>
    </row>
    <row r="833" spans="2:25" s="165" customFormat="1" ht="15.75" customHeight="1">
      <c r="B833" s="166"/>
      <c r="C833" s="166"/>
      <c r="D833" s="166"/>
      <c r="E833" s="166"/>
      <c r="F833" s="166"/>
      <c r="G833" s="167"/>
      <c r="H833" s="166"/>
      <c r="I833" s="168"/>
      <c r="J833" s="168"/>
      <c r="K833" s="169"/>
      <c r="L833" s="166"/>
      <c r="M833" s="170"/>
      <c r="N833" s="169"/>
      <c r="O833" s="166"/>
      <c r="P833" s="169"/>
      <c r="Q833" s="166"/>
      <c r="R833" s="170"/>
      <c r="S833" s="169"/>
      <c r="T833" s="166"/>
      <c r="U833" s="169"/>
      <c r="V833" s="166"/>
      <c r="W833" s="170"/>
      <c r="X833" s="169"/>
      <c r="Y833" s="166"/>
    </row>
    <row r="834" spans="2:25" s="165" customFormat="1" ht="15.75" customHeight="1">
      <c r="B834" s="166"/>
      <c r="C834" s="166"/>
      <c r="D834" s="166"/>
      <c r="E834" s="166"/>
      <c r="F834" s="166"/>
      <c r="G834" s="167"/>
      <c r="H834" s="166"/>
      <c r="I834" s="168"/>
      <c r="J834" s="168"/>
      <c r="K834" s="169"/>
      <c r="L834" s="166"/>
      <c r="M834" s="170"/>
      <c r="N834" s="169"/>
      <c r="O834" s="166"/>
      <c r="P834" s="169"/>
      <c r="Q834" s="166"/>
      <c r="R834" s="170"/>
      <c r="S834" s="169"/>
      <c r="T834" s="166"/>
      <c r="U834" s="169"/>
      <c r="V834" s="166"/>
      <c r="W834" s="170"/>
      <c r="X834" s="169"/>
      <c r="Y834" s="166"/>
    </row>
    <row r="835" spans="2:25" s="165" customFormat="1" ht="15.75" customHeight="1">
      <c r="B835" s="166"/>
      <c r="C835" s="166"/>
      <c r="D835" s="166"/>
      <c r="E835" s="166"/>
      <c r="F835" s="166"/>
      <c r="G835" s="167"/>
      <c r="H835" s="166"/>
      <c r="I835" s="168"/>
      <c r="J835" s="168"/>
      <c r="K835" s="169"/>
      <c r="L835" s="166"/>
      <c r="M835" s="170"/>
      <c r="N835" s="169"/>
      <c r="O835" s="166"/>
      <c r="P835" s="169"/>
      <c r="Q835" s="166"/>
      <c r="R835" s="170"/>
      <c r="S835" s="169"/>
      <c r="T835" s="166"/>
      <c r="U835" s="169"/>
      <c r="V835" s="166"/>
      <c r="W835" s="170"/>
      <c r="X835" s="169"/>
      <c r="Y835" s="166"/>
    </row>
    <row r="836" spans="2:25" s="165" customFormat="1" ht="15.75" customHeight="1">
      <c r="B836" s="166"/>
      <c r="C836" s="166"/>
      <c r="D836" s="166"/>
      <c r="E836" s="166"/>
      <c r="F836" s="166"/>
      <c r="G836" s="167"/>
      <c r="H836" s="166"/>
      <c r="I836" s="168"/>
      <c r="J836" s="168"/>
      <c r="K836" s="169"/>
      <c r="L836" s="166"/>
      <c r="M836" s="170"/>
      <c r="N836" s="169"/>
      <c r="O836" s="166"/>
      <c r="P836" s="169"/>
      <c r="Q836" s="166"/>
      <c r="R836" s="170"/>
      <c r="S836" s="169"/>
      <c r="T836" s="166"/>
      <c r="U836" s="169"/>
      <c r="V836" s="166"/>
      <c r="W836" s="170"/>
      <c r="X836" s="169"/>
      <c r="Y836" s="166"/>
    </row>
    <row r="837" spans="2:25" s="165" customFormat="1" ht="15.75" customHeight="1">
      <c r="B837" s="166"/>
      <c r="C837" s="166"/>
      <c r="D837" s="166"/>
      <c r="E837" s="166"/>
      <c r="F837" s="166"/>
      <c r="G837" s="167"/>
      <c r="H837" s="166"/>
      <c r="I837" s="168"/>
      <c r="J837" s="168"/>
      <c r="K837" s="169"/>
      <c r="L837" s="166"/>
      <c r="M837" s="170"/>
      <c r="N837" s="169"/>
      <c r="O837" s="166"/>
      <c r="P837" s="169"/>
      <c r="Q837" s="166"/>
      <c r="R837" s="170"/>
      <c r="S837" s="169"/>
      <c r="T837" s="166"/>
      <c r="U837" s="169"/>
      <c r="V837" s="166"/>
      <c r="W837" s="170"/>
      <c r="X837" s="169"/>
      <c r="Y837" s="166"/>
    </row>
    <row r="838" spans="2:25" s="165" customFormat="1" ht="15.75" customHeight="1">
      <c r="B838" s="166"/>
      <c r="C838" s="166"/>
      <c r="D838" s="166"/>
      <c r="E838" s="166"/>
      <c r="F838" s="166"/>
      <c r="G838" s="167"/>
      <c r="H838" s="166"/>
      <c r="I838" s="168"/>
      <c r="J838" s="168"/>
      <c r="K838" s="169"/>
      <c r="L838" s="166"/>
      <c r="M838" s="170"/>
      <c r="N838" s="169"/>
      <c r="O838" s="166"/>
      <c r="P838" s="169"/>
      <c r="Q838" s="166"/>
      <c r="R838" s="170"/>
      <c r="S838" s="169"/>
      <c r="T838" s="166"/>
      <c r="U838" s="169"/>
      <c r="V838" s="166"/>
      <c r="W838" s="170"/>
      <c r="X838" s="169"/>
      <c r="Y838" s="166"/>
    </row>
    <row r="839" spans="2:25" s="165" customFormat="1" ht="15.75" customHeight="1">
      <c r="B839" s="166"/>
      <c r="C839" s="166"/>
      <c r="D839" s="166"/>
      <c r="E839" s="166"/>
      <c r="F839" s="166"/>
      <c r="G839" s="167"/>
      <c r="H839" s="166"/>
      <c r="I839" s="168"/>
      <c r="J839" s="168"/>
      <c r="K839" s="169"/>
      <c r="L839" s="166"/>
      <c r="M839" s="170"/>
      <c r="N839" s="169"/>
      <c r="O839" s="166"/>
      <c r="P839" s="169"/>
      <c r="Q839" s="166"/>
      <c r="R839" s="170"/>
      <c r="S839" s="169"/>
      <c r="T839" s="166"/>
      <c r="U839" s="169"/>
      <c r="V839" s="166"/>
      <c r="W839" s="170"/>
      <c r="X839" s="169"/>
      <c r="Y839" s="166"/>
    </row>
    <row r="840" spans="2:25" s="165" customFormat="1" ht="15.75" customHeight="1">
      <c r="B840" s="166"/>
      <c r="C840" s="166"/>
      <c r="D840" s="166"/>
      <c r="E840" s="166"/>
      <c r="F840" s="166"/>
      <c r="G840" s="167"/>
      <c r="H840" s="166"/>
      <c r="I840" s="168"/>
      <c r="J840" s="168"/>
      <c r="K840" s="169"/>
      <c r="L840" s="166"/>
      <c r="M840" s="170"/>
      <c r="N840" s="169"/>
      <c r="O840" s="166"/>
      <c r="P840" s="169"/>
      <c r="Q840" s="166"/>
      <c r="R840" s="170"/>
      <c r="S840" s="169"/>
      <c r="T840" s="166"/>
      <c r="U840" s="169"/>
      <c r="V840" s="166"/>
      <c r="W840" s="170"/>
      <c r="X840" s="169"/>
      <c r="Y840" s="166"/>
    </row>
    <row r="841" spans="2:25" s="165" customFormat="1" ht="15.75" customHeight="1">
      <c r="B841" s="166"/>
      <c r="C841" s="166"/>
      <c r="D841" s="166"/>
      <c r="E841" s="166"/>
      <c r="F841" s="166"/>
      <c r="G841" s="167"/>
      <c r="H841" s="166"/>
      <c r="I841" s="168"/>
      <c r="J841" s="168"/>
      <c r="K841" s="169"/>
      <c r="L841" s="166"/>
      <c r="M841" s="170"/>
      <c r="N841" s="169"/>
      <c r="O841" s="166"/>
      <c r="P841" s="169"/>
      <c r="Q841" s="166"/>
      <c r="R841" s="170"/>
      <c r="S841" s="169"/>
      <c r="T841" s="166"/>
      <c r="U841" s="169"/>
      <c r="V841" s="166"/>
      <c r="W841" s="170"/>
      <c r="X841" s="169"/>
      <c r="Y841" s="166"/>
    </row>
    <row r="842" spans="2:25" s="165" customFormat="1" ht="15.75" customHeight="1">
      <c r="B842" s="166"/>
      <c r="C842" s="166"/>
      <c r="D842" s="166"/>
      <c r="E842" s="166"/>
      <c r="F842" s="166"/>
      <c r="G842" s="167"/>
      <c r="H842" s="166"/>
      <c r="I842" s="168"/>
      <c r="J842" s="168"/>
      <c r="K842" s="169"/>
      <c r="L842" s="166"/>
      <c r="M842" s="170"/>
      <c r="N842" s="169"/>
      <c r="O842" s="166"/>
      <c r="P842" s="169"/>
      <c r="Q842" s="166"/>
      <c r="R842" s="170"/>
      <c r="S842" s="169"/>
      <c r="T842" s="166"/>
      <c r="U842" s="169"/>
      <c r="V842" s="166"/>
      <c r="W842" s="170"/>
      <c r="X842" s="169"/>
      <c r="Y842" s="166"/>
    </row>
    <row r="843" spans="2:25" s="165" customFormat="1" ht="15.75" customHeight="1">
      <c r="B843" s="166"/>
      <c r="C843" s="166"/>
      <c r="D843" s="166"/>
      <c r="E843" s="166"/>
      <c r="F843" s="166"/>
      <c r="G843" s="167"/>
      <c r="H843" s="166"/>
      <c r="I843" s="168"/>
      <c r="J843" s="168"/>
      <c r="K843" s="169"/>
      <c r="L843" s="166"/>
      <c r="M843" s="170"/>
      <c r="N843" s="169"/>
      <c r="O843" s="166"/>
      <c r="P843" s="169"/>
      <c r="Q843" s="166"/>
      <c r="R843" s="170"/>
      <c r="S843" s="169"/>
      <c r="T843" s="166"/>
      <c r="U843" s="169"/>
      <c r="V843" s="166"/>
      <c r="W843" s="170"/>
      <c r="X843" s="169"/>
      <c r="Y843" s="166"/>
    </row>
    <row r="844" spans="2:25" s="165" customFormat="1" ht="15.75" customHeight="1">
      <c r="B844" s="166"/>
      <c r="C844" s="166"/>
      <c r="D844" s="166"/>
      <c r="E844" s="166"/>
      <c r="F844" s="166"/>
      <c r="G844" s="167"/>
      <c r="H844" s="166"/>
      <c r="I844" s="168"/>
      <c r="J844" s="168"/>
      <c r="K844" s="169"/>
      <c r="L844" s="166"/>
      <c r="M844" s="170"/>
      <c r="N844" s="169"/>
      <c r="O844" s="166"/>
      <c r="P844" s="169"/>
      <c r="Q844" s="166"/>
      <c r="R844" s="170"/>
      <c r="S844" s="169"/>
      <c r="T844" s="166"/>
      <c r="U844" s="169"/>
      <c r="V844" s="166"/>
      <c r="W844" s="170"/>
      <c r="X844" s="169"/>
      <c r="Y844" s="166"/>
    </row>
    <row r="845" spans="2:25" s="165" customFormat="1" ht="15.75" customHeight="1">
      <c r="B845" s="166"/>
      <c r="C845" s="166"/>
      <c r="D845" s="166"/>
      <c r="E845" s="166"/>
      <c r="F845" s="166"/>
      <c r="G845" s="167"/>
      <c r="H845" s="166"/>
      <c r="I845" s="168"/>
      <c r="J845" s="168"/>
      <c r="K845" s="169"/>
      <c r="L845" s="166"/>
      <c r="M845" s="170"/>
      <c r="N845" s="169"/>
      <c r="O845" s="166"/>
      <c r="P845" s="169"/>
      <c r="Q845" s="166"/>
      <c r="R845" s="170"/>
      <c r="S845" s="169"/>
      <c r="T845" s="166"/>
      <c r="U845" s="169"/>
      <c r="V845" s="166"/>
      <c r="W845" s="170"/>
      <c r="X845" s="169"/>
      <c r="Y845" s="166"/>
    </row>
    <row r="846" spans="2:25" s="165" customFormat="1" ht="15.75" customHeight="1">
      <c r="B846" s="166"/>
      <c r="C846" s="166"/>
      <c r="D846" s="166"/>
      <c r="E846" s="166"/>
      <c r="F846" s="166"/>
      <c r="G846" s="167"/>
      <c r="H846" s="166"/>
      <c r="I846" s="168"/>
      <c r="J846" s="168"/>
      <c r="K846" s="169"/>
      <c r="L846" s="166"/>
      <c r="M846" s="170"/>
      <c r="N846" s="169"/>
      <c r="O846" s="166"/>
      <c r="P846" s="169"/>
      <c r="Q846" s="166"/>
      <c r="R846" s="170"/>
      <c r="S846" s="169"/>
      <c r="T846" s="166"/>
      <c r="U846" s="169"/>
      <c r="V846" s="166"/>
      <c r="W846" s="170"/>
      <c r="X846" s="169"/>
      <c r="Y846" s="166"/>
    </row>
    <row r="847" spans="2:25" s="165" customFormat="1" ht="15.75" customHeight="1">
      <c r="B847" s="166"/>
      <c r="C847" s="166"/>
      <c r="D847" s="166"/>
      <c r="E847" s="166"/>
      <c r="F847" s="166"/>
      <c r="G847" s="167"/>
      <c r="H847" s="166"/>
      <c r="I847" s="168"/>
      <c r="J847" s="168"/>
      <c r="K847" s="169"/>
      <c r="L847" s="166"/>
      <c r="M847" s="170"/>
      <c r="N847" s="169"/>
      <c r="O847" s="166"/>
      <c r="P847" s="169"/>
      <c r="Q847" s="166"/>
      <c r="R847" s="170"/>
      <c r="S847" s="169"/>
      <c r="T847" s="166"/>
      <c r="U847" s="169"/>
      <c r="V847" s="166"/>
      <c r="W847" s="170"/>
      <c r="X847" s="169"/>
      <c r="Y847" s="166"/>
    </row>
    <row r="848" spans="2:25" s="165" customFormat="1" ht="15.75" customHeight="1">
      <c r="B848" s="166"/>
      <c r="C848" s="166"/>
      <c r="D848" s="166"/>
      <c r="E848" s="166"/>
      <c r="F848" s="166"/>
      <c r="G848" s="167"/>
      <c r="H848" s="166"/>
      <c r="I848" s="168"/>
      <c r="J848" s="168"/>
      <c r="K848" s="169"/>
      <c r="L848" s="166"/>
      <c r="M848" s="170"/>
      <c r="N848" s="169"/>
      <c r="O848" s="166"/>
      <c r="P848" s="169"/>
      <c r="Q848" s="166"/>
      <c r="R848" s="170"/>
      <c r="S848" s="169"/>
      <c r="T848" s="166"/>
      <c r="U848" s="169"/>
      <c r="V848" s="166"/>
      <c r="W848" s="170"/>
      <c r="X848" s="169"/>
      <c r="Y848" s="166"/>
    </row>
    <row r="849" spans="2:25" s="165" customFormat="1" ht="15.75" customHeight="1">
      <c r="B849" s="166"/>
      <c r="C849" s="166"/>
      <c r="D849" s="166"/>
      <c r="E849" s="166"/>
      <c r="F849" s="166"/>
      <c r="G849" s="167"/>
      <c r="H849" s="166"/>
      <c r="I849" s="168"/>
      <c r="J849" s="168"/>
      <c r="K849" s="169"/>
      <c r="L849" s="166"/>
      <c r="M849" s="170"/>
      <c r="N849" s="169"/>
      <c r="O849" s="166"/>
      <c r="P849" s="169"/>
      <c r="Q849" s="166"/>
      <c r="R849" s="170"/>
      <c r="S849" s="169"/>
      <c r="T849" s="166"/>
      <c r="U849" s="169"/>
      <c r="V849" s="166"/>
      <c r="W849" s="170"/>
      <c r="X849" s="169"/>
      <c r="Y849" s="166"/>
    </row>
    <row r="850" spans="2:25" s="165" customFormat="1" ht="15.75" customHeight="1">
      <c r="B850" s="166"/>
      <c r="C850" s="166"/>
      <c r="D850" s="166"/>
      <c r="E850" s="166"/>
      <c r="F850" s="166"/>
      <c r="G850" s="167"/>
      <c r="H850" s="166"/>
      <c r="I850" s="168"/>
      <c r="J850" s="168"/>
      <c r="K850" s="169"/>
      <c r="L850" s="166"/>
      <c r="M850" s="170"/>
      <c r="N850" s="169"/>
      <c r="O850" s="166"/>
      <c r="P850" s="169"/>
      <c r="Q850" s="166"/>
      <c r="R850" s="170"/>
      <c r="S850" s="169"/>
      <c r="T850" s="166"/>
      <c r="U850" s="169"/>
      <c r="V850" s="166"/>
      <c r="W850" s="170"/>
      <c r="X850" s="169"/>
      <c r="Y850" s="166"/>
    </row>
    <row r="851" spans="2:25" s="165" customFormat="1" ht="15.75" customHeight="1">
      <c r="B851" s="166"/>
      <c r="C851" s="166"/>
      <c r="D851" s="166"/>
      <c r="E851" s="166"/>
      <c r="F851" s="166"/>
      <c r="G851" s="167"/>
      <c r="H851" s="166"/>
      <c r="I851" s="168"/>
      <c r="J851" s="168"/>
      <c r="K851" s="169"/>
      <c r="L851" s="166"/>
      <c r="M851" s="170"/>
      <c r="N851" s="169"/>
      <c r="O851" s="166"/>
      <c r="P851" s="169"/>
      <c r="Q851" s="166"/>
      <c r="R851" s="170"/>
      <c r="S851" s="169"/>
      <c r="T851" s="166"/>
      <c r="U851" s="169"/>
      <c r="V851" s="166"/>
      <c r="W851" s="170"/>
      <c r="X851" s="169"/>
      <c r="Y851" s="166"/>
    </row>
    <row r="852" spans="2:25" s="165" customFormat="1" ht="15.75" customHeight="1">
      <c r="B852" s="166"/>
      <c r="C852" s="166"/>
      <c r="D852" s="166"/>
      <c r="E852" s="166"/>
      <c r="F852" s="166"/>
      <c r="G852" s="167"/>
      <c r="H852" s="166"/>
      <c r="I852" s="168"/>
      <c r="J852" s="168"/>
      <c r="K852" s="169"/>
      <c r="L852" s="166"/>
      <c r="M852" s="170"/>
      <c r="N852" s="169"/>
      <c r="O852" s="166"/>
      <c r="P852" s="169"/>
      <c r="Q852" s="166"/>
      <c r="R852" s="170"/>
      <c r="S852" s="169"/>
      <c r="T852" s="166"/>
      <c r="U852" s="169"/>
      <c r="V852" s="166"/>
      <c r="W852" s="170"/>
      <c r="X852" s="169"/>
      <c r="Y852" s="166"/>
    </row>
    <row r="853" spans="2:25" s="165" customFormat="1" ht="15.75" customHeight="1">
      <c r="B853" s="166"/>
      <c r="C853" s="166"/>
      <c r="D853" s="166"/>
      <c r="E853" s="166"/>
      <c r="F853" s="166"/>
      <c r="G853" s="167"/>
      <c r="H853" s="166"/>
      <c r="I853" s="168"/>
      <c r="J853" s="168"/>
      <c r="K853" s="169"/>
      <c r="L853" s="166"/>
      <c r="M853" s="170"/>
      <c r="N853" s="169"/>
      <c r="O853" s="166"/>
      <c r="P853" s="169"/>
      <c r="Q853" s="166"/>
      <c r="R853" s="170"/>
      <c r="S853" s="169"/>
      <c r="T853" s="166"/>
      <c r="U853" s="169"/>
      <c r="V853" s="166"/>
      <c r="W853" s="170"/>
      <c r="X853" s="169"/>
      <c r="Y853" s="166"/>
    </row>
    <row r="854" spans="2:25" s="165" customFormat="1" ht="15.75" customHeight="1">
      <c r="B854" s="166"/>
      <c r="C854" s="166"/>
      <c r="D854" s="166"/>
      <c r="E854" s="166"/>
      <c r="F854" s="166"/>
      <c r="G854" s="167"/>
      <c r="H854" s="166"/>
      <c r="I854" s="168"/>
      <c r="J854" s="168"/>
      <c r="K854" s="169"/>
      <c r="L854" s="166"/>
      <c r="M854" s="170"/>
      <c r="N854" s="169"/>
      <c r="O854" s="166"/>
      <c r="P854" s="169"/>
      <c r="Q854" s="166"/>
      <c r="R854" s="170"/>
      <c r="S854" s="169"/>
      <c r="T854" s="166"/>
      <c r="U854" s="169"/>
      <c r="V854" s="166"/>
      <c r="W854" s="170"/>
      <c r="X854" s="169"/>
      <c r="Y854" s="166"/>
    </row>
    <row r="855" spans="2:25" s="165" customFormat="1" ht="15.75" customHeight="1">
      <c r="B855" s="166"/>
      <c r="C855" s="166"/>
      <c r="D855" s="166"/>
      <c r="E855" s="166"/>
      <c r="F855" s="166"/>
      <c r="G855" s="167"/>
      <c r="H855" s="166"/>
      <c r="I855" s="168"/>
      <c r="J855" s="168"/>
      <c r="K855" s="169"/>
      <c r="L855" s="166"/>
      <c r="M855" s="170"/>
      <c r="N855" s="169"/>
      <c r="O855" s="166"/>
      <c r="P855" s="169"/>
      <c r="Q855" s="166"/>
      <c r="R855" s="170"/>
      <c r="S855" s="169"/>
      <c r="T855" s="166"/>
      <c r="U855" s="169"/>
      <c r="V855" s="166"/>
      <c r="W855" s="170"/>
      <c r="X855" s="169"/>
      <c r="Y855" s="166"/>
    </row>
    <row r="856" spans="2:25" s="165" customFormat="1" ht="15.75" customHeight="1">
      <c r="B856" s="166"/>
      <c r="C856" s="166"/>
      <c r="D856" s="166"/>
      <c r="E856" s="166"/>
      <c r="F856" s="166"/>
      <c r="G856" s="167"/>
      <c r="H856" s="166"/>
      <c r="I856" s="168"/>
      <c r="J856" s="168"/>
      <c r="K856" s="169"/>
      <c r="L856" s="166"/>
      <c r="M856" s="170"/>
      <c r="N856" s="169"/>
      <c r="O856" s="166"/>
      <c r="P856" s="169"/>
      <c r="Q856" s="166"/>
      <c r="R856" s="170"/>
      <c r="S856" s="169"/>
      <c r="T856" s="166"/>
      <c r="U856" s="169"/>
      <c r="V856" s="166"/>
      <c r="W856" s="170"/>
      <c r="X856" s="169"/>
      <c r="Y856" s="166"/>
    </row>
    <row r="857" spans="2:25" s="165" customFormat="1" ht="15.75" customHeight="1">
      <c r="B857" s="166"/>
      <c r="C857" s="166"/>
      <c r="D857" s="166"/>
      <c r="E857" s="166"/>
      <c r="F857" s="166"/>
      <c r="G857" s="167"/>
      <c r="H857" s="166"/>
      <c r="I857" s="168"/>
      <c r="J857" s="168"/>
      <c r="K857" s="169"/>
      <c r="L857" s="166"/>
      <c r="M857" s="170"/>
      <c r="N857" s="169"/>
      <c r="O857" s="166"/>
      <c r="P857" s="169"/>
      <c r="Q857" s="166"/>
      <c r="R857" s="170"/>
      <c r="S857" s="169"/>
      <c r="T857" s="166"/>
      <c r="U857" s="169"/>
      <c r="V857" s="166"/>
      <c r="W857" s="170"/>
      <c r="X857" s="169"/>
      <c r="Y857" s="166"/>
    </row>
    <row r="858" spans="2:25" s="165" customFormat="1" ht="15.75" customHeight="1">
      <c r="B858" s="166"/>
      <c r="C858" s="166"/>
      <c r="D858" s="166"/>
      <c r="E858" s="166"/>
      <c r="F858" s="166"/>
      <c r="G858" s="167"/>
      <c r="H858" s="166"/>
      <c r="I858" s="168"/>
      <c r="J858" s="168"/>
      <c r="K858" s="169"/>
      <c r="L858" s="166"/>
      <c r="M858" s="170"/>
      <c r="N858" s="169"/>
      <c r="O858" s="166"/>
      <c r="P858" s="169"/>
      <c r="Q858" s="166"/>
      <c r="R858" s="170"/>
      <c r="S858" s="169"/>
      <c r="T858" s="166"/>
      <c r="U858" s="169"/>
      <c r="V858" s="166"/>
      <c r="W858" s="170"/>
      <c r="X858" s="169"/>
      <c r="Y858" s="166"/>
    </row>
    <row r="859" spans="2:25" s="165" customFormat="1" ht="15.75" customHeight="1">
      <c r="B859" s="166"/>
      <c r="C859" s="166"/>
      <c r="D859" s="166"/>
      <c r="E859" s="166"/>
      <c r="F859" s="166"/>
      <c r="G859" s="167"/>
      <c r="H859" s="166"/>
      <c r="I859" s="168"/>
      <c r="J859" s="168"/>
      <c r="K859" s="169"/>
      <c r="L859" s="166"/>
      <c r="M859" s="170"/>
      <c r="N859" s="169"/>
      <c r="O859" s="166"/>
      <c r="P859" s="169"/>
      <c r="Q859" s="166"/>
      <c r="R859" s="170"/>
      <c r="S859" s="169"/>
      <c r="T859" s="166"/>
      <c r="U859" s="169"/>
      <c r="V859" s="166"/>
      <c r="W859" s="170"/>
      <c r="X859" s="169"/>
      <c r="Y859" s="166"/>
    </row>
    <row r="860" spans="2:25" s="165" customFormat="1" ht="15.75" customHeight="1">
      <c r="B860" s="166"/>
      <c r="C860" s="166"/>
      <c r="D860" s="166"/>
      <c r="E860" s="166"/>
      <c r="F860" s="166"/>
      <c r="G860" s="167"/>
      <c r="H860" s="166"/>
      <c r="I860" s="168"/>
      <c r="J860" s="168"/>
      <c r="K860" s="169"/>
      <c r="L860" s="166"/>
      <c r="M860" s="170"/>
      <c r="N860" s="169"/>
      <c r="O860" s="166"/>
      <c r="P860" s="169"/>
      <c r="Q860" s="166"/>
      <c r="R860" s="170"/>
      <c r="S860" s="169"/>
      <c r="T860" s="166"/>
      <c r="U860" s="169"/>
      <c r="V860" s="166"/>
      <c r="W860" s="170"/>
      <c r="X860" s="169"/>
      <c r="Y860" s="166"/>
    </row>
    <row r="861" spans="2:25" s="165" customFormat="1" ht="15.75" customHeight="1">
      <c r="B861" s="166"/>
      <c r="C861" s="166"/>
      <c r="D861" s="166"/>
      <c r="E861" s="166"/>
      <c r="F861" s="166"/>
      <c r="G861" s="167"/>
      <c r="H861" s="166"/>
      <c r="I861" s="168"/>
      <c r="J861" s="168"/>
      <c r="K861" s="169"/>
      <c r="L861" s="166"/>
      <c r="M861" s="170"/>
      <c r="N861" s="169"/>
      <c r="O861" s="166"/>
      <c r="P861" s="169"/>
      <c r="Q861" s="166"/>
      <c r="R861" s="170"/>
      <c r="S861" s="169"/>
      <c r="T861" s="166"/>
      <c r="U861" s="169"/>
      <c r="V861" s="166"/>
      <c r="W861" s="170"/>
      <c r="X861" s="169"/>
      <c r="Y861" s="166"/>
    </row>
    <row r="862" spans="2:25" s="165" customFormat="1" ht="15.75" customHeight="1">
      <c r="B862" s="166"/>
      <c r="C862" s="166"/>
      <c r="D862" s="166"/>
      <c r="E862" s="166"/>
      <c r="F862" s="166"/>
      <c r="G862" s="167"/>
      <c r="H862" s="166"/>
      <c r="I862" s="168"/>
      <c r="J862" s="168"/>
      <c r="K862" s="169"/>
      <c r="L862" s="166"/>
      <c r="M862" s="170"/>
      <c r="N862" s="169"/>
      <c r="O862" s="166"/>
      <c r="P862" s="169"/>
      <c r="Q862" s="166"/>
      <c r="R862" s="170"/>
      <c r="S862" s="169"/>
      <c r="T862" s="166"/>
      <c r="U862" s="169"/>
      <c r="V862" s="166"/>
      <c r="W862" s="170"/>
      <c r="X862" s="169"/>
      <c r="Y862" s="166"/>
    </row>
    <row r="863" spans="2:25" s="165" customFormat="1" ht="15.75" customHeight="1">
      <c r="B863" s="166"/>
      <c r="C863" s="166"/>
      <c r="D863" s="166"/>
      <c r="E863" s="166"/>
      <c r="F863" s="166"/>
      <c r="G863" s="167"/>
      <c r="H863" s="166"/>
      <c r="I863" s="168"/>
      <c r="J863" s="168"/>
      <c r="K863" s="169"/>
      <c r="L863" s="166"/>
      <c r="M863" s="170"/>
      <c r="N863" s="169"/>
      <c r="O863" s="166"/>
      <c r="P863" s="169"/>
      <c r="Q863" s="166"/>
      <c r="R863" s="170"/>
      <c r="S863" s="169"/>
      <c r="T863" s="166"/>
      <c r="U863" s="169"/>
      <c r="V863" s="166"/>
      <c r="W863" s="170"/>
      <c r="X863" s="169"/>
      <c r="Y863" s="166"/>
    </row>
    <row r="864" spans="2:25" s="165" customFormat="1" ht="15.75" customHeight="1">
      <c r="B864" s="166"/>
      <c r="C864" s="166"/>
      <c r="D864" s="166"/>
      <c r="E864" s="166"/>
      <c r="F864" s="166"/>
      <c r="G864" s="167"/>
      <c r="H864" s="166"/>
      <c r="I864" s="168"/>
      <c r="J864" s="168"/>
      <c r="K864" s="169"/>
      <c r="L864" s="166"/>
      <c r="M864" s="170"/>
      <c r="N864" s="169"/>
      <c r="O864" s="166"/>
      <c r="P864" s="169"/>
      <c r="Q864" s="166"/>
      <c r="R864" s="170"/>
      <c r="S864" s="169"/>
      <c r="T864" s="166"/>
      <c r="U864" s="169"/>
      <c r="V864" s="166"/>
      <c r="W864" s="170"/>
      <c r="X864" s="169"/>
      <c r="Y864" s="166"/>
    </row>
    <row r="865" spans="2:25" s="165" customFormat="1" ht="15.75" customHeight="1">
      <c r="B865" s="166"/>
      <c r="C865" s="166"/>
      <c r="D865" s="166"/>
      <c r="E865" s="166"/>
      <c r="F865" s="166"/>
      <c r="G865" s="167"/>
      <c r="H865" s="166"/>
      <c r="I865" s="168"/>
      <c r="J865" s="168"/>
      <c r="K865" s="169"/>
      <c r="L865" s="166"/>
      <c r="M865" s="170"/>
      <c r="N865" s="169"/>
      <c r="O865" s="166"/>
      <c r="P865" s="169"/>
      <c r="Q865" s="166"/>
      <c r="R865" s="170"/>
      <c r="S865" s="169"/>
      <c r="T865" s="166"/>
      <c r="U865" s="169"/>
      <c r="V865" s="166"/>
      <c r="W865" s="170"/>
      <c r="X865" s="169"/>
      <c r="Y865" s="166"/>
    </row>
    <row r="866" spans="2:25" s="165" customFormat="1" ht="15.75" customHeight="1">
      <c r="B866" s="166"/>
      <c r="C866" s="166"/>
      <c r="D866" s="166"/>
      <c r="E866" s="166"/>
      <c r="F866" s="166"/>
      <c r="G866" s="167"/>
      <c r="H866" s="166"/>
      <c r="I866" s="168"/>
      <c r="J866" s="168"/>
      <c r="K866" s="169"/>
      <c r="L866" s="166"/>
      <c r="M866" s="170"/>
      <c r="N866" s="169"/>
      <c r="O866" s="166"/>
      <c r="P866" s="169"/>
      <c r="Q866" s="166"/>
      <c r="R866" s="170"/>
      <c r="S866" s="169"/>
      <c r="T866" s="166"/>
      <c r="U866" s="169"/>
      <c r="V866" s="166"/>
      <c r="W866" s="170"/>
      <c r="X866" s="169"/>
      <c r="Y866" s="166"/>
    </row>
    <row r="867" spans="2:25" s="165" customFormat="1" ht="15.75" customHeight="1">
      <c r="B867" s="166"/>
      <c r="C867" s="166"/>
      <c r="D867" s="166"/>
      <c r="E867" s="166"/>
      <c r="F867" s="166"/>
      <c r="G867" s="167"/>
      <c r="H867" s="166"/>
      <c r="I867" s="168"/>
      <c r="J867" s="168"/>
      <c r="K867" s="169"/>
      <c r="L867" s="166"/>
      <c r="M867" s="170"/>
      <c r="N867" s="169"/>
      <c r="O867" s="166"/>
      <c r="P867" s="169"/>
      <c r="Q867" s="166"/>
      <c r="R867" s="170"/>
      <c r="S867" s="169"/>
      <c r="T867" s="166"/>
      <c r="U867" s="169"/>
      <c r="V867" s="166"/>
      <c r="W867" s="170"/>
      <c r="X867" s="169"/>
      <c r="Y867" s="166"/>
    </row>
    <row r="868" spans="2:25" s="165" customFormat="1" ht="15.75" customHeight="1">
      <c r="B868" s="166"/>
      <c r="C868" s="166"/>
      <c r="D868" s="166"/>
      <c r="E868" s="166"/>
      <c r="F868" s="166"/>
      <c r="G868" s="167"/>
      <c r="H868" s="166"/>
      <c r="I868" s="168"/>
      <c r="J868" s="168"/>
      <c r="K868" s="169"/>
      <c r="L868" s="166"/>
      <c r="M868" s="170"/>
      <c r="N868" s="169"/>
      <c r="O868" s="166"/>
      <c r="P868" s="169"/>
      <c r="Q868" s="166"/>
      <c r="R868" s="170"/>
      <c r="S868" s="169"/>
      <c r="T868" s="166"/>
      <c r="U868" s="169"/>
      <c r="V868" s="166"/>
      <c r="W868" s="170"/>
      <c r="X868" s="169"/>
      <c r="Y868" s="166"/>
    </row>
    <row r="869" spans="2:25" s="165" customFormat="1" ht="15.75" customHeight="1">
      <c r="B869" s="166"/>
      <c r="C869" s="166"/>
      <c r="D869" s="166"/>
      <c r="E869" s="166"/>
      <c r="F869" s="166"/>
      <c r="G869" s="167"/>
      <c r="H869" s="166"/>
      <c r="I869" s="168"/>
      <c r="J869" s="168"/>
      <c r="K869" s="169"/>
      <c r="L869" s="166"/>
      <c r="M869" s="170"/>
      <c r="N869" s="169"/>
      <c r="O869" s="166"/>
      <c r="P869" s="169"/>
      <c r="Q869" s="166"/>
      <c r="R869" s="170"/>
      <c r="S869" s="169"/>
      <c r="T869" s="166"/>
      <c r="U869" s="169"/>
      <c r="V869" s="166"/>
      <c r="W869" s="170"/>
      <c r="X869" s="169"/>
      <c r="Y869" s="166"/>
    </row>
    <row r="870" spans="2:25" s="165" customFormat="1" ht="15.75" customHeight="1">
      <c r="B870" s="166"/>
      <c r="C870" s="166"/>
      <c r="D870" s="166"/>
      <c r="E870" s="166"/>
      <c r="F870" s="166"/>
      <c r="G870" s="167"/>
      <c r="H870" s="166"/>
      <c r="I870" s="168"/>
      <c r="J870" s="168"/>
      <c r="K870" s="169"/>
      <c r="L870" s="166"/>
      <c r="M870" s="170"/>
      <c r="N870" s="169"/>
      <c r="O870" s="166"/>
      <c r="P870" s="169"/>
      <c r="Q870" s="166"/>
      <c r="R870" s="170"/>
      <c r="S870" s="169"/>
      <c r="T870" s="166"/>
      <c r="U870" s="169"/>
      <c r="V870" s="166"/>
      <c r="W870" s="170"/>
      <c r="X870" s="169"/>
      <c r="Y870" s="166"/>
    </row>
    <row r="871" spans="2:25" s="165" customFormat="1" ht="15.75" customHeight="1">
      <c r="B871" s="166"/>
      <c r="C871" s="166"/>
      <c r="D871" s="166"/>
      <c r="E871" s="166"/>
      <c r="F871" s="166"/>
      <c r="G871" s="167"/>
      <c r="H871" s="166"/>
      <c r="I871" s="168"/>
      <c r="J871" s="168"/>
      <c r="K871" s="169"/>
      <c r="L871" s="166"/>
      <c r="M871" s="170"/>
      <c r="N871" s="169"/>
      <c r="O871" s="166"/>
      <c r="P871" s="169"/>
      <c r="Q871" s="166"/>
      <c r="R871" s="170"/>
      <c r="S871" s="169"/>
      <c r="T871" s="166"/>
      <c r="U871" s="169"/>
      <c r="V871" s="166"/>
      <c r="W871" s="170"/>
      <c r="X871" s="169"/>
      <c r="Y871" s="166"/>
    </row>
    <row r="872" spans="2:25" s="165" customFormat="1" ht="15.75" customHeight="1">
      <c r="B872" s="166"/>
      <c r="C872" s="166"/>
      <c r="D872" s="166"/>
      <c r="E872" s="166"/>
      <c r="F872" s="166"/>
      <c r="G872" s="167"/>
      <c r="H872" s="166"/>
      <c r="I872" s="168"/>
      <c r="J872" s="168"/>
      <c r="K872" s="169"/>
      <c r="L872" s="166"/>
      <c r="M872" s="170"/>
      <c r="N872" s="169"/>
      <c r="O872" s="166"/>
      <c r="P872" s="169"/>
      <c r="Q872" s="166"/>
      <c r="R872" s="170"/>
      <c r="S872" s="169"/>
      <c r="T872" s="166"/>
      <c r="U872" s="169"/>
      <c r="V872" s="166"/>
      <c r="W872" s="170"/>
      <c r="X872" s="169"/>
      <c r="Y872" s="166"/>
    </row>
    <row r="873" spans="2:25" s="165" customFormat="1" ht="15.75" customHeight="1">
      <c r="B873" s="166"/>
      <c r="C873" s="166"/>
      <c r="D873" s="166"/>
      <c r="E873" s="166"/>
      <c r="F873" s="166"/>
      <c r="G873" s="167"/>
      <c r="H873" s="166"/>
      <c r="I873" s="168"/>
      <c r="J873" s="168"/>
      <c r="K873" s="169"/>
      <c r="L873" s="166"/>
      <c r="M873" s="170"/>
      <c r="N873" s="169"/>
      <c r="O873" s="166"/>
      <c r="P873" s="169"/>
      <c r="Q873" s="166"/>
      <c r="R873" s="170"/>
      <c r="S873" s="169"/>
      <c r="T873" s="166"/>
      <c r="U873" s="169"/>
      <c r="V873" s="166"/>
      <c r="W873" s="170"/>
      <c r="X873" s="169"/>
      <c r="Y873" s="166"/>
    </row>
    <row r="874" spans="2:25" s="165" customFormat="1" ht="15.75" customHeight="1">
      <c r="B874" s="166"/>
      <c r="C874" s="166"/>
      <c r="D874" s="166"/>
      <c r="E874" s="166"/>
      <c r="F874" s="166"/>
      <c r="G874" s="167"/>
      <c r="H874" s="166"/>
      <c r="I874" s="168"/>
      <c r="J874" s="168"/>
      <c r="K874" s="169"/>
      <c r="L874" s="166"/>
      <c r="M874" s="170"/>
      <c r="N874" s="169"/>
      <c r="O874" s="166"/>
      <c r="P874" s="169"/>
      <c r="Q874" s="166"/>
      <c r="R874" s="170"/>
      <c r="S874" s="169"/>
      <c r="T874" s="166"/>
      <c r="U874" s="169"/>
      <c r="V874" s="166"/>
      <c r="W874" s="170"/>
      <c r="X874" s="169"/>
      <c r="Y874" s="166"/>
    </row>
    <row r="875" spans="2:25" s="165" customFormat="1" ht="15.75" customHeight="1">
      <c r="B875" s="166"/>
      <c r="C875" s="166"/>
      <c r="D875" s="166"/>
      <c r="E875" s="166"/>
      <c r="F875" s="166"/>
      <c r="G875" s="167"/>
      <c r="H875" s="166"/>
      <c r="I875" s="168"/>
      <c r="J875" s="168"/>
      <c r="K875" s="169"/>
      <c r="L875" s="166"/>
      <c r="M875" s="170"/>
      <c r="N875" s="169"/>
      <c r="O875" s="166"/>
      <c r="P875" s="169"/>
      <c r="Q875" s="166"/>
      <c r="R875" s="170"/>
      <c r="S875" s="169"/>
      <c r="T875" s="166"/>
      <c r="U875" s="169"/>
      <c r="V875" s="166"/>
      <c r="W875" s="170"/>
      <c r="X875" s="169"/>
      <c r="Y875" s="166"/>
    </row>
    <row r="876" spans="2:25" s="165" customFormat="1" ht="15.75" customHeight="1">
      <c r="B876" s="166"/>
      <c r="C876" s="166"/>
      <c r="D876" s="166"/>
      <c r="E876" s="166"/>
      <c r="F876" s="166"/>
      <c r="G876" s="167"/>
      <c r="H876" s="166"/>
      <c r="I876" s="168"/>
      <c r="J876" s="168"/>
      <c r="K876" s="169"/>
      <c r="L876" s="166"/>
      <c r="M876" s="170"/>
      <c r="N876" s="169"/>
      <c r="O876" s="166"/>
      <c r="P876" s="169"/>
      <c r="Q876" s="166"/>
      <c r="R876" s="170"/>
      <c r="S876" s="169"/>
      <c r="T876" s="166"/>
      <c r="U876" s="169"/>
      <c r="V876" s="166"/>
      <c r="W876" s="170"/>
      <c r="X876" s="169"/>
      <c r="Y876" s="166"/>
    </row>
    <row r="877" spans="2:25" s="165" customFormat="1" ht="15.75" customHeight="1">
      <c r="B877" s="166"/>
      <c r="C877" s="166"/>
      <c r="D877" s="166"/>
      <c r="E877" s="166"/>
      <c r="F877" s="166"/>
      <c r="G877" s="167"/>
      <c r="H877" s="166"/>
      <c r="I877" s="168"/>
      <c r="J877" s="168"/>
      <c r="K877" s="169"/>
      <c r="L877" s="166"/>
      <c r="M877" s="170"/>
      <c r="N877" s="169"/>
      <c r="O877" s="166"/>
      <c r="P877" s="169"/>
      <c r="Q877" s="166"/>
      <c r="R877" s="170"/>
      <c r="S877" s="169"/>
      <c r="T877" s="166"/>
      <c r="U877" s="169"/>
      <c r="V877" s="166"/>
      <c r="W877" s="170"/>
      <c r="X877" s="169"/>
      <c r="Y877" s="166"/>
    </row>
    <row r="878" spans="2:25" s="165" customFormat="1" ht="15.75" customHeight="1">
      <c r="B878" s="166"/>
      <c r="C878" s="166"/>
      <c r="D878" s="166"/>
      <c r="E878" s="166"/>
      <c r="F878" s="166"/>
      <c r="G878" s="167"/>
      <c r="H878" s="166"/>
      <c r="I878" s="168"/>
      <c r="J878" s="168"/>
      <c r="K878" s="169"/>
      <c r="L878" s="166"/>
      <c r="M878" s="170"/>
      <c r="N878" s="169"/>
      <c r="O878" s="166"/>
      <c r="P878" s="169"/>
      <c r="Q878" s="166"/>
      <c r="R878" s="170"/>
      <c r="S878" s="169"/>
      <c r="T878" s="166"/>
      <c r="U878" s="169"/>
      <c r="V878" s="166"/>
      <c r="W878" s="170"/>
      <c r="X878" s="169"/>
      <c r="Y878" s="166"/>
    </row>
    <row r="879" spans="2:25" s="165" customFormat="1" ht="15.75" customHeight="1">
      <c r="B879" s="166"/>
      <c r="C879" s="166"/>
      <c r="D879" s="166"/>
      <c r="E879" s="166"/>
      <c r="F879" s="166"/>
      <c r="G879" s="167"/>
      <c r="H879" s="166"/>
      <c r="I879" s="168"/>
      <c r="J879" s="168"/>
      <c r="K879" s="169"/>
      <c r="L879" s="166"/>
      <c r="M879" s="170"/>
      <c r="N879" s="169"/>
      <c r="O879" s="166"/>
      <c r="P879" s="169"/>
      <c r="Q879" s="166"/>
      <c r="R879" s="170"/>
      <c r="S879" s="169"/>
      <c r="T879" s="166"/>
      <c r="U879" s="169"/>
      <c r="V879" s="166"/>
      <c r="W879" s="170"/>
      <c r="X879" s="169"/>
      <c r="Y879" s="166"/>
    </row>
    <row r="880" spans="2:25" s="165" customFormat="1" ht="15.75" customHeight="1">
      <c r="B880" s="166"/>
      <c r="C880" s="166"/>
      <c r="D880" s="166"/>
      <c r="E880" s="166"/>
      <c r="F880" s="166"/>
      <c r="G880" s="167"/>
      <c r="H880" s="166"/>
      <c r="I880" s="168"/>
      <c r="J880" s="168"/>
      <c r="K880" s="169"/>
      <c r="L880" s="166"/>
      <c r="M880" s="170"/>
      <c r="N880" s="169"/>
      <c r="O880" s="166"/>
      <c r="P880" s="169"/>
      <c r="Q880" s="166"/>
      <c r="R880" s="170"/>
      <c r="S880" s="169"/>
      <c r="T880" s="166"/>
      <c r="U880" s="169"/>
      <c r="V880" s="166"/>
      <c r="W880" s="170"/>
      <c r="X880" s="169"/>
      <c r="Y880" s="166"/>
    </row>
    <row r="881" spans="2:25" s="165" customFormat="1" ht="15.75" customHeight="1">
      <c r="B881" s="166"/>
      <c r="C881" s="166"/>
      <c r="D881" s="166"/>
      <c r="E881" s="166"/>
      <c r="F881" s="166"/>
      <c r="G881" s="167"/>
      <c r="H881" s="166"/>
      <c r="I881" s="168"/>
      <c r="J881" s="168"/>
      <c r="K881" s="169"/>
      <c r="L881" s="166"/>
      <c r="M881" s="170"/>
      <c r="N881" s="169"/>
      <c r="O881" s="166"/>
      <c r="P881" s="169"/>
      <c r="Q881" s="166"/>
      <c r="R881" s="170"/>
      <c r="S881" s="169"/>
      <c r="T881" s="166"/>
      <c r="U881" s="169"/>
      <c r="V881" s="166"/>
      <c r="W881" s="170"/>
      <c r="X881" s="169"/>
      <c r="Y881" s="166"/>
    </row>
    <row r="882" spans="2:25" s="165" customFormat="1" ht="15.75" customHeight="1">
      <c r="B882" s="166"/>
      <c r="C882" s="166"/>
      <c r="D882" s="166"/>
      <c r="E882" s="166"/>
      <c r="F882" s="166"/>
      <c r="G882" s="167"/>
      <c r="H882" s="166"/>
      <c r="I882" s="168"/>
      <c r="J882" s="168"/>
      <c r="K882" s="169"/>
      <c r="L882" s="166"/>
      <c r="M882" s="170"/>
      <c r="N882" s="169"/>
      <c r="O882" s="166"/>
      <c r="P882" s="169"/>
      <c r="Q882" s="166"/>
      <c r="R882" s="170"/>
      <c r="S882" s="169"/>
      <c r="T882" s="166"/>
      <c r="U882" s="169"/>
      <c r="V882" s="166"/>
      <c r="W882" s="170"/>
      <c r="X882" s="169"/>
      <c r="Y882" s="166"/>
    </row>
    <row r="883" spans="2:25" s="165" customFormat="1" ht="15.75" customHeight="1">
      <c r="B883" s="166"/>
      <c r="C883" s="166"/>
      <c r="D883" s="166"/>
      <c r="E883" s="166"/>
      <c r="F883" s="166"/>
      <c r="G883" s="167"/>
      <c r="H883" s="166"/>
      <c r="I883" s="168"/>
      <c r="J883" s="168"/>
      <c r="K883" s="169"/>
      <c r="L883" s="166"/>
      <c r="M883" s="170"/>
      <c r="N883" s="169"/>
      <c r="O883" s="166"/>
      <c r="P883" s="169"/>
      <c r="Q883" s="166"/>
      <c r="R883" s="170"/>
      <c r="S883" s="169"/>
      <c r="T883" s="166"/>
      <c r="U883" s="169"/>
      <c r="V883" s="166"/>
      <c r="W883" s="170"/>
      <c r="X883" s="169"/>
      <c r="Y883" s="166"/>
    </row>
    <row r="884" spans="2:25" s="165" customFormat="1" ht="15.75" customHeight="1">
      <c r="B884" s="166"/>
      <c r="C884" s="166"/>
      <c r="D884" s="166"/>
      <c r="E884" s="166"/>
      <c r="F884" s="166"/>
      <c r="G884" s="167"/>
      <c r="H884" s="166"/>
      <c r="I884" s="168"/>
      <c r="J884" s="168"/>
      <c r="K884" s="169"/>
      <c r="L884" s="166"/>
      <c r="M884" s="170"/>
      <c r="N884" s="169"/>
      <c r="O884" s="166"/>
      <c r="P884" s="169"/>
      <c r="Q884" s="166"/>
      <c r="R884" s="170"/>
      <c r="S884" s="169"/>
      <c r="T884" s="166"/>
      <c r="U884" s="169"/>
      <c r="V884" s="166"/>
      <c r="W884" s="170"/>
      <c r="X884" s="169"/>
      <c r="Y884" s="166"/>
    </row>
    <row r="885" spans="2:25" s="165" customFormat="1" ht="15.75" customHeight="1">
      <c r="B885" s="166"/>
      <c r="C885" s="166"/>
      <c r="D885" s="166"/>
      <c r="E885" s="166"/>
      <c r="F885" s="166"/>
      <c r="G885" s="167"/>
      <c r="H885" s="166"/>
      <c r="I885" s="168"/>
      <c r="J885" s="168"/>
      <c r="K885" s="169"/>
      <c r="L885" s="166"/>
      <c r="M885" s="170"/>
      <c r="N885" s="169"/>
      <c r="O885" s="166"/>
      <c r="P885" s="169"/>
      <c r="Q885" s="166"/>
      <c r="R885" s="170"/>
      <c r="S885" s="169"/>
      <c r="T885" s="166"/>
      <c r="U885" s="169"/>
      <c r="V885" s="166"/>
      <c r="W885" s="170"/>
      <c r="X885" s="169"/>
      <c r="Y885" s="166"/>
    </row>
    <row r="886" spans="2:25" s="165" customFormat="1" ht="15.75" customHeight="1">
      <c r="B886" s="166"/>
      <c r="C886" s="166"/>
      <c r="D886" s="166"/>
      <c r="E886" s="166"/>
      <c r="F886" s="166"/>
      <c r="G886" s="167"/>
      <c r="H886" s="166"/>
      <c r="I886" s="168"/>
      <c r="J886" s="168"/>
      <c r="K886" s="169"/>
      <c r="L886" s="166"/>
      <c r="M886" s="170"/>
      <c r="N886" s="169"/>
      <c r="O886" s="166"/>
      <c r="P886" s="169"/>
      <c r="Q886" s="166"/>
      <c r="R886" s="170"/>
      <c r="S886" s="169"/>
      <c r="T886" s="166"/>
      <c r="U886" s="169"/>
      <c r="V886" s="166"/>
      <c r="W886" s="170"/>
      <c r="X886" s="169"/>
      <c r="Y886" s="166"/>
    </row>
    <row r="887" spans="2:25" s="165" customFormat="1" ht="15.75" customHeight="1">
      <c r="B887" s="166"/>
      <c r="C887" s="166"/>
      <c r="D887" s="166"/>
      <c r="E887" s="166"/>
      <c r="F887" s="166"/>
      <c r="G887" s="167"/>
      <c r="H887" s="166"/>
      <c r="I887" s="168"/>
      <c r="J887" s="168"/>
      <c r="K887" s="169"/>
      <c r="L887" s="166"/>
      <c r="M887" s="170"/>
      <c r="N887" s="169"/>
      <c r="O887" s="166"/>
      <c r="P887" s="169"/>
      <c r="Q887" s="166"/>
      <c r="R887" s="170"/>
      <c r="S887" s="169"/>
      <c r="T887" s="166"/>
      <c r="U887" s="169"/>
      <c r="V887" s="166"/>
      <c r="W887" s="170"/>
      <c r="X887" s="169"/>
      <c r="Y887" s="166"/>
    </row>
    <row r="888" spans="2:25" s="165" customFormat="1" ht="15.75" customHeight="1">
      <c r="B888" s="166"/>
      <c r="C888" s="166"/>
      <c r="D888" s="166"/>
      <c r="E888" s="166"/>
      <c r="F888" s="166"/>
      <c r="G888" s="167"/>
      <c r="H888" s="166"/>
      <c r="I888" s="168"/>
      <c r="J888" s="168"/>
      <c r="K888" s="169"/>
      <c r="L888" s="166"/>
      <c r="M888" s="170"/>
      <c r="N888" s="169"/>
      <c r="O888" s="166"/>
      <c r="P888" s="169"/>
      <c r="Q888" s="166"/>
      <c r="R888" s="170"/>
      <c r="S888" s="169"/>
      <c r="T888" s="166"/>
      <c r="U888" s="169"/>
      <c r="V888" s="166"/>
      <c r="W888" s="170"/>
      <c r="X888" s="169"/>
      <c r="Y888" s="166"/>
    </row>
    <row r="889" spans="2:25" s="165" customFormat="1" ht="15.75" customHeight="1">
      <c r="B889" s="166"/>
      <c r="C889" s="166"/>
      <c r="D889" s="166"/>
      <c r="E889" s="166"/>
      <c r="F889" s="166"/>
      <c r="G889" s="167"/>
      <c r="H889" s="166"/>
      <c r="I889" s="168"/>
      <c r="J889" s="168"/>
      <c r="K889" s="169"/>
      <c r="L889" s="166"/>
      <c r="M889" s="170"/>
      <c r="N889" s="169"/>
      <c r="O889" s="166"/>
      <c r="P889" s="169"/>
      <c r="Q889" s="166"/>
      <c r="R889" s="170"/>
      <c r="S889" s="169"/>
      <c r="T889" s="166"/>
      <c r="U889" s="169"/>
      <c r="V889" s="166"/>
      <c r="W889" s="170"/>
      <c r="X889" s="169"/>
      <c r="Y889" s="166"/>
    </row>
    <row r="890" spans="2:25" s="165" customFormat="1" ht="15.75" customHeight="1">
      <c r="B890" s="166"/>
      <c r="C890" s="166"/>
      <c r="D890" s="166"/>
      <c r="E890" s="166"/>
      <c r="F890" s="166"/>
      <c r="G890" s="167"/>
      <c r="H890" s="166"/>
      <c r="I890" s="168"/>
      <c r="J890" s="168"/>
      <c r="K890" s="169"/>
      <c r="L890" s="166"/>
      <c r="M890" s="170"/>
      <c r="N890" s="169"/>
      <c r="O890" s="166"/>
      <c r="P890" s="169"/>
      <c r="Q890" s="166"/>
      <c r="R890" s="170"/>
      <c r="S890" s="169"/>
      <c r="T890" s="166"/>
      <c r="U890" s="169"/>
      <c r="V890" s="166"/>
      <c r="W890" s="170"/>
      <c r="X890" s="169"/>
      <c r="Y890" s="166"/>
    </row>
    <row r="891" spans="2:25" s="165" customFormat="1" ht="15.75" customHeight="1">
      <c r="B891" s="166"/>
      <c r="C891" s="166"/>
      <c r="D891" s="166"/>
      <c r="E891" s="166"/>
      <c r="F891" s="166"/>
      <c r="G891" s="167"/>
      <c r="H891" s="166"/>
      <c r="I891" s="168"/>
      <c r="J891" s="168"/>
      <c r="K891" s="169"/>
      <c r="L891" s="166"/>
      <c r="M891" s="170"/>
      <c r="N891" s="169"/>
      <c r="O891" s="166"/>
      <c r="P891" s="169"/>
      <c r="Q891" s="166"/>
      <c r="R891" s="170"/>
      <c r="S891" s="169"/>
      <c r="T891" s="166"/>
      <c r="U891" s="169"/>
      <c r="V891" s="166"/>
      <c r="W891" s="170"/>
      <c r="X891" s="169"/>
      <c r="Y891" s="166"/>
    </row>
    <row r="892" spans="2:25" s="165" customFormat="1" ht="15.75" customHeight="1">
      <c r="B892" s="166"/>
      <c r="C892" s="166"/>
      <c r="D892" s="166"/>
      <c r="E892" s="166"/>
      <c r="F892" s="166"/>
      <c r="G892" s="167"/>
      <c r="H892" s="166"/>
      <c r="I892" s="168"/>
      <c r="J892" s="168"/>
      <c r="K892" s="169"/>
      <c r="L892" s="166"/>
      <c r="M892" s="170"/>
      <c r="N892" s="169"/>
      <c r="O892" s="166"/>
      <c r="P892" s="169"/>
      <c r="Q892" s="166"/>
      <c r="R892" s="170"/>
      <c r="S892" s="169"/>
      <c r="T892" s="166"/>
      <c r="U892" s="169"/>
      <c r="V892" s="166"/>
      <c r="W892" s="170"/>
      <c r="X892" s="169"/>
      <c r="Y892" s="166"/>
    </row>
    <row r="893" spans="2:25" s="165" customFormat="1" ht="15.75" customHeight="1">
      <c r="B893" s="166"/>
      <c r="C893" s="166"/>
      <c r="D893" s="166"/>
      <c r="E893" s="166"/>
      <c r="F893" s="166"/>
      <c r="G893" s="167"/>
      <c r="H893" s="166"/>
      <c r="I893" s="168"/>
      <c r="J893" s="168"/>
      <c r="K893" s="169"/>
      <c r="L893" s="166"/>
      <c r="M893" s="170"/>
      <c r="N893" s="169"/>
      <c r="O893" s="166"/>
      <c r="P893" s="169"/>
      <c r="Q893" s="166"/>
      <c r="R893" s="170"/>
      <c r="S893" s="169"/>
      <c r="T893" s="166"/>
      <c r="U893" s="169"/>
      <c r="V893" s="166"/>
      <c r="W893" s="170"/>
      <c r="X893" s="169"/>
      <c r="Y893" s="166"/>
    </row>
    <row r="894" spans="2:25" s="165" customFormat="1" ht="15.75" customHeight="1">
      <c r="B894" s="166"/>
      <c r="C894" s="166"/>
      <c r="D894" s="166"/>
      <c r="E894" s="166"/>
      <c r="F894" s="166"/>
      <c r="G894" s="167"/>
      <c r="H894" s="166"/>
      <c r="I894" s="168"/>
      <c r="J894" s="168"/>
      <c r="K894" s="169"/>
      <c r="L894" s="166"/>
      <c r="M894" s="170"/>
      <c r="N894" s="169"/>
      <c r="O894" s="166"/>
      <c r="P894" s="169"/>
      <c r="Q894" s="166"/>
      <c r="R894" s="170"/>
      <c r="S894" s="169"/>
      <c r="T894" s="166"/>
      <c r="U894" s="169"/>
      <c r="V894" s="166"/>
      <c r="W894" s="170"/>
      <c r="X894" s="169"/>
      <c r="Y894" s="166"/>
    </row>
    <row r="895" spans="2:25" s="165" customFormat="1" ht="15.75" customHeight="1">
      <c r="B895" s="166"/>
      <c r="C895" s="166"/>
      <c r="D895" s="166"/>
      <c r="E895" s="166"/>
      <c r="F895" s="166"/>
      <c r="G895" s="167"/>
      <c r="H895" s="166"/>
      <c r="I895" s="168"/>
      <c r="J895" s="168"/>
      <c r="K895" s="169"/>
      <c r="L895" s="166"/>
      <c r="M895" s="170"/>
      <c r="N895" s="169"/>
      <c r="O895" s="166"/>
      <c r="P895" s="169"/>
      <c r="Q895" s="166"/>
      <c r="R895" s="170"/>
      <c r="S895" s="169"/>
      <c r="T895" s="166"/>
      <c r="U895" s="169"/>
      <c r="V895" s="166"/>
      <c r="W895" s="170"/>
      <c r="X895" s="169"/>
      <c r="Y895" s="166"/>
    </row>
    <row r="896" spans="2:25" s="165" customFormat="1" ht="15.75" customHeight="1">
      <c r="B896" s="166"/>
      <c r="C896" s="166"/>
      <c r="D896" s="166"/>
      <c r="E896" s="166"/>
      <c r="F896" s="166"/>
      <c r="G896" s="167"/>
      <c r="H896" s="166"/>
      <c r="I896" s="168"/>
      <c r="J896" s="168"/>
      <c r="K896" s="169"/>
      <c r="L896" s="166"/>
      <c r="M896" s="170"/>
      <c r="N896" s="169"/>
      <c r="O896" s="166"/>
      <c r="P896" s="169"/>
      <c r="Q896" s="166"/>
      <c r="R896" s="170"/>
      <c r="S896" s="169"/>
      <c r="T896" s="166"/>
      <c r="U896" s="169"/>
      <c r="V896" s="166"/>
      <c r="W896" s="170"/>
      <c r="X896" s="169"/>
      <c r="Y896" s="166"/>
    </row>
    <row r="897" spans="2:25" s="165" customFormat="1" ht="15.75" customHeight="1">
      <c r="B897" s="166"/>
      <c r="C897" s="166"/>
      <c r="D897" s="166"/>
      <c r="E897" s="166"/>
      <c r="F897" s="166"/>
      <c r="G897" s="167"/>
      <c r="H897" s="166"/>
      <c r="I897" s="168"/>
      <c r="J897" s="168"/>
      <c r="K897" s="169"/>
      <c r="L897" s="166"/>
      <c r="M897" s="170"/>
      <c r="N897" s="169"/>
      <c r="O897" s="166"/>
      <c r="P897" s="169"/>
      <c r="Q897" s="166"/>
      <c r="R897" s="170"/>
      <c r="S897" s="169"/>
      <c r="T897" s="166"/>
      <c r="U897" s="169"/>
      <c r="V897" s="166"/>
      <c r="W897" s="170"/>
      <c r="X897" s="169"/>
      <c r="Y897" s="166"/>
    </row>
    <row r="898" spans="2:25" s="165" customFormat="1" ht="15.75" customHeight="1">
      <c r="B898" s="166"/>
      <c r="C898" s="166"/>
      <c r="D898" s="166"/>
      <c r="E898" s="166"/>
      <c r="F898" s="166"/>
      <c r="G898" s="167"/>
      <c r="H898" s="166"/>
      <c r="I898" s="168"/>
      <c r="J898" s="168"/>
      <c r="K898" s="169"/>
      <c r="L898" s="166"/>
      <c r="M898" s="170"/>
      <c r="N898" s="169"/>
      <c r="O898" s="166"/>
      <c r="P898" s="169"/>
      <c r="Q898" s="166"/>
      <c r="R898" s="170"/>
      <c r="S898" s="169"/>
      <c r="T898" s="166"/>
      <c r="U898" s="169"/>
      <c r="V898" s="166"/>
      <c r="W898" s="170"/>
      <c r="X898" s="169"/>
      <c r="Y898" s="166"/>
    </row>
    <row r="899" spans="2:25" s="165" customFormat="1" ht="15.75" customHeight="1">
      <c r="B899" s="166"/>
      <c r="C899" s="166"/>
      <c r="D899" s="166"/>
      <c r="E899" s="166"/>
      <c r="F899" s="166"/>
      <c r="G899" s="167"/>
      <c r="H899" s="166"/>
      <c r="I899" s="168"/>
      <c r="J899" s="168"/>
      <c r="K899" s="169"/>
      <c r="L899" s="166"/>
      <c r="M899" s="170"/>
      <c r="N899" s="169"/>
      <c r="O899" s="166"/>
      <c r="P899" s="169"/>
      <c r="Q899" s="166"/>
      <c r="R899" s="170"/>
      <c r="S899" s="169"/>
      <c r="T899" s="166"/>
      <c r="U899" s="169"/>
      <c r="V899" s="166"/>
      <c r="W899" s="170"/>
      <c r="X899" s="169"/>
      <c r="Y899" s="166"/>
    </row>
    <row r="900" spans="2:25" s="165" customFormat="1" ht="15.75" customHeight="1">
      <c r="B900" s="166"/>
      <c r="C900" s="166"/>
      <c r="D900" s="166"/>
      <c r="E900" s="166"/>
      <c r="F900" s="166"/>
      <c r="G900" s="167"/>
      <c r="H900" s="166"/>
      <c r="I900" s="168"/>
      <c r="J900" s="168"/>
      <c r="K900" s="169"/>
      <c r="L900" s="166"/>
      <c r="M900" s="170"/>
      <c r="N900" s="169"/>
      <c r="O900" s="166"/>
      <c r="P900" s="169"/>
      <c r="Q900" s="166"/>
      <c r="R900" s="170"/>
      <c r="S900" s="169"/>
      <c r="T900" s="166"/>
      <c r="U900" s="169"/>
      <c r="V900" s="166"/>
      <c r="W900" s="170"/>
      <c r="X900" s="169"/>
      <c r="Y900" s="166"/>
    </row>
    <row r="901" spans="2:25" s="165" customFormat="1" ht="15.75" customHeight="1">
      <c r="B901" s="166"/>
      <c r="C901" s="166"/>
      <c r="D901" s="166"/>
      <c r="E901" s="166"/>
      <c r="F901" s="166"/>
      <c r="G901" s="167"/>
      <c r="H901" s="166"/>
      <c r="I901" s="168"/>
      <c r="J901" s="168"/>
      <c r="K901" s="169"/>
      <c r="L901" s="166"/>
      <c r="M901" s="170"/>
      <c r="N901" s="169"/>
      <c r="O901" s="166"/>
      <c r="P901" s="169"/>
      <c r="Q901" s="166"/>
      <c r="R901" s="170"/>
      <c r="S901" s="169"/>
      <c r="T901" s="166"/>
      <c r="U901" s="169"/>
      <c r="V901" s="166"/>
      <c r="W901" s="170"/>
      <c r="X901" s="169"/>
      <c r="Y901" s="166"/>
    </row>
    <row r="902" spans="2:25" s="165" customFormat="1" ht="15.75" customHeight="1">
      <c r="B902" s="166"/>
      <c r="C902" s="166"/>
      <c r="D902" s="166"/>
      <c r="E902" s="166"/>
      <c r="F902" s="166"/>
      <c r="G902" s="167"/>
      <c r="H902" s="166"/>
      <c r="I902" s="168"/>
      <c r="J902" s="168"/>
      <c r="K902" s="169"/>
      <c r="L902" s="166"/>
      <c r="M902" s="170"/>
      <c r="N902" s="169"/>
      <c r="O902" s="166"/>
      <c r="P902" s="169"/>
      <c r="Q902" s="166"/>
      <c r="R902" s="170"/>
      <c r="S902" s="169"/>
      <c r="T902" s="166"/>
      <c r="U902" s="169"/>
      <c r="V902" s="166"/>
      <c r="W902" s="170"/>
      <c r="X902" s="169"/>
      <c r="Y902" s="166"/>
    </row>
    <row r="903" spans="2:25" s="165" customFormat="1" ht="15.75" customHeight="1">
      <c r="B903" s="166"/>
      <c r="C903" s="166"/>
      <c r="D903" s="166"/>
      <c r="E903" s="166"/>
      <c r="F903" s="166"/>
      <c r="G903" s="167"/>
      <c r="H903" s="166"/>
      <c r="I903" s="168"/>
      <c r="J903" s="168"/>
      <c r="K903" s="169"/>
      <c r="L903" s="166"/>
      <c r="M903" s="170"/>
      <c r="N903" s="169"/>
      <c r="O903" s="166"/>
      <c r="P903" s="169"/>
      <c r="Q903" s="166"/>
      <c r="R903" s="170"/>
      <c r="S903" s="169"/>
      <c r="T903" s="166"/>
      <c r="U903" s="169"/>
      <c r="V903" s="166"/>
      <c r="W903" s="170"/>
      <c r="X903" s="169"/>
      <c r="Y903" s="166"/>
    </row>
    <row r="904" spans="2:25" s="165" customFormat="1" ht="15.75" customHeight="1">
      <c r="B904" s="166"/>
      <c r="C904" s="166"/>
      <c r="D904" s="166"/>
      <c r="E904" s="166"/>
      <c r="F904" s="166"/>
      <c r="G904" s="167"/>
      <c r="H904" s="166"/>
      <c r="I904" s="168"/>
      <c r="J904" s="168"/>
      <c r="K904" s="169"/>
      <c r="L904" s="166"/>
      <c r="M904" s="170"/>
      <c r="N904" s="169"/>
      <c r="O904" s="166"/>
      <c r="P904" s="169"/>
      <c r="Q904" s="166"/>
      <c r="R904" s="170"/>
      <c r="S904" s="169"/>
      <c r="T904" s="166"/>
      <c r="U904" s="169"/>
      <c r="V904" s="166"/>
      <c r="W904" s="170"/>
      <c r="X904" s="169"/>
      <c r="Y904" s="166"/>
    </row>
    <row r="905" spans="2:25" s="165" customFormat="1" ht="15.75" customHeight="1">
      <c r="B905" s="166"/>
      <c r="C905" s="166"/>
      <c r="D905" s="166"/>
      <c r="E905" s="166"/>
      <c r="F905" s="166"/>
      <c r="G905" s="167"/>
      <c r="H905" s="166"/>
      <c r="I905" s="168"/>
      <c r="J905" s="168"/>
      <c r="K905" s="169"/>
      <c r="L905" s="166"/>
      <c r="M905" s="170"/>
      <c r="N905" s="169"/>
      <c r="O905" s="166"/>
      <c r="P905" s="169"/>
      <c r="Q905" s="166"/>
      <c r="R905" s="170"/>
      <c r="S905" s="169"/>
      <c r="T905" s="166"/>
      <c r="U905" s="169"/>
      <c r="V905" s="166"/>
      <c r="W905" s="170"/>
      <c r="X905" s="169"/>
      <c r="Y905" s="166"/>
    </row>
    <row r="906" spans="2:25" s="165" customFormat="1" ht="15.75" customHeight="1">
      <c r="B906" s="166"/>
      <c r="C906" s="166"/>
      <c r="D906" s="166"/>
      <c r="E906" s="166"/>
      <c r="F906" s="166"/>
      <c r="G906" s="167"/>
      <c r="H906" s="166"/>
      <c r="I906" s="168"/>
      <c r="J906" s="168"/>
      <c r="K906" s="169"/>
      <c r="L906" s="166"/>
      <c r="M906" s="170"/>
      <c r="N906" s="169"/>
      <c r="O906" s="166"/>
      <c r="P906" s="169"/>
      <c r="Q906" s="166"/>
      <c r="R906" s="170"/>
      <c r="S906" s="169"/>
      <c r="T906" s="166"/>
      <c r="U906" s="169"/>
      <c r="V906" s="166"/>
      <c r="W906" s="170"/>
      <c r="X906" s="169"/>
      <c r="Y906" s="166"/>
    </row>
    <row r="907" spans="2:25" s="165" customFormat="1" ht="15.75" customHeight="1">
      <c r="B907" s="166"/>
      <c r="C907" s="166"/>
      <c r="D907" s="166"/>
      <c r="E907" s="166"/>
      <c r="F907" s="166"/>
      <c r="G907" s="167"/>
      <c r="H907" s="166"/>
      <c r="I907" s="168"/>
      <c r="J907" s="168"/>
      <c r="K907" s="169"/>
      <c r="L907" s="166"/>
      <c r="M907" s="170"/>
      <c r="N907" s="169"/>
      <c r="O907" s="166"/>
      <c r="P907" s="169"/>
      <c r="Q907" s="166"/>
      <c r="R907" s="170"/>
      <c r="S907" s="169"/>
      <c r="T907" s="166"/>
      <c r="U907" s="169"/>
      <c r="V907" s="166"/>
      <c r="W907" s="170"/>
      <c r="X907" s="169"/>
      <c r="Y907" s="166"/>
    </row>
    <row r="908" spans="2:25" s="165" customFormat="1" ht="15.75" customHeight="1">
      <c r="B908" s="166"/>
      <c r="C908" s="166"/>
      <c r="D908" s="166"/>
      <c r="E908" s="166"/>
      <c r="F908" s="166"/>
      <c r="G908" s="167"/>
      <c r="H908" s="166"/>
      <c r="I908" s="168"/>
      <c r="J908" s="168"/>
      <c r="K908" s="169"/>
      <c r="L908" s="166"/>
      <c r="M908" s="170"/>
      <c r="N908" s="169"/>
      <c r="O908" s="166"/>
      <c r="P908" s="169"/>
      <c r="Q908" s="166"/>
      <c r="R908" s="170"/>
      <c r="S908" s="169"/>
      <c r="T908" s="166"/>
      <c r="U908" s="169"/>
      <c r="V908" s="166"/>
      <c r="W908" s="170"/>
      <c r="X908" s="169"/>
      <c r="Y908" s="166"/>
    </row>
    <row r="909" spans="2:25" s="165" customFormat="1" ht="15.75" customHeight="1">
      <c r="B909" s="166"/>
      <c r="C909" s="166"/>
      <c r="D909" s="166"/>
      <c r="E909" s="166"/>
      <c r="F909" s="166"/>
      <c r="G909" s="167"/>
      <c r="H909" s="166"/>
      <c r="I909" s="168"/>
      <c r="J909" s="168"/>
      <c r="K909" s="169"/>
      <c r="L909" s="166"/>
      <c r="M909" s="170"/>
      <c r="N909" s="169"/>
      <c r="O909" s="166"/>
      <c r="P909" s="169"/>
      <c r="Q909" s="166"/>
      <c r="R909" s="170"/>
      <c r="S909" s="169"/>
      <c r="T909" s="166"/>
      <c r="U909" s="169"/>
      <c r="V909" s="166"/>
      <c r="W909" s="170"/>
      <c r="X909" s="169"/>
      <c r="Y909" s="166"/>
    </row>
    <row r="910" spans="2:25" s="165" customFormat="1" ht="15.75" customHeight="1">
      <c r="B910" s="166"/>
      <c r="C910" s="166"/>
      <c r="D910" s="166"/>
      <c r="E910" s="166"/>
      <c r="F910" s="166"/>
      <c r="G910" s="167"/>
      <c r="H910" s="166"/>
      <c r="I910" s="168"/>
      <c r="J910" s="168"/>
      <c r="K910" s="169"/>
      <c r="L910" s="166"/>
      <c r="M910" s="170"/>
      <c r="N910" s="169"/>
      <c r="O910" s="166"/>
      <c r="P910" s="169"/>
      <c r="Q910" s="166"/>
      <c r="R910" s="170"/>
      <c r="S910" s="169"/>
      <c r="T910" s="166"/>
      <c r="U910" s="169"/>
      <c r="V910" s="166"/>
      <c r="W910" s="170"/>
      <c r="X910" s="169"/>
      <c r="Y910" s="166"/>
    </row>
    <row r="911" spans="2:25" s="165" customFormat="1" ht="15.75" customHeight="1">
      <c r="B911" s="166"/>
      <c r="C911" s="166"/>
      <c r="D911" s="166"/>
      <c r="E911" s="166"/>
      <c r="F911" s="166"/>
      <c r="G911" s="167"/>
      <c r="H911" s="166"/>
      <c r="I911" s="168"/>
      <c r="J911" s="168"/>
      <c r="K911" s="169"/>
      <c r="L911" s="166"/>
      <c r="M911" s="170"/>
      <c r="N911" s="169"/>
      <c r="O911" s="166"/>
      <c r="P911" s="169"/>
      <c r="Q911" s="166"/>
      <c r="R911" s="170"/>
      <c r="S911" s="169"/>
      <c r="T911" s="166"/>
      <c r="U911" s="169"/>
      <c r="V911" s="166"/>
      <c r="W911" s="170"/>
      <c r="X911" s="169"/>
      <c r="Y911" s="166"/>
    </row>
    <row r="912" spans="2:25" s="165" customFormat="1" ht="15.75" customHeight="1">
      <c r="B912" s="166"/>
      <c r="C912" s="166"/>
      <c r="D912" s="166"/>
      <c r="E912" s="166"/>
      <c r="F912" s="166"/>
      <c r="G912" s="167"/>
      <c r="H912" s="166"/>
      <c r="I912" s="168"/>
      <c r="J912" s="168"/>
      <c r="K912" s="169"/>
      <c r="L912" s="166"/>
      <c r="M912" s="170"/>
      <c r="N912" s="169"/>
      <c r="O912" s="166"/>
      <c r="P912" s="169"/>
      <c r="Q912" s="166"/>
      <c r="R912" s="170"/>
      <c r="S912" s="169"/>
      <c r="T912" s="166"/>
      <c r="U912" s="169"/>
      <c r="V912" s="166"/>
      <c r="W912" s="170"/>
      <c r="X912" s="169"/>
      <c r="Y912" s="166"/>
    </row>
    <row r="913" spans="2:25" s="165" customFormat="1" ht="15.75" customHeight="1">
      <c r="B913" s="166"/>
      <c r="C913" s="166"/>
      <c r="D913" s="166"/>
      <c r="E913" s="166"/>
      <c r="F913" s="166"/>
      <c r="G913" s="167"/>
      <c r="H913" s="166"/>
      <c r="I913" s="168"/>
      <c r="J913" s="168"/>
      <c r="K913" s="169"/>
      <c r="L913" s="166"/>
      <c r="M913" s="170"/>
      <c r="N913" s="169"/>
      <c r="O913" s="166"/>
      <c r="P913" s="169"/>
      <c r="Q913" s="166"/>
      <c r="R913" s="170"/>
      <c r="S913" s="169"/>
      <c r="T913" s="166"/>
      <c r="U913" s="169"/>
      <c r="V913" s="166"/>
      <c r="W913" s="170"/>
      <c r="X913" s="169"/>
      <c r="Y913" s="166"/>
    </row>
    <row r="914" spans="2:25" s="165" customFormat="1" ht="15.75" customHeight="1">
      <c r="B914" s="166"/>
      <c r="C914" s="166"/>
      <c r="D914" s="166"/>
      <c r="E914" s="166"/>
      <c r="F914" s="166"/>
      <c r="G914" s="167"/>
      <c r="H914" s="166"/>
      <c r="I914" s="168"/>
      <c r="J914" s="168"/>
      <c r="K914" s="169"/>
      <c r="L914" s="166"/>
      <c r="M914" s="170"/>
      <c r="N914" s="169"/>
      <c r="O914" s="166"/>
      <c r="P914" s="169"/>
      <c r="Q914" s="166"/>
      <c r="R914" s="170"/>
      <c r="S914" s="169"/>
      <c r="T914" s="166"/>
      <c r="U914" s="169"/>
      <c r="V914" s="166"/>
      <c r="W914" s="170"/>
      <c r="X914" s="169"/>
      <c r="Y914" s="166"/>
    </row>
    <row r="915" spans="2:25" s="165" customFormat="1" ht="15.75" customHeight="1">
      <c r="B915" s="166"/>
      <c r="C915" s="166"/>
      <c r="D915" s="166"/>
      <c r="E915" s="166"/>
      <c r="F915" s="166"/>
      <c r="G915" s="167"/>
      <c r="H915" s="166"/>
      <c r="I915" s="168"/>
      <c r="J915" s="168"/>
      <c r="K915" s="169"/>
      <c r="L915" s="166"/>
      <c r="M915" s="170"/>
      <c r="N915" s="169"/>
      <c r="O915" s="166"/>
      <c r="P915" s="169"/>
      <c r="Q915" s="166"/>
      <c r="R915" s="170"/>
      <c r="S915" s="169"/>
      <c r="T915" s="166"/>
      <c r="U915" s="169"/>
      <c r="V915" s="166"/>
      <c r="W915" s="170"/>
      <c r="X915" s="169"/>
      <c r="Y915" s="166"/>
    </row>
    <row r="916" spans="2:25" s="165" customFormat="1" ht="15.75" customHeight="1">
      <c r="B916" s="166"/>
      <c r="C916" s="166"/>
      <c r="D916" s="166"/>
      <c r="E916" s="166"/>
      <c r="F916" s="166"/>
      <c r="G916" s="167"/>
      <c r="H916" s="166"/>
      <c r="I916" s="168"/>
      <c r="J916" s="168"/>
      <c r="K916" s="169"/>
      <c r="L916" s="166"/>
      <c r="M916" s="170"/>
      <c r="N916" s="169"/>
      <c r="O916" s="166"/>
      <c r="P916" s="169"/>
      <c r="Q916" s="166"/>
      <c r="R916" s="170"/>
      <c r="S916" s="169"/>
      <c r="T916" s="166"/>
      <c r="U916" s="169"/>
      <c r="V916" s="166"/>
      <c r="W916" s="170"/>
      <c r="X916" s="169"/>
      <c r="Y916" s="166"/>
    </row>
    <row r="917" spans="2:25" s="165" customFormat="1" ht="15.75" customHeight="1">
      <c r="B917" s="166"/>
      <c r="C917" s="166"/>
      <c r="D917" s="166"/>
      <c r="E917" s="166"/>
      <c r="F917" s="166"/>
      <c r="G917" s="167"/>
      <c r="H917" s="166"/>
      <c r="I917" s="168"/>
      <c r="J917" s="168"/>
      <c r="K917" s="169"/>
      <c r="L917" s="166"/>
      <c r="M917" s="170"/>
      <c r="N917" s="169"/>
      <c r="O917" s="166"/>
      <c r="P917" s="169"/>
      <c r="Q917" s="166"/>
      <c r="R917" s="170"/>
      <c r="S917" s="169"/>
      <c r="T917" s="166"/>
      <c r="U917" s="169"/>
      <c r="V917" s="166"/>
      <c r="W917" s="170"/>
      <c r="X917" s="169"/>
      <c r="Y917" s="166"/>
    </row>
    <row r="918" spans="2:25" s="165" customFormat="1" ht="15.75" customHeight="1">
      <c r="B918" s="166"/>
      <c r="C918" s="166"/>
      <c r="D918" s="166"/>
      <c r="E918" s="166"/>
      <c r="F918" s="166"/>
      <c r="G918" s="167"/>
      <c r="H918" s="166"/>
      <c r="I918" s="168"/>
      <c r="J918" s="168"/>
      <c r="K918" s="169"/>
      <c r="L918" s="166"/>
      <c r="M918" s="170"/>
      <c r="N918" s="169"/>
      <c r="O918" s="166"/>
      <c r="P918" s="169"/>
      <c r="Q918" s="166"/>
      <c r="R918" s="170"/>
      <c r="S918" s="169"/>
      <c r="T918" s="166"/>
      <c r="U918" s="169"/>
      <c r="V918" s="166"/>
      <c r="W918" s="170"/>
      <c r="X918" s="169"/>
      <c r="Y918" s="166"/>
    </row>
    <row r="919" spans="2:25" s="165" customFormat="1" ht="15.75" customHeight="1">
      <c r="B919" s="166"/>
      <c r="C919" s="166"/>
      <c r="D919" s="166"/>
      <c r="E919" s="166"/>
      <c r="F919" s="166"/>
      <c r="G919" s="167"/>
      <c r="H919" s="166"/>
      <c r="I919" s="168"/>
      <c r="J919" s="168"/>
      <c r="K919" s="169"/>
      <c r="L919" s="166"/>
      <c r="M919" s="170"/>
      <c r="N919" s="169"/>
      <c r="O919" s="166"/>
      <c r="P919" s="169"/>
      <c r="Q919" s="166"/>
      <c r="R919" s="170"/>
      <c r="S919" s="169"/>
      <c r="T919" s="166"/>
      <c r="U919" s="169"/>
      <c r="V919" s="166"/>
      <c r="W919" s="170"/>
      <c r="X919" s="169"/>
      <c r="Y919" s="166"/>
    </row>
    <row r="920" spans="2:25" s="165" customFormat="1" ht="15.75" customHeight="1">
      <c r="B920" s="166"/>
      <c r="C920" s="166"/>
      <c r="D920" s="166"/>
      <c r="E920" s="166"/>
      <c r="F920" s="166"/>
      <c r="G920" s="167"/>
      <c r="H920" s="166"/>
      <c r="I920" s="168"/>
      <c r="J920" s="168"/>
      <c r="K920" s="169"/>
      <c r="L920" s="166"/>
      <c r="M920" s="170"/>
      <c r="N920" s="169"/>
      <c r="O920" s="166"/>
      <c r="P920" s="169"/>
      <c r="Q920" s="166"/>
      <c r="R920" s="170"/>
      <c r="S920" s="169"/>
      <c r="T920" s="166"/>
      <c r="U920" s="169"/>
      <c r="V920" s="166"/>
      <c r="W920" s="170"/>
      <c r="X920" s="169"/>
      <c r="Y920" s="166"/>
    </row>
    <row r="921" spans="2:25" s="165" customFormat="1" ht="15.75" customHeight="1">
      <c r="B921" s="166"/>
      <c r="C921" s="166"/>
      <c r="D921" s="166"/>
      <c r="E921" s="166"/>
      <c r="F921" s="166"/>
      <c r="G921" s="167"/>
      <c r="H921" s="166"/>
      <c r="I921" s="168"/>
      <c r="J921" s="168"/>
      <c r="K921" s="169"/>
      <c r="L921" s="166"/>
      <c r="M921" s="170"/>
      <c r="N921" s="169"/>
      <c r="O921" s="166"/>
      <c r="P921" s="169"/>
      <c r="Q921" s="166"/>
      <c r="R921" s="170"/>
      <c r="S921" s="169"/>
      <c r="T921" s="166"/>
      <c r="U921" s="169"/>
      <c r="V921" s="166"/>
      <c r="W921" s="170"/>
      <c r="X921" s="169"/>
      <c r="Y921" s="166"/>
    </row>
    <row r="922" spans="2:25" s="165" customFormat="1" ht="15.75" customHeight="1">
      <c r="B922" s="166"/>
      <c r="C922" s="166"/>
      <c r="D922" s="166"/>
      <c r="E922" s="166"/>
      <c r="F922" s="166"/>
      <c r="G922" s="167"/>
      <c r="H922" s="166"/>
      <c r="I922" s="168"/>
      <c r="J922" s="168"/>
      <c r="K922" s="169"/>
      <c r="L922" s="166"/>
      <c r="M922" s="170"/>
      <c r="N922" s="169"/>
      <c r="O922" s="166"/>
      <c r="P922" s="169"/>
      <c r="Q922" s="166"/>
      <c r="R922" s="170"/>
      <c r="S922" s="169"/>
      <c r="T922" s="166"/>
      <c r="U922" s="169"/>
      <c r="V922" s="166"/>
      <c r="W922" s="170"/>
      <c r="X922" s="169"/>
      <c r="Y922" s="166"/>
    </row>
    <row r="923" spans="2:25" s="165" customFormat="1" ht="15.75" customHeight="1">
      <c r="B923" s="166"/>
      <c r="C923" s="166"/>
      <c r="D923" s="166"/>
      <c r="E923" s="166"/>
      <c r="F923" s="166"/>
      <c r="G923" s="167"/>
      <c r="H923" s="166"/>
      <c r="I923" s="168"/>
      <c r="J923" s="168"/>
      <c r="K923" s="169"/>
      <c r="L923" s="166"/>
      <c r="M923" s="170"/>
      <c r="N923" s="169"/>
      <c r="O923" s="166"/>
      <c r="P923" s="169"/>
      <c r="Q923" s="166"/>
      <c r="R923" s="170"/>
      <c r="S923" s="169"/>
      <c r="T923" s="166"/>
      <c r="U923" s="169"/>
      <c r="V923" s="166"/>
      <c r="W923" s="170"/>
      <c r="X923" s="169"/>
      <c r="Y923" s="166"/>
    </row>
    <row r="924" spans="2:25" s="165" customFormat="1" ht="15.75" customHeight="1">
      <c r="B924" s="166"/>
      <c r="C924" s="166"/>
      <c r="D924" s="166"/>
      <c r="E924" s="166"/>
      <c r="F924" s="166"/>
      <c r="G924" s="167"/>
      <c r="H924" s="166"/>
      <c r="I924" s="168"/>
      <c r="J924" s="168"/>
      <c r="K924" s="169"/>
      <c r="L924" s="166"/>
      <c r="M924" s="170"/>
      <c r="N924" s="169"/>
      <c r="O924" s="166"/>
      <c r="P924" s="169"/>
      <c r="Q924" s="166"/>
      <c r="R924" s="170"/>
      <c r="S924" s="169"/>
      <c r="T924" s="166"/>
      <c r="U924" s="169"/>
      <c r="V924" s="166"/>
      <c r="W924" s="170"/>
      <c r="X924" s="169"/>
      <c r="Y924" s="166"/>
    </row>
    <row r="925" spans="2:25" s="165" customFormat="1" ht="15.75" customHeight="1">
      <c r="B925" s="166"/>
      <c r="C925" s="166"/>
      <c r="D925" s="166"/>
      <c r="E925" s="166"/>
      <c r="F925" s="166"/>
      <c r="G925" s="167"/>
      <c r="H925" s="166"/>
      <c r="I925" s="168"/>
      <c r="J925" s="168"/>
      <c r="K925" s="169"/>
      <c r="L925" s="166"/>
      <c r="M925" s="170"/>
      <c r="N925" s="169"/>
      <c r="O925" s="166"/>
      <c r="P925" s="169"/>
      <c r="Q925" s="166"/>
      <c r="R925" s="170"/>
      <c r="S925" s="169"/>
      <c r="T925" s="166"/>
      <c r="U925" s="169"/>
      <c r="V925" s="166"/>
      <c r="W925" s="170"/>
      <c r="X925" s="169"/>
      <c r="Y925" s="166"/>
    </row>
    <row r="926" spans="2:25" s="165" customFormat="1" ht="15.75" customHeight="1">
      <c r="B926" s="166"/>
      <c r="C926" s="166"/>
      <c r="D926" s="166"/>
      <c r="E926" s="166"/>
      <c r="F926" s="166"/>
      <c r="G926" s="167"/>
      <c r="H926" s="166"/>
      <c r="I926" s="168"/>
      <c r="J926" s="168"/>
      <c r="K926" s="169"/>
      <c r="L926" s="166"/>
      <c r="M926" s="170"/>
      <c r="N926" s="169"/>
      <c r="O926" s="166"/>
      <c r="P926" s="169"/>
      <c r="Q926" s="166"/>
      <c r="R926" s="170"/>
      <c r="S926" s="169"/>
      <c r="T926" s="166"/>
      <c r="U926" s="169"/>
      <c r="V926" s="166"/>
      <c r="W926" s="170"/>
      <c r="X926" s="169"/>
      <c r="Y926" s="166"/>
    </row>
    <row r="927" spans="2:25" s="165" customFormat="1" ht="15.75" customHeight="1">
      <c r="B927" s="166"/>
      <c r="C927" s="166"/>
      <c r="D927" s="166"/>
      <c r="E927" s="166"/>
      <c r="F927" s="166"/>
      <c r="G927" s="167"/>
      <c r="H927" s="166"/>
      <c r="I927" s="168"/>
      <c r="J927" s="168"/>
      <c r="K927" s="169"/>
      <c r="L927" s="166"/>
      <c r="M927" s="170"/>
      <c r="N927" s="169"/>
      <c r="O927" s="166"/>
      <c r="P927" s="169"/>
      <c r="Q927" s="166"/>
      <c r="R927" s="170"/>
      <c r="S927" s="169"/>
      <c r="T927" s="166"/>
      <c r="U927" s="169"/>
      <c r="V927" s="166"/>
      <c r="W927" s="170"/>
      <c r="X927" s="169"/>
      <c r="Y927" s="166"/>
    </row>
    <row r="928" spans="2:25" s="165" customFormat="1" ht="15.75" customHeight="1">
      <c r="B928" s="166"/>
      <c r="C928" s="166"/>
      <c r="D928" s="166"/>
      <c r="E928" s="166"/>
      <c r="F928" s="166"/>
      <c r="G928" s="167"/>
      <c r="H928" s="166"/>
      <c r="I928" s="168"/>
      <c r="J928" s="168"/>
      <c r="K928" s="169"/>
      <c r="L928" s="166"/>
      <c r="M928" s="170"/>
      <c r="N928" s="169"/>
      <c r="O928" s="166"/>
      <c r="P928" s="169"/>
      <c r="Q928" s="166"/>
      <c r="R928" s="170"/>
      <c r="S928" s="169"/>
      <c r="T928" s="166"/>
      <c r="U928" s="169"/>
      <c r="V928" s="166"/>
      <c r="W928" s="170"/>
      <c r="X928" s="169"/>
      <c r="Y928" s="166"/>
    </row>
    <row r="929" spans="2:25" s="165" customFormat="1" ht="15.75" customHeight="1">
      <c r="B929" s="166"/>
      <c r="C929" s="166"/>
      <c r="D929" s="166"/>
      <c r="E929" s="166"/>
      <c r="F929" s="166"/>
      <c r="G929" s="167"/>
      <c r="H929" s="166"/>
      <c r="I929" s="168"/>
      <c r="J929" s="168"/>
      <c r="K929" s="169"/>
      <c r="L929" s="166"/>
      <c r="M929" s="170"/>
      <c r="N929" s="169"/>
      <c r="O929" s="166"/>
      <c r="P929" s="169"/>
      <c r="Q929" s="166"/>
      <c r="R929" s="170"/>
      <c r="S929" s="169"/>
      <c r="T929" s="166"/>
      <c r="U929" s="169"/>
      <c r="V929" s="166"/>
      <c r="W929" s="170"/>
      <c r="X929" s="169"/>
      <c r="Y929" s="166"/>
    </row>
    <row r="930" spans="2:25" s="165" customFormat="1" ht="15.75" customHeight="1">
      <c r="B930" s="166"/>
      <c r="C930" s="166"/>
      <c r="D930" s="166"/>
      <c r="E930" s="166"/>
      <c r="F930" s="166"/>
      <c r="G930" s="167"/>
      <c r="H930" s="166"/>
      <c r="I930" s="168"/>
      <c r="J930" s="168"/>
      <c r="K930" s="169"/>
      <c r="L930" s="166"/>
      <c r="M930" s="170"/>
      <c r="N930" s="169"/>
      <c r="O930" s="166"/>
      <c r="P930" s="169"/>
      <c r="Q930" s="166"/>
      <c r="R930" s="170"/>
      <c r="S930" s="169"/>
      <c r="T930" s="166"/>
      <c r="U930" s="169"/>
      <c r="V930" s="166"/>
      <c r="W930" s="170"/>
      <c r="X930" s="169"/>
      <c r="Y930" s="166"/>
    </row>
    <row r="931" spans="2:25" s="165" customFormat="1" ht="15.75" customHeight="1">
      <c r="B931" s="166"/>
      <c r="C931" s="166"/>
      <c r="D931" s="166"/>
      <c r="E931" s="166"/>
      <c r="F931" s="166"/>
      <c r="G931" s="167"/>
      <c r="H931" s="166"/>
      <c r="I931" s="168"/>
      <c r="J931" s="168"/>
      <c r="K931" s="169"/>
      <c r="L931" s="166"/>
      <c r="M931" s="170"/>
      <c r="N931" s="169"/>
      <c r="O931" s="166"/>
      <c r="P931" s="169"/>
      <c r="Q931" s="166"/>
      <c r="R931" s="170"/>
      <c r="S931" s="169"/>
      <c r="T931" s="166"/>
      <c r="U931" s="169"/>
      <c r="V931" s="166"/>
      <c r="W931" s="170"/>
      <c r="X931" s="169"/>
      <c r="Y931" s="166"/>
    </row>
    <row r="932" spans="2:25" s="165" customFormat="1" ht="15.75" customHeight="1">
      <c r="B932" s="166"/>
      <c r="C932" s="166"/>
      <c r="D932" s="166"/>
      <c r="E932" s="166"/>
      <c r="F932" s="166"/>
      <c r="G932" s="167"/>
      <c r="H932" s="166"/>
      <c r="I932" s="168"/>
      <c r="J932" s="168"/>
      <c r="K932" s="169"/>
      <c r="L932" s="166"/>
      <c r="M932" s="170"/>
      <c r="N932" s="169"/>
      <c r="O932" s="166"/>
      <c r="P932" s="169"/>
      <c r="Q932" s="166"/>
      <c r="R932" s="170"/>
      <c r="S932" s="169"/>
      <c r="T932" s="166"/>
      <c r="U932" s="169"/>
      <c r="V932" s="166"/>
      <c r="W932" s="170"/>
      <c r="X932" s="169"/>
      <c r="Y932" s="166"/>
    </row>
    <row r="933" spans="2:25" s="165" customFormat="1" ht="15.75" customHeight="1">
      <c r="B933" s="166"/>
      <c r="C933" s="166"/>
      <c r="D933" s="166"/>
      <c r="E933" s="166"/>
      <c r="F933" s="166"/>
      <c r="G933" s="167"/>
      <c r="H933" s="166"/>
      <c r="I933" s="168"/>
      <c r="J933" s="168"/>
      <c r="K933" s="169"/>
      <c r="L933" s="166"/>
      <c r="M933" s="170"/>
      <c r="N933" s="169"/>
      <c r="O933" s="166"/>
      <c r="P933" s="169"/>
      <c r="Q933" s="166"/>
      <c r="R933" s="170"/>
      <c r="S933" s="169"/>
      <c r="T933" s="166"/>
      <c r="U933" s="169"/>
      <c r="V933" s="166"/>
      <c r="W933" s="170"/>
      <c r="X933" s="169"/>
      <c r="Y933" s="166"/>
    </row>
    <row r="934" spans="2:25" s="165" customFormat="1" ht="15.75" customHeight="1">
      <c r="B934" s="166"/>
      <c r="C934" s="166"/>
      <c r="D934" s="166"/>
      <c r="E934" s="166"/>
      <c r="F934" s="166"/>
      <c r="G934" s="167"/>
      <c r="H934" s="166"/>
      <c r="I934" s="168"/>
      <c r="J934" s="168"/>
      <c r="K934" s="169"/>
      <c r="L934" s="166"/>
      <c r="M934" s="170"/>
      <c r="N934" s="169"/>
      <c r="O934" s="166"/>
      <c r="P934" s="169"/>
      <c r="Q934" s="166"/>
      <c r="R934" s="170"/>
      <c r="S934" s="169"/>
      <c r="T934" s="166"/>
      <c r="U934" s="169"/>
      <c r="V934" s="166"/>
      <c r="W934" s="170"/>
      <c r="X934" s="169"/>
      <c r="Y934" s="166"/>
    </row>
    <row r="935" spans="2:25" s="165" customFormat="1" ht="15.75" customHeight="1">
      <c r="B935" s="166"/>
      <c r="C935" s="166"/>
      <c r="D935" s="166"/>
      <c r="E935" s="166"/>
      <c r="F935" s="166"/>
      <c r="G935" s="167"/>
      <c r="H935" s="166"/>
      <c r="I935" s="168"/>
      <c r="J935" s="168"/>
      <c r="K935" s="169"/>
      <c r="L935" s="166"/>
      <c r="M935" s="170"/>
      <c r="N935" s="169"/>
      <c r="O935" s="166"/>
      <c r="P935" s="169"/>
      <c r="Q935" s="166"/>
      <c r="R935" s="170"/>
      <c r="S935" s="169"/>
      <c r="T935" s="166"/>
      <c r="U935" s="169"/>
      <c r="V935" s="166"/>
      <c r="W935" s="170"/>
      <c r="X935" s="169"/>
      <c r="Y935" s="166"/>
    </row>
    <row r="936" spans="2:25" s="165" customFormat="1" ht="15.75" customHeight="1">
      <c r="B936" s="166"/>
      <c r="C936" s="166"/>
      <c r="D936" s="166"/>
      <c r="E936" s="166"/>
      <c r="F936" s="166"/>
      <c r="G936" s="167"/>
      <c r="H936" s="166"/>
      <c r="I936" s="168"/>
      <c r="J936" s="168"/>
      <c r="K936" s="169"/>
      <c r="L936" s="166"/>
      <c r="M936" s="170"/>
      <c r="N936" s="169"/>
      <c r="O936" s="166"/>
      <c r="P936" s="169"/>
      <c r="Q936" s="166"/>
      <c r="R936" s="170"/>
      <c r="S936" s="169"/>
      <c r="T936" s="166"/>
      <c r="U936" s="169"/>
      <c r="V936" s="166"/>
      <c r="W936" s="170"/>
      <c r="X936" s="169"/>
      <c r="Y936" s="166"/>
    </row>
    <row r="937" spans="2:25" s="165" customFormat="1" ht="15.75" customHeight="1">
      <c r="B937" s="166"/>
      <c r="C937" s="166"/>
      <c r="D937" s="166"/>
      <c r="E937" s="166"/>
      <c r="F937" s="166"/>
      <c r="G937" s="167"/>
      <c r="H937" s="166"/>
      <c r="I937" s="168"/>
      <c r="J937" s="168"/>
      <c r="K937" s="169"/>
      <c r="L937" s="166"/>
      <c r="M937" s="170"/>
      <c r="N937" s="169"/>
      <c r="O937" s="166"/>
      <c r="P937" s="169"/>
      <c r="Q937" s="166"/>
      <c r="R937" s="170"/>
      <c r="S937" s="169"/>
      <c r="T937" s="166"/>
      <c r="U937" s="169"/>
      <c r="V937" s="166"/>
      <c r="W937" s="170"/>
      <c r="X937" s="169"/>
      <c r="Y937" s="166"/>
    </row>
    <row r="938" spans="2:25" s="165" customFormat="1" ht="15.75" customHeight="1">
      <c r="B938" s="166"/>
      <c r="C938" s="166"/>
      <c r="D938" s="166"/>
      <c r="E938" s="166"/>
      <c r="F938" s="166"/>
      <c r="G938" s="167"/>
      <c r="H938" s="166"/>
      <c r="I938" s="168"/>
      <c r="J938" s="168"/>
      <c r="K938" s="169"/>
      <c r="L938" s="166"/>
      <c r="M938" s="170"/>
      <c r="N938" s="169"/>
      <c r="O938" s="166"/>
      <c r="P938" s="169"/>
      <c r="Q938" s="166"/>
      <c r="R938" s="170"/>
      <c r="S938" s="169"/>
      <c r="T938" s="166"/>
      <c r="U938" s="169"/>
      <c r="V938" s="166"/>
      <c r="W938" s="170"/>
      <c r="X938" s="169"/>
      <c r="Y938" s="166"/>
    </row>
    <row r="939" spans="2:25" s="165" customFormat="1" ht="15.75" customHeight="1">
      <c r="B939" s="166"/>
      <c r="C939" s="166"/>
      <c r="D939" s="166"/>
      <c r="E939" s="166"/>
      <c r="F939" s="166"/>
      <c r="G939" s="167"/>
      <c r="H939" s="166"/>
      <c r="I939" s="168"/>
      <c r="J939" s="168"/>
      <c r="K939" s="169"/>
      <c r="L939" s="166"/>
      <c r="M939" s="170"/>
      <c r="N939" s="169"/>
      <c r="O939" s="166"/>
      <c r="P939" s="169"/>
      <c r="Q939" s="166"/>
      <c r="R939" s="170"/>
      <c r="S939" s="169"/>
      <c r="T939" s="166"/>
      <c r="U939" s="169"/>
      <c r="V939" s="166"/>
      <c r="W939" s="170"/>
      <c r="X939" s="169"/>
      <c r="Y939" s="166"/>
    </row>
    <row r="940" spans="2:25" s="165" customFormat="1" ht="15.75" customHeight="1">
      <c r="B940" s="166"/>
      <c r="C940" s="166"/>
      <c r="D940" s="166"/>
      <c r="E940" s="166"/>
      <c r="F940" s="166"/>
      <c r="G940" s="167"/>
      <c r="H940" s="166"/>
      <c r="I940" s="168"/>
      <c r="J940" s="168"/>
      <c r="K940" s="169"/>
      <c r="L940" s="166"/>
      <c r="M940" s="170"/>
      <c r="N940" s="169"/>
      <c r="O940" s="166"/>
      <c r="P940" s="169"/>
      <c r="Q940" s="166"/>
      <c r="R940" s="170"/>
      <c r="S940" s="169"/>
      <c r="T940" s="166"/>
      <c r="U940" s="169"/>
      <c r="V940" s="166"/>
      <c r="W940" s="170"/>
      <c r="X940" s="169"/>
      <c r="Y940" s="166"/>
    </row>
    <row r="941" spans="2:25" s="165" customFormat="1" ht="15.75" customHeight="1">
      <c r="B941" s="166"/>
      <c r="C941" s="166"/>
      <c r="D941" s="166"/>
      <c r="E941" s="166"/>
      <c r="F941" s="166"/>
      <c r="G941" s="167"/>
      <c r="H941" s="166"/>
      <c r="I941" s="168"/>
      <c r="J941" s="168"/>
      <c r="K941" s="169"/>
      <c r="L941" s="166"/>
      <c r="M941" s="170"/>
      <c r="N941" s="169"/>
      <c r="O941" s="166"/>
      <c r="P941" s="169"/>
      <c r="Q941" s="166"/>
      <c r="R941" s="170"/>
      <c r="S941" s="169"/>
      <c r="T941" s="166"/>
      <c r="U941" s="169"/>
      <c r="V941" s="166"/>
      <c r="W941" s="170"/>
      <c r="X941" s="169"/>
      <c r="Y941" s="166"/>
    </row>
    <row r="942" spans="2:25" s="165" customFormat="1" ht="15.75" customHeight="1">
      <c r="B942" s="166"/>
      <c r="C942" s="166"/>
      <c r="D942" s="166"/>
      <c r="E942" s="166"/>
      <c r="F942" s="166"/>
      <c r="G942" s="167"/>
      <c r="H942" s="166"/>
      <c r="I942" s="168"/>
      <c r="J942" s="168"/>
      <c r="K942" s="169"/>
      <c r="L942" s="166"/>
      <c r="M942" s="170"/>
      <c r="N942" s="169"/>
      <c r="O942" s="166"/>
      <c r="P942" s="169"/>
      <c r="Q942" s="166"/>
      <c r="R942" s="170"/>
      <c r="S942" s="169"/>
      <c r="T942" s="166"/>
      <c r="U942" s="169"/>
      <c r="V942" s="166"/>
      <c r="W942" s="170"/>
      <c r="X942" s="169"/>
      <c r="Y942" s="166"/>
    </row>
    <row r="943" spans="2:25" s="165" customFormat="1" ht="15.75" customHeight="1">
      <c r="B943" s="166"/>
      <c r="C943" s="166"/>
      <c r="D943" s="166"/>
      <c r="E943" s="166"/>
      <c r="F943" s="166"/>
      <c r="G943" s="167"/>
      <c r="H943" s="166"/>
      <c r="I943" s="168"/>
      <c r="J943" s="168"/>
      <c r="K943" s="169"/>
      <c r="L943" s="166"/>
      <c r="M943" s="170"/>
      <c r="N943" s="169"/>
      <c r="O943" s="166"/>
      <c r="P943" s="169"/>
      <c r="Q943" s="166"/>
      <c r="R943" s="170"/>
      <c r="S943" s="169"/>
      <c r="T943" s="166"/>
      <c r="U943" s="169"/>
      <c r="V943" s="166"/>
      <c r="W943" s="170"/>
      <c r="X943" s="169"/>
      <c r="Y943" s="166"/>
    </row>
    <row r="944" spans="2:25" s="165" customFormat="1" ht="15.75" customHeight="1">
      <c r="B944" s="166"/>
      <c r="C944" s="166"/>
      <c r="D944" s="166"/>
      <c r="E944" s="166"/>
      <c r="F944" s="166"/>
      <c r="G944" s="167"/>
      <c r="H944" s="166"/>
      <c r="I944" s="168"/>
      <c r="J944" s="168"/>
      <c r="K944" s="169"/>
      <c r="L944" s="166"/>
      <c r="M944" s="170"/>
      <c r="N944" s="169"/>
      <c r="O944" s="166"/>
      <c r="P944" s="169"/>
      <c r="Q944" s="166"/>
      <c r="R944" s="170"/>
      <c r="S944" s="169"/>
      <c r="T944" s="166"/>
      <c r="U944" s="169"/>
      <c r="V944" s="166"/>
      <c r="W944" s="170"/>
      <c r="X944" s="169"/>
      <c r="Y944" s="166"/>
    </row>
    <row r="945" spans="2:25" s="165" customFormat="1" ht="15.75" customHeight="1">
      <c r="B945" s="166"/>
      <c r="C945" s="166"/>
      <c r="D945" s="166"/>
      <c r="E945" s="166"/>
      <c r="F945" s="166"/>
      <c r="G945" s="167"/>
      <c r="H945" s="166"/>
      <c r="I945" s="168"/>
      <c r="J945" s="168"/>
      <c r="K945" s="169"/>
      <c r="L945" s="166"/>
      <c r="M945" s="170"/>
      <c r="N945" s="169"/>
      <c r="O945" s="166"/>
      <c r="P945" s="169"/>
      <c r="Q945" s="166"/>
      <c r="R945" s="170"/>
      <c r="S945" s="169"/>
      <c r="T945" s="166"/>
      <c r="U945" s="169"/>
      <c r="V945" s="166"/>
      <c r="W945" s="170"/>
      <c r="X945" s="169"/>
      <c r="Y945" s="166"/>
    </row>
    <row r="946" spans="2:25" s="165" customFormat="1" ht="15.75" customHeight="1">
      <c r="B946" s="166"/>
      <c r="C946" s="166"/>
      <c r="D946" s="166"/>
      <c r="E946" s="166"/>
      <c r="F946" s="166"/>
      <c r="G946" s="167"/>
      <c r="H946" s="166"/>
      <c r="I946" s="168"/>
      <c r="J946" s="168"/>
      <c r="K946" s="169"/>
      <c r="L946" s="166"/>
      <c r="M946" s="170"/>
      <c r="N946" s="169"/>
      <c r="O946" s="166"/>
      <c r="P946" s="169"/>
      <c r="Q946" s="166"/>
      <c r="R946" s="170"/>
      <c r="S946" s="169"/>
      <c r="T946" s="166"/>
      <c r="U946" s="169"/>
      <c r="V946" s="166"/>
      <c r="W946" s="170"/>
      <c r="X946" s="169"/>
      <c r="Y946" s="166"/>
    </row>
    <row r="947" spans="2:25" s="165" customFormat="1" ht="15.75" customHeight="1">
      <c r="B947" s="166"/>
      <c r="C947" s="166"/>
      <c r="D947" s="166"/>
      <c r="E947" s="166"/>
      <c r="F947" s="166"/>
      <c r="G947" s="167"/>
      <c r="H947" s="166"/>
      <c r="I947" s="168"/>
      <c r="J947" s="168"/>
      <c r="K947" s="169"/>
      <c r="L947" s="166"/>
      <c r="M947" s="170"/>
      <c r="N947" s="169"/>
      <c r="O947" s="166"/>
      <c r="P947" s="169"/>
      <c r="Q947" s="166"/>
      <c r="R947" s="170"/>
      <c r="S947" s="169"/>
      <c r="T947" s="166"/>
      <c r="U947" s="169"/>
      <c r="V947" s="166"/>
      <c r="W947" s="170"/>
      <c r="X947" s="169"/>
      <c r="Y947" s="166"/>
    </row>
    <row r="948" spans="2:25" s="165" customFormat="1" ht="15.75" customHeight="1">
      <c r="B948" s="166"/>
      <c r="C948" s="166"/>
      <c r="D948" s="166"/>
      <c r="E948" s="166"/>
      <c r="F948" s="166"/>
      <c r="G948" s="167"/>
      <c r="H948" s="166"/>
      <c r="I948" s="168"/>
      <c r="J948" s="168"/>
      <c r="K948" s="169"/>
      <c r="L948" s="166"/>
      <c r="M948" s="170"/>
      <c r="N948" s="169"/>
      <c r="O948" s="166"/>
      <c r="P948" s="169"/>
      <c r="Q948" s="166"/>
      <c r="R948" s="170"/>
      <c r="S948" s="169"/>
      <c r="T948" s="166"/>
      <c r="U948" s="169"/>
      <c r="V948" s="166"/>
      <c r="W948" s="170"/>
      <c r="X948" s="169"/>
      <c r="Y948" s="166"/>
    </row>
    <row r="949" spans="2:25" s="165" customFormat="1" ht="15.75" customHeight="1">
      <c r="B949" s="166"/>
      <c r="C949" s="166"/>
      <c r="D949" s="166"/>
      <c r="E949" s="166"/>
      <c r="F949" s="166"/>
      <c r="G949" s="167"/>
      <c r="H949" s="166"/>
      <c r="I949" s="168"/>
      <c r="J949" s="168"/>
      <c r="K949" s="169"/>
      <c r="L949" s="166"/>
      <c r="M949" s="170"/>
      <c r="N949" s="169"/>
      <c r="O949" s="166"/>
      <c r="P949" s="169"/>
      <c r="Q949" s="166"/>
      <c r="R949" s="170"/>
      <c r="S949" s="169"/>
      <c r="T949" s="166"/>
      <c r="U949" s="169"/>
      <c r="V949" s="166"/>
      <c r="W949" s="170"/>
      <c r="X949" s="169"/>
      <c r="Y949" s="166"/>
    </row>
    <row r="950" spans="2:25" s="165" customFormat="1" ht="15.75" customHeight="1">
      <c r="B950" s="166"/>
      <c r="C950" s="166"/>
      <c r="D950" s="166"/>
      <c r="E950" s="166"/>
      <c r="F950" s="166"/>
      <c r="G950" s="167"/>
      <c r="H950" s="166"/>
      <c r="I950" s="168"/>
      <c r="J950" s="168"/>
      <c r="K950" s="169"/>
      <c r="L950" s="166"/>
      <c r="M950" s="170"/>
      <c r="N950" s="169"/>
      <c r="O950" s="166"/>
      <c r="P950" s="169"/>
      <c r="Q950" s="166"/>
      <c r="R950" s="170"/>
      <c r="S950" s="169"/>
      <c r="T950" s="166"/>
      <c r="U950" s="169"/>
      <c r="V950" s="166"/>
      <c r="W950" s="170"/>
      <c r="X950" s="169"/>
      <c r="Y950" s="166"/>
    </row>
    <row r="951" spans="2:25" s="165" customFormat="1" ht="15.75" customHeight="1">
      <c r="B951" s="166"/>
      <c r="C951" s="166"/>
      <c r="D951" s="166"/>
      <c r="E951" s="166"/>
      <c r="F951" s="166"/>
      <c r="G951" s="167"/>
      <c r="H951" s="166"/>
      <c r="I951" s="168"/>
      <c r="J951" s="168"/>
      <c r="K951" s="169"/>
      <c r="L951" s="166"/>
      <c r="M951" s="170"/>
      <c r="N951" s="169"/>
      <c r="O951" s="166"/>
      <c r="P951" s="169"/>
      <c r="Q951" s="166"/>
      <c r="R951" s="170"/>
      <c r="S951" s="169"/>
      <c r="T951" s="166"/>
      <c r="U951" s="169"/>
      <c r="V951" s="166"/>
      <c r="W951" s="170"/>
      <c r="X951" s="169"/>
      <c r="Y951" s="166"/>
    </row>
    <row r="952" spans="2:25" s="165" customFormat="1" ht="15.75" customHeight="1">
      <c r="B952" s="166"/>
      <c r="C952" s="166"/>
      <c r="D952" s="166"/>
      <c r="E952" s="166"/>
      <c r="F952" s="166"/>
      <c r="G952" s="167"/>
      <c r="H952" s="166"/>
      <c r="I952" s="168"/>
      <c r="J952" s="168"/>
      <c r="K952" s="169"/>
      <c r="L952" s="166"/>
      <c r="M952" s="170"/>
      <c r="N952" s="169"/>
      <c r="O952" s="166"/>
      <c r="P952" s="169"/>
      <c r="Q952" s="166"/>
      <c r="R952" s="170"/>
      <c r="S952" s="169"/>
      <c r="T952" s="166"/>
      <c r="U952" s="169"/>
      <c r="V952" s="166"/>
      <c r="W952" s="170"/>
      <c r="X952" s="169"/>
      <c r="Y952" s="166"/>
    </row>
    <row r="953" spans="2:25" s="165" customFormat="1" ht="15.75" customHeight="1">
      <c r="B953" s="166"/>
      <c r="C953" s="166"/>
      <c r="D953" s="166"/>
      <c r="E953" s="166"/>
      <c r="F953" s="166"/>
      <c r="G953" s="167"/>
      <c r="H953" s="166"/>
      <c r="I953" s="168"/>
      <c r="J953" s="168"/>
      <c r="K953" s="169"/>
      <c r="L953" s="166"/>
      <c r="M953" s="170"/>
      <c r="N953" s="169"/>
      <c r="O953" s="166"/>
      <c r="P953" s="169"/>
      <c r="Q953" s="166"/>
      <c r="R953" s="170"/>
      <c r="S953" s="169"/>
      <c r="T953" s="166"/>
      <c r="U953" s="169"/>
      <c r="V953" s="166"/>
      <c r="W953" s="170"/>
      <c r="X953" s="169"/>
      <c r="Y953" s="166"/>
    </row>
    <row r="954" spans="2:25" s="165" customFormat="1" ht="15.75" customHeight="1">
      <c r="B954" s="166"/>
      <c r="C954" s="166"/>
      <c r="D954" s="166"/>
      <c r="E954" s="166"/>
      <c r="F954" s="166"/>
      <c r="G954" s="167"/>
      <c r="H954" s="166"/>
      <c r="I954" s="168"/>
      <c r="J954" s="168"/>
      <c r="K954" s="169"/>
      <c r="L954" s="166"/>
      <c r="M954" s="170"/>
      <c r="N954" s="169"/>
      <c r="O954" s="166"/>
      <c r="P954" s="169"/>
      <c r="Q954" s="166"/>
      <c r="R954" s="170"/>
      <c r="S954" s="169"/>
      <c r="T954" s="166"/>
      <c r="U954" s="169"/>
      <c r="V954" s="166"/>
      <c r="W954" s="170"/>
      <c r="X954" s="169"/>
      <c r="Y954" s="166"/>
    </row>
    <row r="955" spans="2:25" s="165" customFormat="1" ht="15.75" customHeight="1">
      <c r="B955" s="166"/>
      <c r="C955" s="166"/>
      <c r="D955" s="166"/>
      <c r="E955" s="166"/>
      <c r="F955" s="166"/>
      <c r="G955" s="167"/>
      <c r="H955" s="166"/>
      <c r="I955" s="168"/>
      <c r="J955" s="168"/>
      <c r="K955" s="169"/>
      <c r="L955" s="166"/>
      <c r="M955" s="170"/>
      <c r="N955" s="169"/>
      <c r="O955" s="166"/>
      <c r="P955" s="169"/>
      <c r="Q955" s="166"/>
      <c r="R955" s="170"/>
      <c r="S955" s="169"/>
      <c r="T955" s="166"/>
      <c r="U955" s="169"/>
      <c r="V955" s="166"/>
      <c r="W955" s="170"/>
      <c r="X955" s="169"/>
      <c r="Y955" s="166"/>
    </row>
    <row r="956" spans="2:25" s="165" customFormat="1" ht="15.75" customHeight="1">
      <c r="B956" s="166"/>
      <c r="C956" s="166"/>
      <c r="D956" s="166"/>
      <c r="E956" s="166"/>
      <c r="F956" s="166"/>
      <c r="G956" s="167"/>
      <c r="H956" s="166"/>
      <c r="I956" s="168"/>
      <c r="J956" s="168"/>
      <c r="K956" s="169"/>
      <c r="L956" s="166"/>
      <c r="M956" s="170"/>
      <c r="N956" s="169"/>
      <c r="O956" s="166"/>
      <c r="P956" s="169"/>
      <c r="Q956" s="166"/>
      <c r="R956" s="170"/>
      <c r="S956" s="169"/>
      <c r="T956" s="166"/>
      <c r="U956" s="169"/>
      <c r="V956" s="166"/>
      <c r="W956" s="170"/>
      <c r="X956" s="169"/>
      <c r="Y956" s="166"/>
    </row>
    <row r="957" spans="2:25" s="165" customFormat="1" ht="15.75" customHeight="1">
      <c r="B957" s="166"/>
      <c r="C957" s="166"/>
      <c r="D957" s="166"/>
      <c r="E957" s="166"/>
      <c r="F957" s="166"/>
      <c r="G957" s="167"/>
      <c r="H957" s="166"/>
      <c r="I957" s="168"/>
      <c r="J957" s="168"/>
      <c r="K957" s="169"/>
      <c r="L957" s="166"/>
      <c r="M957" s="170"/>
      <c r="N957" s="169"/>
      <c r="O957" s="166"/>
      <c r="P957" s="169"/>
      <c r="Q957" s="166"/>
      <c r="R957" s="170"/>
      <c r="S957" s="169"/>
      <c r="T957" s="166"/>
      <c r="U957" s="169"/>
      <c r="V957" s="166"/>
      <c r="W957" s="170"/>
      <c r="X957" s="169"/>
      <c r="Y957" s="166"/>
    </row>
    <row r="958" spans="2:25" s="165" customFormat="1" ht="15.75" customHeight="1">
      <c r="B958" s="166"/>
      <c r="C958" s="166"/>
      <c r="D958" s="166"/>
      <c r="E958" s="166"/>
      <c r="F958" s="166"/>
      <c r="G958" s="167"/>
      <c r="H958" s="166"/>
      <c r="I958" s="168"/>
      <c r="J958" s="168"/>
      <c r="K958" s="169"/>
      <c r="L958" s="166"/>
      <c r="M958" s="170"/>
      <c r="N958" s="169"/>
      <c r="O958" s="166"/>
      <c r="P958" s="169"/>
      <c r="Q958" s="166"/>
      <c r="R958" s="170"/>
      <c r="S958" s="169"/>
      <c r="T958" s="166"/>
      <c r="U958" s="169"/>
      <c r="V958" s="166"/>
      <c r="W958" s="170"/>
      <c r="X958" s="169"/>
      <c r="Y958" s="166"/>
    </row>
    <row r="959" spans="2:25" s="165" customFormat="1" ht="15.75" customHeight="1">
      <c r="B959" s="166"/>
      <c r="C959" s="166"/>
      <c r="D959" s="166"/>
      <c r="E959" s="166"/>
      <c r="F959" s="166"/>
      <c r="G959" s="167"/>
      <c r="H959" s="166"/>
      <c r="I959" s="168"/>
      <c r="J959" s="168"/>
      <c r="K959" s="169"/>
      <c r="L959" s="166"/>
      <c r="M959" s="170"/>
      <c r="N959" s="169"/>
      <c r="O959" s="166"/>
      <c r="P959" s="169"/>
      <c r="Q959" s="166"/>
      <c r="R959" s="170"/>
      <c r="S959" s="169"/>
      <c r="T959" s="166"/>
      <c r="U959" s="169"/>
      <c r="V959" s="166"/>
      <c r="W959" s="170"/>
      <c r="X959" s="169"/>
      <c r="Y959" s="166"/>
    </row>
    <row r="960" spans="2:25" s="165" customFormat="1" ht="15.75" customHeight="1">
      <c r="B960" s="166"/>
      <c r="C960" s="166"/>
      <c r="D960" s="166"/>
      <c r="E960" s="166"/>
      <c r="F960" s="166"/>
      <c r="G960" s="167"/>
      <c r="H960" s="166"/>
      <c r="I960" s="168"/>
      <c r="J960" s="168"/>
      <c r="K960" s="169"/>
      <c r="L960" s="166"/>
      <c r="M960" s="170"/>
      <c r="N960" s="169"/>
      <c r="O960" s="166"/>
      <c r="P960" s="169"/>
      <c r="Q960" s="166"/>
      <c r="R960" s="170"/>
      <c r="S960" s="169"/>
      <c r="T960" s="166"/>
      <c r="U960" s="169"/>
      <c r="V960" s="166"/>
      <c r="W960" s="170"/>
      <c r="X960" s="169"/>
      <c r="Y960" s="166"/>
    </row>
    <row r="961" spans="2:25" s="165" customFormat="1" ht="15.75" customHeight="1">
      <c r="B961" s="166"/>
      <c r="C961" s="166"/>
      <c r="D961" s="166"/>
      <c r="E961" s="166"/>
      <c r="F961" s="166"/>
      <c r="G961" s="167"/>
      <c r="H961" s="166"/>
      <c r="I961" s="168"/>
      <c r="J961" s="168"/>
      <c r="K961" s="169"/>
      <c r="L961" s="166"/>
      <c r="M961" s="170"/>
      <c r="N961" s="169"/>
      <c r="O961" s="166"/>
      <c r="P961" s="169"/>
      <c r="Q961" s="166"/>
      <c r="R961" s="170"/>
      <c r="S961" s="169"/>
      <c r="T961" s="166"/>
      <c r="U961" s="169"/>
      <c r="V961" s="166"/>
      <c r="W961" s="170"/>
      <c r="X961" s="169"/>
      <c r="Y961" s="166"/>
    </row>
    <row r="962" spans="2:25" s="165" customFormat="1" ht="15.75" customHeight="1">
      <c r="B962" s="166"/>
      <c r="C962" s="166"/>
      <c r="D962" s="166"/>
      <c r="E962" s="166"/>
      <c r="F962" s="166"/>
      <c r="G962" s="167"/>
      <c r="H962" s="166"/>
      <c r="I962" s="168"/>
      <c r="J962" s="168"/>
      <c r="K962" s="169"/>
      <c r="L962" s="166"/>
      <c r="M962" s="170"/>
      <c r="N962" s="169"/>
      <c r="O962" s="166"/>
      <c r="P962" s="169"/>
      <c r="Q962" s="166"/>
      <c r="R962" s="170"/>
      <c r="S962" s="169"/>
      <c r="T962" s="166"/>
      <c r="U962" s="169"/>
      <c r="V962" s="166"/>
      <c r="W962" s="170"/>
      <c r="X962" s="169"/>
      <c r="Y962" s="166"/>
    </row>
    <row r="963" spans="2:25" s="165" customFormat="1" ht="15.75" customHeight="1">
      <c r="B963" s="166"/>
      <c r="C963" s="166"/>
      <c r="D963" s="166"/>
      <c r="E963" s="166"/>
      <c r="F963" s="166"/>
      <c r="G963" s="167"/>
      <c r="H963" s="166"/>
      <c r="I963" s="168"/>
      <c r="J963" s="168"/>
      <c r="K963" s="169"/>
      <c r="L963" s="166"/>
      <c r="M963" s="170"/>
      <c r="N963" s="169"/>
      <c r="O963" s="166"/>
      <c r="P963" s="169"/>
      <c r="Q963" s="166"/>
      <c r="R963" s="170"/>
      <c r="S963" s="169"/>
      <c r="T963" s="166"/>
      <c r="U963" s="169"/>
      <c r="V963" s="166"/>
      <c r="W963" s="170"/>
      <c r="X963" s="169"/>
      <c r="Y963" s="166"/>
    </row>
    <row r="964" spans="2:25" s="165" customFormat="1" ht="15.75" customHeight="1">
      <c r="B964" s="166"/>
      <c r="C964" s="166"/>
      <c r="D964" s="166"/>
      <c r="E964" s="166"/>
      <c r="F964" s="166"/>
      <c r="G964" s="167"/>
      <c r="H964" s="166"/>
      <c r="I964" s="168"/>
      <c r="J964" s="168"/>
      <c r="K964" s="169"/>
      <c r="L964" s="166"/>
      <c r="M964" s="170"/>
      <c r="N964" s="169"/>
      <c r="O964" s="166"/>
      <c r="P964" s="169"/>
      <c r="Q964" s="166"/>
      <c r="R964" s="170"/>
      <c r="S964" s="169"/>
      <c r="T964" s="166"/>
      <c r="U964" s="169"/>
      <c r="V964" s="166"/>
      <c r="W964" s="170"/>
      <c r="X964" s="169"/>
      <c r="Y964" s="166"/>
    </row>
    <row r="965" spans="2:25" s="165" customFormat="1" ht="15.75" customHeight="1">
      <c r="B965" s="166"/>
      <c r="C965" s="166"/>
      <c r="D965" s="166"/>
      <c r="E965" s="166"/>
      <c r="F965" s="166"/>
      <c r="G965" s="167"/>
      <c r="H965" s="166"/>
      <c r="I965" s="168"/>
      <c r="J965" s="168"/>
      <c r="K965" s="169"/>
      <c r="L965" s="166"/>
      <c r="M965" s="170"/>
      <c r="N965" s="169"/>
      <c r="O965" s="166"/>
      <c r="P965" s="169"/>
      <c r="Q965" s="166"/>
      <c r="R965" s="170"/>
      <c r="S965" s="169"/>
      <c r="T965" s="166"/>
      <c r="U965" s="169"/>
      <c r="V965" s="166"/>
      <c r="W965" s="170"/>
      <c r="X965" s="169"/>
      <c r="Y965" s="166"/>
    </row>
    <row r="966" spans="2:25" s="165" customFormat="1" ht="15.75" customHeight="1">
      <c r="B966" s="166"/>
      <c r="C966" s="166"/>
      <c r="D966" s="166"/>
      <c r="E966" s="166"/>
      <c r="F966" s="166"/>
      <c r="G966" s="167"/>
      <c r="H966" s="166"/>
      <c r="I966" s="168"/>
      <c r="J966" s="168"/>
      <c r="K966" s="169"/>
      <c r="L966" s="166"/>
      <c r="M966" s="170"/>
      <c r="N966" s="169"/>
      <c r="O966" s="166"/>
      <c r="P966" s="169"/>
      <c r="Q966" s="166"/>
      <c r="R966" s="170"/>
      <c r="S966" s="169"/>
      <c r="T966" s="166"/>
      <c r="U966" s="169"/>
      <c r="V966" s="166"/>
      <c r="W966" s="170"/>
      <c r="X966" s="169"/>
      <c r="Y966" s="166"/>
    </row>
    <row r="967" spans="2:25" s="165" customFormat="1" ht="15.75" customHeight="1">
      <c r="B967" s="166"/>
      <c r="C967" s="166"/>
      <c r="D967" s="166"/>
      <c r="E967" s="166"/>
      <c r="F967" s="166"/>
      <c r="G967" s="167"/>
      <c r="H967" s="166"/>
      <c r="I967" s="168"/>
      <c r="J967" s="168"/>
      <c r="K967" s="169"/>
      <c r="L967" s="166"/>
      <c r="M967" s="170"/>
      <c r="N967" s="169"/>
      <c r="O967" s="166"/>
      <c r="P967" s="169"/>
      <c r="Q967" s="166"/>
      <c r="R967" s="170"/>
      <c r="S967" s="169"/>
      <c r="T967" s="166"/>
      <c r="U967" s="169"/>
      <c r="V967" s="166"/>
      <c r="W967" s="170"/>
      <c r="X967" s="169"/>
      <c r="Y967" s="166"/>
    </row>
    <row r="968" spans="2:25" s="165" customFormat="1" ht="15.75" customHeight="1">
      <c r="B968" s="166"/>
      <c r="C968" s="166"/>
      <c r="D968" s="166"/>
      <c r="E968" s="166"/>
      <c r="F968" s="166"/>
      <c r="G968" s="167"/>
      <c r="H968" s="166"/>
      <c r="I968" s="168"/>
      <c r="J968" s="168"/>
      <c r="K968" s="169"/>
      <c r="L968" s="166"/>
      <c r="M968" s="170"/>
      <c r="N968" s="169"/>
      <c r="O968" s="166"/>
      <c r="P968" s="169"/>
      <c r="Q968" s="166"/>
      <c r="R968" s="170"/>
      <c r="S968" s="169"/>
      <c r="T968" s="166"/>
      <c r="U968" s="169"/>
      <c r="V968" s="166"/>
      <c r="W968" s="170"/>
      <c r="X968" s="169"/>
      <c r="Y968" s="166"/>
    </row>
    <row r="969" spans="2:25" s="165" customFormat="1" ht="15.75" customHeight="1">
      <c r="B969" s="166"/>
      <c r="C969" s="166"/>
      <c r="D969" s="166"/>
      <c r="E969" s="166"/>
      <c r="F969" s="166"/>
      <c r="G969" s="167"/>
      <c r="H969" s="166"/>
      <c r="I969" s="168"/>
      <c r="J969" s="168"/>
      <c r="K969" s="169"/>
      <c r="L969" s="166"/>
      <c r="M969" s="170"/>
      <c r="N969" s="169"/>
      <c r="O969" s="166"/>
      <c r="P969" s="169"/>
      <c r="Q969" s="166"/>
      <c r="R969" s="170"/>
      <c r="S969" s="169"/>
      <c r="T969" s="166"/>
      <c r="U969" s="169"/>
      <c r="V969" s="166"/>
      <c r="W969" s="170"/>
      <c r="X969" s="169"/>
      <c r="Y969" s="166"/>
    </row>
    <row r="970" spans="2:25" s="165" customFormat="1" ht="15.75" customHeight="1">
      <c r="B970" s="166"/>
      <c r="C970" s="166"/>
      <c r="D970" s="166"/>
      <c r="E970" s="166"/>
      <c r="F970" s="166"/>
      <c r="G970" s="167"/>
      <c r="H970" s="166"/>
      <c r="I970" s="168"/>
      <c r="J970" s="168"/>
      <c r="K970" s="169"/>
      <c r="L970" s="166"/>
      <c r="M970" s="170"/>
      <c r="N970" s="169"/>
      <c r="O970" s="166"/>
      <c r="P970" s="169"/>
      <c r="Q970" s="166"/>
      <c r="R970" s="170"/>
      <c r="S970" s="169"/>
      <c r="T970" s="166"/>
      <c r="U970" s="169"/>
      <c r="V970" s="166"/>
      <c r="W970" s="170"/>
      <c r="X970" s="169"/>
      <c r="Y970" s="166"/>
    </row>
    <row r="971" spans="2:25" s="165" customFormat="1" ht="15.75" customHeight="1">
      <c r="B971" s="166"/>
      <c r="C971" s="166"/>
      <c r="D971" s="166"/>
      <c r="E971" s="166"/>
      <c r="F971" s="166"/>
      <c r="G971" s="167"/>
      <c r="H971" s="166"/>
      <c r="I971" s="168"/>
      <c r="J971" s="168"/>
      <c r="K971" s="169"/>
      <c r="L971" s="166"/>
      <c r="M971" s="170"/>
      <c r="N971" s="169"/>
      <c r="O971" s="166"/>
      <c r="P971" s="169"/>
      <c r="Q971" s="166"/>
      <c r="R971" s="170"/>
      <c r="S971" s="169"/>
      <c r="T971" s="166"/>
      <c r="U971" s="169"/>
      <c r="V971" s="166"/>
      <c r="W971" s="170"/>
      <c r="X971" s="169"/>
      <c r="Y971" s="166"/>
    </row>
    <row r="972" spans="2:25" s="165" customFormat="1" ht="15.75" customHeight="1">
      <c r="B972" s="166"/>
      <c r="C972" s="166"/>
      <c r="D972" s="166"/>
      <c r="E972" s="166"/>
      <c r="F972" s="166"/>
      <c r="G972" s="167"/>
      <c r="H972" s="166"/>
      <c r="I972" s="168"/>
      <c r="J972" s="168"/>
      <c r="K972" s="169"/>
      <c r="L972" s="166"/>
      <c r="M972" s="170"/>
      <c r="N972" s="169"/>
      <c r="O972" s="166"/>
      <c r="P972" s="169"/>
      <c r="Q972" s="166"/>
      <c r="R972" s="170"/>
      <c r="S972" s="169"/>
      <c r="T972" s="166"/>
      <c r="U972" s="169"/>
      <c r="V972" s="166"/>
      <c r="W972" s="170"/>
      <c r="X972" s="169"/>
      <c r="Y972" s="166"/>
    </row>
    <row r="973" spans="2:25" s="165" customFormat="1" ht="15.75" customHeight="1">
      <c r="B973" s="166"/>
      <c r="C973" s="166"/>
      <c r="D973" s="166"/>
      <c r="E973" s="166"/>
      <c r="F973" s="166"/>
      <c r="G973" s="167"/>
      <c r="H973" s="166"/>
      <c r="I973" s="168"/>
      <c r="J973" s="168"/>
      <c r="K973" s="169"/>
      <c r="L973" s="166"/>
      <c r="M973" s="170"/>
      <c r="N973" s="169"/>
      <c r="O973" s="166"/>
      <c r="P973" s="169"/>
      <c r="Q973" s="166"/>
      <c r="R973" s="170"/>
      <c r="S973" s="169"/>
      <c r="T973" s="166"/>
      <c r="U973" s="169"/>
      <c r="V973" s="166"/>
      <c r="W973" s="170"/>
      <c r="X973" s="169"/>
      <c r="Y973" s="166"/>
    </row>
    <row r="974" spans="2:25" s="165" customFormat="1" ht="15.75" customHeight="1">
      <c r="B974" s="166"/>
      <c r="C974" s="166"/>
      <c r="D974" s="166"/>
      <c r="E974" s="166"/>
      <c r="F974" s="166"/>
      <c r="G974" s="167"/>
      <c r="H974" s="166"/>
      <c r="I974" s="168"/>
      <c r="J974" s="168"/>
      <c r="K974" s="169"/>
      <c r="L974" s="166"/>
      <c r="M974" s="170"/>
      <c r="N974" s="169"/>
      <c r="O974" s="166"/>
      <c r="P974" s="169"/>
      <c r="Q974" s="166"/>
      <c r="R974" s="170"/>
      <c r="S974" s="169"/>
      <c r="T974" s="166"/>
      <c r="U974" s="169"/>
      <c r="V974" s="166"/>
      <c r="W974" s="170"/>
      <c r="X974" s="169"/>
      <c r="Y974" s="166"/>
    </row>
    <row r="975" spans="2:25" s="165" customFormat="1" ht="15.75" customHeight="1">
      <c r="B975" s="166"/>
      <c r="C975" s="166"/>
      <c r="D975" s="166"/>
      <c r="E975" s="166"/>
      <c r="F975" s="166"/>
      <c r="G975" s="167"/>
      <c r="H975" s="166"/>
      <c r="I975" s="168"/>
      <c r="J975" s="168"/>
      <c r="K975" s="169"/>
      <c r="L975" s="166"/>
      <c r="M975" s="170"/>
      <c r="N975" s="169"/>
      <c r="O975" s="166"/>
      <c r="P975" s="169"/>
      <c r="Q975" s="166"/>
      <c r="R975" s="170"/>
      <c r="S975" s="169"/>
      <c r="T975" s="166"/>
      <c r="U975" s="169"/>
      <c r="V975" s="166"/>
      <c r="W975" s="170"/>
      <c r="X975" s="169"/>
      <c r="Y975" s="166"/>
    </row>
    <row r="976" spans="2:25" s="165" customFormat="1" ht="15.75" customHeight="1">
      <c r="B976" s="166"/>
      <c r="C976" s="166"/>
      <c r="D976" s="166"/>
      <c r="E976" s="166"/>
      <c r="F976" s="166"/>
      <c r="G976" s="167"/>
      <c r="H976" s="166"/>
      <c r="I976" s="168"/>
      <c r="J976" s="168"/>
      <c r="K976" s="169"/>
      <c r="L976" s="166"/>
      <c r="M976" s="170"/>
      <c r="N976" s="169"/>
      <c r="O976" s="166"/>
      <c r="P976" s="169"/>
      <c r="Q976" s="166"/>
      <c r="R976" s="170"/>
      <c r="S976" s="169"/>
      <c r="T976" s="166"/>
      <c r="U976" s="169"/>
      <c r="V976" s="166"/>
      <c r="W976" s="170"/>
      <c r="X976" s="169"/>
      <c r="Y976" s="166"/>
    </row>
    <row r="977" spans="2:25" s="165" customFormat="1" ht="15.75" customHeight="1">
      <c r="B977" s="166"/>
      <c r="C977" s="166"/>
      <c r="D977" s="166"/>
      <c r="E977" s="166"/>
      <c r="F977" s="166"/>
      <c r="G977" s="167"/>
      <c r="H977" s="166"/>
      <c r="I977" s="168"/>
      <c r="J977" s="168"/>
      <c r="K977" s="169"/>
      <c r="L977" s="166"/>
      <c r="M977" s="170"/>
      <c r="N977" s="169"/>
      <c r="O977" s="166"/>
      <c r="P977" s="169"/>
      <c r="Q977" s="166"/>
      <c r="R977" s="170"/>
      <c r="S977" s="169"/>
      <c r="T977" s="166"/>
      <c r="U977" s="169"/>
      <c r="V977" s="166"/>
      <c r="W977" s="170"/>
      <c r="X977" s="169"/>
      <c r="Y977" s="166"/>
    </row>
    <row r="978" spans="2:25" s="165" customFormat="1" ht="15.75" customHeight="1">
      <c r="B978" s="166"/>
      <c r="C978" s="166"/>
      <c r="D978" s="166"/>
      <c r="E978" s="166"/>
      <c r="F978" s="166"/>
      <c r="G978" s="167"/>
      <c r="H978" s="166"/>
      <c r="I978" s="168"/>
      <c r="J978" s="168"/>
      <c r="K978" s="169"/>
      <c r="L978" s="166"/>
      <c r="M978" s="170"/>
      <c r="N978" s="169"/>
      <c r="O978" s="166"/>
      <c r="P978" s="169"/>
      <c r="Q978" s="166"/>
      <c r="R978" s="170"/>
      <c r="S978" s="169"/>
      <c r="T978" s="166"/>
      <c r="U978" s="169"/>
      <c r="V978" s="166"/>
      <c r="W978" s="170"/>
      <c r="X978" s="169"/>
      <c r="Y978" s="166"/>
    </row>
    <row r="979" spans="2:25" s="165" customFormat="1" ht="15.75" customHeight="1">
      <c r="B979" s="166"/>
      <c r="C979" s="166"/>
      <c r="D979" s="166"/>
      <c r="E979" s="166"/>
      <c r="F979" s="166"/>
      <c r="G979" s="167"/>
      <c r="H979" s="166"/>
      <c r="I979" s="168"/>
      <c r="J979" s="168"/>
      <c r="K979" s="169"/>
      <c r="L979" s="166"/>
      <c r="M979" s="170"/>
      <c r="N979" s="169"/>
      <c r="O979" s="166"/>
      <c r="P979" s="169"/>
      <c r="Q979" s="166"/>
      <c r="R979" s="170"/>
      <c r="S979" s="169"/>
      <c r="T979" s="166"/>
      <c r="U979" s="169"/>
      <c r="V979" s="166"/>
      <c r="W979" s="170"/>
      <c r="X979" s="169"/>
      <c r="Y979" s="166"/>
    </row>
    <row r="980" spans="2:25" s="165" customFormat="1" ht="15.75" customHeight="1">
      <c r="B980" s="166"/>
      <c r="C980" s="166"/>
      <c r="D980" s="166"/>
      <c r="E980" s="166"/>
      <c r="F980" s="166"/>
      <c r="G980" s="167"/>
      <c r="H980" s="166"/>
      <c r="I980" s="168"/>
      <c r="J980" s="168"/>
      <c r="K980" s="169"/>
      <c r="L980" s="166"/>
      <c r="M980" s="170"/>
      <c r="N980" s="169"/>
      <c r="O980" s="166"/>
      <c r="P980" s="169"/>
      <c r="Q980" s="166"/>
      <c r="R980" s="170"/>
      <c r="S980" s="169"/>
      <c r="T980" s="166"/>
      <c r="U980" s="169"/>
      <c r="V980" s="166"/>
      <c r="W980" s="170"/>
      <c r="X980" s="169"/>
      <c r="Y980" s="166"/>
    </row>
    <row r="981" spans="2:25" s="165" customFormat="1" ht="15.75" customHeight="1">
      <c r="B981" s="166"/>
      <c r="C981" s="166"/>
      <c r="D981" s="166"/>
      <c r="E981" s="166"/>
      <c r="F981" s="166"/>
      <c r="G981" s="167"/>
      <c r="H981" s="166"/>
      <c r="I981" s="168"/>
      <c r="J981" s="168"/>
      <c r="K981" s="169"/>
      <c r="L981" s="166"/>
      <c r="M981" s="170"/>
      <c r="N981" s="169"/>
      <c r="O981" s="166"/>
      <c r="P981" s="169"/>
      <c r="Q981" s="166"/>
      <c r="R981" s="170"/>
      <c r="S981" s="169"/>
      <c r="T981" s="166"/>
      <c r="U981" s="169"/>
      <c r="V981" s="166"/>
      <c r="W981" s="170"/>
      <c r="X981" s="169"/>
      <c r="Y981" s="166"/>
    </row>
    <row r="982" spans="2:25" s="165" customFormat="1" ht="15.75" customHeight="1">
      <c r="B982" s="166"/>
      <c r="C982" s="166"/>
      <c r="D982" s="166"/>
      <c r="E982" s="166"/>
      <c r="F982" s="166"/>
      <c r="G982" s="167"/>
      <c r="H982" s="166"/>
      <c r="I982" s="168"/>
      <c r="J982" s="168"/>
      <c r="K982" s="169"/>
      <c r="L982" s="166"/>
      <c r="M982" s="170"/>
      <c r="N982" s="169"/>
      <c r="O982" s="166"/>
      <c r="P982" s="169"/>
      <c r="Q982" s="166"/>
      <c r="R982" s="170"/>
      <c r="S982" s="169"/>
      <c r="T982" s="166"/>
      <c r="U982" s="169"/>
      <c r="V982" s="166"/>
      <c r="W982" s="170"/>
      <c r="X982" s="169"/>
      <c r="Y982" s="166"/>
    </row>
    <row r="983" spans="2:25" s="165" customFormat="1" ht="15.75" customHeight="1">
      <c r="B983" s="166"/>
      <c r="C983" s="166"/>
      <c r="D983" s="166"/>
      <c r="E983" s="166"/>
      <c r="F983" s="166"/>
      <c r="G983" s="167"/>
      <c r="H983" s="166"/>
      <c r="I983" s="168"/>
      <c r="J983" s="168"/>
      <c r="K983" s="169"/>
      <c r="L983" s="166"/>
      <c r="M983" s="170"/>
      <c r="N983" s="169"/>
      <c r="O983" s="166"/>
      <c r="P983" s="169"/>
      <c r="Q983" s="166"/>
      <c r="R983" s="170"/>
      <c r="S983" s="169"/>
      <c r="T983" s="166"/>
      <c r="U983" s="169"/>
      <c r="V983" s="166"/>
      <c r="W983" s="170"/>
      <c r="X983" s="169"/>
      <c r="Y983" s="166"/>
    </row>
    <row r="984" spans="2:25" s="165" customFormat="1" ht="15.75" customHeight="1">
      <c r="B984" s="166"/>
      <c r="C984" s="166"/>
      <c r="D984" s="166"/>
      <c r="E984" s="166"/>
      <c r="F984" s="166"/>
      <c r="G984" s="167"/>
      <c r="H984" s="166"/>
      <c r="I984" s="168"/>
      <c r="J984" s="168"/>
      <c r="K984" s="169"/>
      <c r="L984" s="166"/>
      <c r="M984" s="170"/>
      <c r="N984" s="169"/>
      <c r="O984" s="166"/>
      <c r="P984" s="169"/>
      <c r="Q984" s="166"/>
      <c r="R984" s="170"/>
      <c r="S984" s="169"/>
      <c r="T984" s="166"/>
      <c r="U984" s="169"/>
      <c r="V984" s="166"/>
      <c r="W984" s="170"/>
      <c r="X984" s="169"/>
      <c r="Y984" s="166"/>
    </row>
    <row r="985" spans="2:25" s="165" customFormat="1" ht="15.75" customHeight="1">
      <c r="B985" s="166"/>
      <c r="C985" s="166"/>
      <c r="D985" s="166"/>
      <c r="E985" s="166"/>
      <c r="F985" s="166"/>
      <c r="G985" s="167"/>
      <c r="H985" s="166"/>
      <c r="I985" s="168"/>
      <c r="J985" s="168"/>
      <c r="K985" s="169"/>
      <c r="L985" s="166"/>
      <c r="M985" s="170"/>
      <c r="N985" s="169"/>
      <c r="O985" s="166"/>
      <c r="P985" s="169"/>
      <c r="Q985" s="166"/>
      <c r="R985" s="170"/>
      <c r="S985" s="169"/>
      <c r="T985" s="166"/>
      <c r="U985" s="169"/>
      <c r="V985" s="166"/>
      <c r="W985" s="170"/>
      <c r="X985" s="169"/>
      <c r="Y985" s="166"/>
    </row>
    <row r="986" spans="2:25" s="165" customFormat="1" ht="15.75" customHeight="1">
      <c r="B986" s="166"/>
      <c r="C986" s="166"/>
      <c r="D986" s="166"/>
      <c r="E986" s="166"/>
      <c r="F986" s="166"/>
      <c r="G986" s="167"/>
      <c r="H986" s="166"/>
      <c r="I986" s="168"/>
      <c r="J986" s="168"/>
      <c r="K986" s="169"/>
      <c r="L986" s="166"/>
      <c r="M986" s="170"/>
      <c r="N986" s="169"/>
      <c r="O986" s="166"/>
      <c r="P986" s="169"/>
      <c r="Q986" s="166"/>
      <c r="R986" s="170"/>
      <c r="S986" s="169"/>
      <c r="T986" s="166"/>
      <c r="U986" s="169"/>
      <c r="V986" s="166"/>
      <c r="W986" s="170"/>
      <c r="X986" s="169"/>
      <c r="Y986" s="166"/>
    </row>
    <row r="987" spans="2:25" s="165" customFormat="1" ht="15.75" customHeight="1">
      <c r="B987" s="166"/>
      <c r="C987" s="166"/>
      <c r="D987" s="166"/>
      <c r="E987" s="166"/>
      <c r="F987" s="166"/>
      <c r="G987" s="167"/>
      <c r="H987" s="166"/>
      <c r="I987" s="168"/>
      <c r="J987" s="168"/>
      <c r="K987" s="169"/>
      <c r="L987" s="166"/>
      <c r="M987" s="170"/>
      <c r="N987" s="169"/>
      <c r="O987" s="166"/>
      <c r="P987" s="169"/>
      <c r="Q987" s="166"/>
      <c r="R987" s="170"/>
      <c r="S987" s="169"/>
      <c r="T987" s="166"/>
      <c r="U987" s="169"/>
      <c r="V987" s="166"/>
      <c r="W987" s="170"/>
      <c r="X987" s="169"/>
      <c r="Y987" s="166"/>
    </row>
    <row r="988" spans="2:25" s="165" customFormat="1" ht="15.75" customHeight="1">
      <c r="B988" s="166"/>
      <c r="C988" s="166"/>
      <c r="D988" s="166"/>
      <c r="E988" s="166"/>
      <c r="F988" s="166"/>
      <c r="G988" s="167"/>
      <c r="H988" s="166"/>
      <c r="I988" s="168"/>
      <c r="J988" s="168"/>
      <c r="K988" s="169"/>
      <c r="L988" s="166"/>
      <c r="M988" s="170"/>
      <c r="N988" s="169"/>
      <c r="O988" s="166"/>
      <c r="P988" s="169"/>
      <c r="Q988" s="166"/>
      <c r="R988" s="170"/>
      <c r="S988" s="169"/>
      <c r="T988" s="166"/>
      <c r="U988" s="169"/>
      <c r="V988" s="166"/>
      <c r="W988" s="170"/>
      <c r="X988" s="169"/>
      <c r="Y988" s="166"/>
    </row>
    <row r="989" spans="2:25" s="165" customFormat="1" ht="15.75" customHeight="1">
      <c r="B989" s="166"/>
      <c r="C989" s="166"/>
      <c r="D989" s="166"/>
      <c r="E989" s="166"/>
      <c r="F989" s="166"/>
      <c r="G989" s="167"/>
      <c r="H989" s="166"/>
      <c r="I989" s="168"/>
      <c r="J989" s="168"/>
      <c r="K989" s="169"/>
      <c r="L989" s="166"/>
      <c r="M989" s="170"/>
      <c r="N989" s="169"/>
      <c r="O989" s="166"/>
      <c r="P989" s="169"/>
      <c r="Q989" s="166"/>
      <c r="R989" s="170"/>
      <c r="S989" s="169"/>
      <c r="T989" s="166"/>
      <c r="U989" s="169"/>
      <c r="V989" s="166"/>
      <c r="W989" s="170"/>
      <c r="X989" s="169"/>
      <c r="Y989" s="166"/>
    </row>
    <row r="990" spans="2:25" s="165" customFormat="1" ht="15.75" customHeight="1">
      <c r="B990" s="166"/>
      <c r="C990" s="166"/>
      <c r="D990" s="166"/>
      <c r="E990" s="166"/>
      <c r="F990" s="166"/>
      <c r="G990" s="167"/>
      <c r="H990" s="166"/>
      <c r="I990" s="168"/>
      <c r="J990" s="168"/>
      <c r="K990" s="169"/>
      <c r="L990" s="166"/>
      <c r="M990" s="170"/>
      <c r="N990" s="169"/>
      <c r="O990" s="166"/>
      <c r="P990" s="169"/>
      <c r="Q990" s="166"/>
      <c r="R990" s="170"/>
      <c r="S990" s="169"/>
      <c r="T990" s="166"/>
      <c r="U990" s="169"/>
      <c r="V990" s="166"/>
      <c r="W990" s="170"/>
      <c r="X990" s="169"/>
      <c r="Y990" s="166"/>
    </row>
    <row r="991" spans="2:25" s="165" customFormat="1" ht="15.75" customHeight="1">
      <c r="B991" s="166"/>
      <c r="C991" s="166"/>
      <c r="D991" s="166"/>
      <c r="E991" s="166"/>
      <c r="F991" s="166"/>
      <c r="G991" s="167"/>
      <c r="H991" s="166"/>
      <c r="I991" s="168"/>
      <c r="J991" s="168"/>
      <c r="K991" s="169"/>
      <c r="L991" s="166"/>
      <c r="M991" s="170"/>
      <c r="N991" s="169"/>
      <c r="O991" s="166"/>
      <c r="P991" s="169"/>
      <c r="Q991" s="166"/>
      <c r="R991" s="170"/>
      <c r="S991" s="169"/>
      <c r="T991" s="166"/>
      <c r="U991" s="169"/>
      <c r="V991" s="166"/>
      <c r="W991" s="170"/>
      <c r="X991" s="169"/>
      <c r="Y991" s="166"/>
    </row>
    <row r="992" spans="2:25" s="165" customFormat="1" ht="15.75" customHeight="1">
      <c r="B992" s="166"/>
      <c r="C992" s="166"/>
      <c r="D992" s="166"/>
      <c r="E992" s="166"/>
      <c r="F992" s="166"/>
      <c r="G992" s="167"/>
      <c r="H992" s="166"/>
      <c r="I992" s="168"/>
      <c r="J992" s="168"/>
      <c r="K992" s="169"/>
      <c r="L992" s="166"/>
      <c r="M992" s="170"/>
      <c r="N992" s="169"/>
      <c r="O992" s="166"/>
      <c r="P992" s="169"/>
      <c r="Q992" s="166"/>
      <c r="R992" s="170"/>
      <c r="S992" s="169"/>
      <c r="T992" s="166"/>
      <c r="U992" s="169"/>
      <c r="V992" s="166"/>
      <c r="W992" s="170"/>
      <c r="X992" s="169"/>
      <c r="Y992" s="166"/>
    </row>
    <row r="993" spans="2:25" s="165" customFormat="1" ht="15.75" customHeight="1">
      <c r="B993" s="166"/>
      <c r="C993" s="166"/>
      <c r="D993" s="166"/>
      <c r="E993" s="166"/>
      <c r="F993" s="166"/>
      <c r="G993" s="167"/>
      <c r="H993" s="166"/>
      <c r="I993" s="168"/>
      <c r="J993" s="168"/>
      <c r="K993" s="169"/>
      <c r="L993" s="166"/>
      <c r="M993" s="170"/>
      <c r="N993" s="169"/>
      <c r="O993" s="166"/>
      <c r="P993" s="169"/>
      <c r="Q993" s="166"/>
      <c r="R993" s="170"/>
      <c r="S993" s="169"/>
      <c r="T993" s="166"/>
      <c r="U993" s="169"/>
      <c r="V993" s="166"/>
      <c r="W993" s="170"/>
      <c r="X993" s="169"/>
      <c r="Y993" s="166"/>
    </row>
    <row r="994" spans="2:25" s="165" customFormat="1" ht="15.75" customHeight="1">
      <c r="B994" s="166"/>
      <c r="C994" s="166"/>
      <c r="D994" s="166"/>
      <c r="E994" s="166"/>
      <c r="F994" s="166"/>
      <c r="G994" s="167"/>
      <c r="H994" s="166"/>
      <c r="I994" s="168"/>
      <c r="J994" s="168"/>
      <c r="K994" s="169"/>
      <c r="L994" s="166"/>
      <c r="M994" s="170"/>
      <c r="N994" s="169"/>
      <c r="O994" s="166"/>
      <c r="P994" s="169"/>
      <c r="Q994" s="166"/>
      <c r="R994" s="170"/>
      <c r="S994" s="169"/>
      <c r="T994" s="166"/>
      <c r="U994" s="169"/>
      <c r="V994" s="166"/>
      <c r="W994" s="170"/>
      <c r="X994" s="169"/>
      <c r="Y994" s="166"/>
    </row>
    <row r="995" spans="2:25" s="165" customFormat="1" ht="15.75" customHeight="1">
      <c r="B995" s="166"/>
      <c r="C995" s="166"/>
      <c r="D995" s="166"/>
      <c r="E995" s="166"/>
      <c r="F995" s="166"/>
      <c r="G995" s="167"/>
      <c r="H995" s="166"/>
      <c r="I995" s="168"/>
      <c r="J995" s="168"/>
      <c r="K995" s="169"/>
      <c r="L995" s="166"/>
      <c r="M995" s="170"/>
      <c r="N995" s="169"/>
      <c r="O995" s="166"/>
      <c r="P995" s="169"/>
      <c r="Q995" s="166"/>
      <c r="R995" s="170"/>
      <c r="S995" s="169"/>
      <c r="T995" s="166"/>
      <c r="U995" s="169"/>
      <c r="V995" s="166"/>
      <c r="W995" s="170"/>
      <c r="X995" s="169"/>
      <c r="Y995" s="166"/>
    </row>
    <row r="996" spans="2:25" s="165" customFormat="1" ht="15.75" customHeight="1">
      <c r="B996" s="166"/>
      <c r="C996" s="166"/>
      <c r="D996" s="166"/>
      <c r="E996" s="166"/>
      <c r="F996" s="166"/>
      <c r="G996" s="167"/>
      <c r="H996" s="166"/>
      <c r="I996" s="168"/>
      <c r="J996" s="168"/>
      <c r="K996" s="169"/>
      <c r="L996" s="166"/>
      <c r="M996" s="170"/>
      <c r="N996" s="169"/>
      <c r="O996" s="166"/>
      <c r="P996" s="169"/>
      <c r="Q996" s="166"/>
      <c r="R996" s="170"/>
      <c r="S996" s="169"/>
      <c r="T996" s="166"/>
      <c r="U996" s="169"/>
      <c r="V996" s="166"/>
      <c r="W996" s="170"/>
      <c r="X996" s="169"/>
      <c r="Y996" s="166"/>
    </row>
    <row r="997" spans="2:25" s="165" customFormat="1" ht="15.75" customHeight="1">
      <c r="B997" s="166"/>
      <c r="C997" s="166"/>
      <c r="D997" s="166"/>
      <c r="E997" s="166"/>
      <c r="F997" s="166"/>
      <c r="G997" s="167"/>
      <c r="H997" s="166"/>
      <c r="I997" s="168"/>
      <c r="J997" s="168"/>
      <c r="K997" s="169"/>
      <c r="L997" s="166"/>
      <c r="M997" s="170"/>
      <c r="N997" s="169"/>
      <c r="O997" s="166"/>
      <c r="P997" s="169"/>
      <c r="Q997" s="166"/>
      <c r="R997" s="170"/>
      <c r="S997" s="169"/>
      <c r="T997" s="166"/>
      <c r="U997" s="169"/>
      <c r="V997" s="166"/>
      <c r="W997" s="170"/>
      <c r="X997" s="169"/>
      <c r="Y997" s="166"/>
    </row>
    <row r="998" spans="2:25" s="165" customFormat="1" ht="15.75" customHeight="1">
      <c r="B998" s="166"/>
      <c r="C998" s="166"/>
      <c r="D998" s="166"/>
      <c r="E998" s="166"/>
      <c r="F998" s="166"/>
      <c r="G998" s="167"/>
      <c r="H998" s="166"/>
      <c r="I998" s="168"/>
      <c r="J998" s="168"/>
      <c r="K998" s="169"/>
      <c r="L998" s="166"/>
      <c r="M998" s="170"/>
      <c r="N998" s="169"/>
      <c r="O998" s="166"/>
      <c r="P998" s="169"/>
      <c r="Q998" s="166"/>
      <c r="R998" s="170"/>
      <c r="S998" s="169"/>
      <c r="T998" s="166"/>
      <c r="U998" s="169"/>
      <c r="V998" s="166"/>
      <c r="W998" s="170"/>
      <c r="X998" s="169"/>
      <c r="Y998" s="166"/>
    </row>
    <row r="999" spans="2:25" s="165" customFormat="1" ht="15.75" customHeight="1">
      <c r="B999" s="166"/>
      <c r="C999" s="166"/>
      <c r="D999" s="166"/>
      <c r="E999" s="166"/>
      <c r="F999" s="166"/>
      <c r="G999" s="167"/>
      <c r="H999" s="166"/>
      <c r="I999" s="168"/>
      <c r="J999" s="168"/>
      <c r="K999" s="169"/>
      <c r="L999" s="166"/>
      <c r="M999" s="170"/>
      <c r="N999" s="169"/>
      <c r="O999" s="166"/>
      <c r="P999" s="169"/>
      <c r="Q999" s="166"/>
      <c r="R999" s="170"/>
      <c r="S999" s="169"/>
      <c r="T999" s="166"/>
      <c r="U999" s="169"/>
      <c r="V999" s="166"/>
      <c r="W999" s="170"/>
      <c r="X999" s="169"/>
      <c r="Y999" s="166"/>
    </row>
    <row r="1000" spans="2:25" s="165" customFormat="1" ht="15.75" customHeight="1">
      <c r="B1000" s="166"/>
      <c r="C1000" s="166"/>
      <c r="D1000" s="166"/>
      <c r="E1000" s="166"/>
      <c r="F1000" s="166"/>
      <c r="G1000" s="167"/>
      <c r="H1000" s="166"/>
      <c r="I1000" s="168"/>
      <c r="J1000" s="168"/>
      <c r="K1000" s="169"/>
      <c r="L1000" s="166"/>
      <c r="M1000" s="170"/>
      <c r="N1000" s="169"/>
      <c r="O1000" s="166"/>
      <c r="P1000" s="169"/>
      <c r="Q1000" s="166"/>
      <c r="R1000" s="170"/>
      <c r="S1000" s="169"/>
      <c r="T1000" s="166"/>
      <c r="U1000" s="169"/>
      <c r="V1000" s="166"/>
      <c r="W1000" s="170"/>
      <c r="X1000" s="169"/>
      <c r="Y1000" s="166"/>
    </row>
    <row r="1001" spans="2:25" s="165" customFormat="1" ht="15.75" customHeight="1">
      <c r="B1001" s="166"/>
      <c r="C1001" s="166"/>
      <c r="D1001" s="166"/>
      <c r="E1001" s="166"/>
      <c r="F1001" s="166"/>
      <c r="G1001" s="167"/>
      <c r="H1001" s="166"/>
      <c r="I1001" s="168"/>
      <c r="J1001" s="168"/>
      <c r="K1001" s="169"/>
      <c r="L1001" s="166"/>
      <c r="M1001" s="170"/>
      <c r="N1001" s="169"/>
      <c r="O1001" s="166"/>
      <c r="P1001" s="169"/>
      <c r="Q1001" s="166"/>
      <c r="R1001" s="170"/>
      <c r="S1001" s="169"/>
      <c r="T1001" s="166"/>
      <c r="U1001" s="169"/>
      <c r="V1001" s="166"/>
      <c r="W1001" s="170"/>
      <c r="X1001" s="169"/>
      <c r="Y1001" s="166"/>
    </row>
    <row r="1002" spans="2:25" s="165" customFormat="1" ht="15.75" customHeight="1">
      <c r="B1002" s="166"/>
      <c r="C1002" s="166"/>
      <c r="D1002" s="166"/>
      <c r="E1002" s="166"/>
      <c r="F1002" s="166"/>
      <c r="G1002" s="167"/>
      <c r="H1002" s="166"/>
      <c r="I1002" s="168"/>
      <c r="J1002" s="168"/>
      <c r="K1002" s="169"/>
      <c r="L1002" s="166"/>
      <c r="M1002" s="170"/>
      <c r="N1002" s="169"/>
      <c r="O1002" s="166"/>
      <c r="P1002" s="169"/>
      <c r="Q1002" s="166"/>
      <c r="R1002" s="170"/>
      <c r="S1002" s="169"/>
      <c r="T1002" s="166"/>
      <c r="U1002" s="169"/>
      <c r="V1002" s="166"/>
      <c r="W1002" s="170"/>
      <c r="X1002" s="169"/>
      <c r="Y1002" s="166"/>
    </row>
    <row r="1003" spans="2:25" s="165" customFormat="1" ht="15.75" customHeight="1">
      <c r="B1003" s="166"/>
      <c r="C1003" s="166"/>
      <c r="D1003" s="166"/>
      <c r="E1003" s="166"/>
      <c r="F1003" s="166"/>
      <c r="G1003" s="167"/>
      <c r="H1003" s="166"/>
      <c r="I1003" s="168"/>
      <c r="J1003" s="168"/>
      <c r="K1003" s="169"/>
      <c r="L1003" s="166"/>
      <c r="M1003" s="170"/>
      <c r="N1003" s="169"/>
      <c r="O1003" s="166"/>
      <c r="P1003" s="169"/>
      <c r="Q1003" s="166"/>
      <c r="R1003" s="170"/>
      <c r="S1003" s="169"/>
      <c r="T1003" s="166"/>
      <c r="U1003" s="169"/>
      <c r="V1003" s="166"/>
      <c r="W1003" s="170"/>
      <c r="X1003" s="169"/>
      <c r="Y1003" s="166"/>
    </row>
    <row r="1004" spans="2:25" s="165" customFormat="1" ht="15.75" customHeight="1">
      <c r="B1004" s="166"/>
      <c r="C1004" s="166"/>
      <c r="D1004" s="166"/>
      <c r="E1004" s="166"/>
      <c r="F1004" s="166"/>
      <c r="G1004" s="167"/>
      <c r="H1004" s="166"/>
      <c r="I1004" s="168"/>
      <c r="J1004" s="168"/>
      <c r="K1004" s="169"/>
      <c r="L1004" s="166"/>
      <c r="M1004" s="170"/>
      <c r="N1004" s="169"/>
      <c r="O1004" s="166"/>
      <c r="P1004" s="169"/>
      <c r="Q1004" s="166"/>
      <c r="R1004" s="170"/>
      <c r="S1004" s="169"/>
      <c r="T1004" s="166"/>
      <c r="U1004" s="169"/>
      <c r="V1004" s="166"/>
      <c r="W1004" s="170"/>
      <c r="X1004" s="169"/>
      <c r="Y1004" s="166"/>
    </row>
    <row r="1005" spans="2:25" s="165" customFormat="1" ht="15.75" customHeight="1">
      <c r="B1005" s="166"/>
      <c r="C1005" s="166"/>
      <c r="D1005" s="166"/>
      <c r="E1005" s="166"/>
      <c r="F1005" s="166"/>
      <c r="G1005" s="167"/>
      <c r="H1005" s="166"/>
      <c r="I1005" s="168"/>
      <c r="J1005" s="168"/>
      <c r="K1005" s="169"/>
      <c r="L1005" s="166"/>
      <c r="M1005" s="170"/>
      <c r="N1005" s="169"/>
      <c r="O1005" s="166"/>
      <c r="P1005" s="169"/>
      <c r="Q1005" s="166"/>
      <c r="R1005" s="170"/>
      <c r="S1005" s="169"/>
      <c r="T1005" s="166"/>
      <c r="U1005" s="169"/>
      <c r="V1005" s="166"/>
      <c r="W1005" s="170"/>
      <c r="X1005" s="169"/>
      <c r="Y1005" s="166"/>
    </row>
    <row r="1006" spans="2:25" s="165" customFormat="1" ht="15.75" customHeight="1">
      <c r="B1006" s="166"/>
      <c r="C1006" s="166"/>
      <c r="D1006" s="166"/>
      <c r="E1006" s="166"/>
      <c r="F1006" s="166"/>
      <c r="G1006" s="167"/>
      <c r="H1006" s="166"/>
      <c r="I1006" s="168"/>
      <c r="J1006" s="168"/>
      <c r="K1006" s="169"/>
      <c r="L1006" s="166"/>
      <c r="M1006" s="170"/>
      <c r="N1006" s="169"/>
      <c r="O1006" s="166"/>
      <c r="P1006" s="169"/>
      <c r="Q1006" s="166"/>
      <c r="R1006" s="170"/>
      <c r="S1006" s="169"/>
      <c r="T1006" s="166"/>
      <c r="U1006" s="169"/>
      <c r="V1006" s="166"/>
      <c r="W1006" s="170"/>
      <c r="X1006" s="169"/>
      <c r="Y1006" s="166"/>
    </row>
    <row r="1007" spans="2:25" s="165" customFormat="1" ht="15.75" customHeight="1">
      <c r="B1007" s="166"/>
      <c r="C1007" s="166"/>
      <c r="D1007" s="166"/>
      <c r="E1007" s="166"/>
      <c r="F1007" s="166"/>
      <c r="G1007" s="167"/>
      <c r="H1007" s="166"/>
      <c r="I1007" s="168"/>
      <c r="J1007" s="168"/>
      <c r="K1007" s="169"/>
      <c r="L1007" s="166"/>
      <c r="M1007" s="170"/>
      <c r="N1007" s="169"/>
      <c r="O1007" s="166"/>
      <c r="P1007" s="169"/>
      <c r="Q1007" s="166"/>
      <c r="R1007" s="170"/>
      <c r="S1007" s="169"/>
      <c r="T1007" s="166"/>
      <c r="U1007" s="169"/>
      <c r="V1007" s="166"/>
      <c r="W1007" s="170"/>
      <c r="X1007" s="169"/>
      <c r="Y1007" s="166"/>
    </row>
    <row r="1008" spans="2:25" s="165" customFormat="1" ht="15.75" customHeight="1">
      <c r="B1008" s="166"/>
      <c r="C1008" s="166"/>
      <c r="D1008" s="166"/>
      <c r="E1008" s="166"/>
      <c r="F1008" s="166"/>
      <c r="G1008" s="167"/>
      <c r="H1008" s="166"/>
      <c r="I1008" s="168"/>
      <c r="J1008" s="168"/>
      <c r="K1008" s="169"/>
      <c r="L1008" s="166"/>
      <c r="M1008" s="170"/>
      <c r="N1008" s="169"/>
      <c r="O1008" s="166"/>
      <c r="P1008" s="169"/>
      <c r="Q1008" s="166"/>
      <c r="R1008" s="170"/>
      <c r="S1008" s="169"/>
      <c r="T1008" s="166"/>
      <c r="U1008" s="169"/>
      <c r="V1008" s="166"/>
      <c r="W1008" s="170"/>
      <c r="X1008" s="169"/>
      <c r="Y1008" s="166"/>
    </row>
    <row r="1009" spans="2:25" s="165" customFormat="1" ht="15.75" customHeight="1">
      <c r="B1009" s="166"/>
      <c r="C1009" s="166"/>
      <c r="D1009" s="166"/>
      <c r="E1009" s="166"/>
      <c r="F1009" s="166"/>
      <c r="G1009" s="167"/>
      <c r="H1009" s="166"/>
      <c r="I1009" s="168"/>
      <c r="J1009" s="168"/>
      <c r="K1009" s="169"/>
      <c r="L1009" s="166"/>
      <c r="M1009" s="170"/>
      <c r="N1009" s="169"/>
      <c r="O1009" s="166"/>
      <c r="P1009" s="169"/>
      <c r="Q1009" s="166"/>
      <c r="R1009" s="170"/>
      <c r="S1009" s="169"/>
      <c r="T1009" s="166"/>
      <c r="U1009" s="169"/>
      <c r="V1009" s="166"/>
      <c r="W1009" s="170"/>
      <c r="X1009" s="169"/>
      <c r="Y1009" s="166"/>
    </row>
    <row r="1010" spans="2:25" s="165" customFormat="1" ht="15.75" customHeight="1">
      <c r="B1010" s="166"/>
      <c r="C1010" s="166"/>
      <c r="D1010" s="166"/>
      <c r="E1010" s="166"/>
      <c r="F1010" s="166"/>
      <c r="G1010" s="167"/>
      <c r="H1010" s="166"/>
      <c r="I1010" s="168"/>
      <c r="J1010" s="168"/>
      <c r="K1010" s="169"/>
      <c r="L1010" s="166"/>
      <c r="M1010" s="170"/>
      <c r="N1010" s="169"/>
      <c r="O1010" s="166"/>
      <c r="P1010" s="169"/>
      <c r="Q1010" s="166"/>
      <c r="R1010" s="170"/>
      <c r="S1010" s="169"/>
      <c r="T1010" s="166"/>
      <c r="U1010" s="169"/>
      <c r="V1010" s="166"/>
      <c r="W1010" s="170"/>
      <c r="X1010" s="169"/>
      <c r="Y1010" s="166"/>
    </row>
    <row r="1011" spans="2:25" s="165" customFormat="1" ht="15.75" customHeight="1">
      <c r="B1011" s="166"/>
      <c r="C1011" s="166"/>
      <c r="D1011" s="166"/>
      <c r="E1011" s="166"/>
      <c r="F1011" s="166"/>
      <c r="G1011" s="167"/>
      <c r="H1011" s="166"/>
      <c r="I1011" s="168"/>
      <c r="J1011" s="168"/>
      <c r="K1011" s="169"/>
      <c r="L1011" s="166"/>
      <c r="M1011" s="170"/>
      <c r="N1011" s="169"/>
      <c r="O1011" s="166"/>
      <c r="P1011" s="169"/>
      <c r="Q1011" s="166"/>
      <c r="R1011" s="170"/>
      <c r="S1011" s="169"/>
      <c r="T1011" s="166"/>
      <c r="U1011" s="169"/>
      <c r="V1011" s="166"/>
      <c r="W1011" s="170"/>
      <c r="X1011" s="169"/>
      <c r="Y1011" s="166"/>
    </row>
    <row r="1012" spans="2:25" s="165" customFormat="1" ht="15.75" customHeight="1">
      <c r="B1012" s="166"/>
      <c r="C1012" s="166"/>
      <c r="D1012" s="166"/>
      <c r="E1012" s="166"/>
      <c r="F1012" s="166"/>
      <c r="G1012" s="167"/>
      <c r="H1012" s="166"/>
      <c r="I1012" s="168"/>
      <c r="J1012" s="168"/>
      <c r="K1012" s="169"/>
      <c r="L1012" s="166"/>
      <c r="M1012" s="170"/>
      <c r="N1012" s="169"/>
      <c r="O1012" s="166"/>
      <c r="P1012" s="169"/>
      <c r="Q1012" s="166"/>
      <c r="R1012" s="170"/>
      <c r="S1012" s="169"/>
      <c r="T1012" s="166"/>
      <c r="U1012" s="169"/>
      <c r="V1012" s="166"/>
      <c r="W1012" s="170"/>
      <c r="X1012" s="169"/>
      <c r="Y1012" s="166"/>
    </row>
    <row r="1013" spans="2:25" s="165" customFormat="1" ht="15.75" customHeight="1">
      <c r="B1013" s="166"/>
      <c r="C1013" s="166"/>
      <c r="D1013" s="166"/>
      <c r="E1013" s="166"/>
      <c r="F1013" s="166"/>
      <c r="G1013" s="167"/>
      <c r="H1013" s="166"/>
      <c r="I1013" s="168"/>
      <c r="J1013" s="168"/>
      <c r="K1013" s="169"/>
      <c r="L1013" s="166"/>
      <c r="M1013" s="170"/>
      <c r="N1013" s="169"/>
      <c r="O1013" s="166"/>
      <c r="P1013" s="169"/>
      <c r="Q1013" s="166"/>
      <c r="R1013" s="170"/>
      <c r="S1013" s="169"/>
      <c r="T1013" s="166"/>
      <c r="U1013" s="169"/>
      <c r="V1013" s="166"/>
      <c r="W1013" s="170"/>
      <c r="X1013" s="169"/>
      <c r="Y1013" s="166"/>
    </row>
    <row r="1014" spans="2:25" s="165" customFormat="1" ht="15.75" customHeight="1">
      <c r="B1014" s="166"/>
      <c r="C1014" s="166"/>
      <c r="D1014" s="166"/>
      <c r="E1014" s="166"/>
      <c r="F1014" s="166"/>
      <c r="G1014" s="167"/>
      <c r="H1014" s="166"/>
      <c r="I1014" s="168"/>
      <c r="J1014" s="168"/>
      <c r="K1014" s="169"/>
      <c r="L1014" s="166"/>
      <c r="M1014" s="170"/>
      <c r="N1014" s="169"/>
      <c r="O1014" s="166"/>
      <c r="P1014" s="169"/>
      <c r="Q1014" s="166"/>
      <c r="R1014" s="170"/>
      <c r="S1014" s="169"/>
      <c r="T1014" s="166"/>
      <c r="U1014" s="169"/>
      <c r="V1014" s="166"/>
      <c r="W1014" s="170"/>
      <c r="X1014" s="169"/>
      <c r="Y1014" s="166"/>
    </row>
    <row r="1015" spans="2:25" s="165" customFormat="1" ht="15.75" customHeight="1">
      <c r="B1015" s="166"/>
      <c r="C1015" s="166"/>
      <c r="D1015" s="166"/>
      <c r="E1015" s="166"/>
      <c r="F1015" s="166"/>
      <c r="G1015" s="167"/>
      <c r="H1015" s="166"/>
      <c r="I1015" s="168"/>
      <c r="J1015" s="168"/>
      <c r="K1015" s="169"/>
      <c r="L1015" s="166"/>
      <c r="M1015" s="170"/>
      <c r="N1015" s="169"/>
      <c r="O1015" s="166"/>
      <c r="P1015" s="169"/>
      <c r="Q1015" s="166"/>
      <c r="R1015" s="170"/>
      <c r="S1015" s="169"/>
      <c r="T1015" s="166"/>
      <c r="U1015" s="169"/>
      <c r="V1015" s="166"/>
      <c r="W1015" s="170"/>
      <c r="X1015" s="169"/>
      <c r="Y1015" s="166"/>
    </row>
    <row r="1016" spans="2:25" s="165" customFormat="1" ht="15.75" customHeight="1">
      <c r="B1016" s="166"/>
      <c r="C1016" s="166"/>
      <c r="D1016" s="166"/>
      <c r="E1016" s="166"/>
      <c r="F1016" s="166"/>
      <c r="G1016" s="167"/>
      <c r="H1016" s="166"/>
      <c r="I1016" s="168"/>
      <c r="J1016" s="168"/>
      <c r="K1016" s="169"/>
      <c r="L1016" s="166"/>
      <c r="M1016" s="170"/>
      <c r="N1016" s="169"/>
      <c r="O1016" s="166"/>
      <c r="P1016" s="169"/>
      <c r="Q1016" s="166"/>
      <c r="R1016" s="170"/>
      <c r="S1016" s="169"/>
      <c r="T1016" s="166"/>
      <c r="U1016" s="169"/>
      <c r="V1016" s="166"/>
      <c r="W1016" s="170"/>
      <c r="X1016" s="169"/>
      <c r="Y1016" s="166"/>
    </row>
    <row r="1017" spans="2:25" s="165" customFormat="1" ht="15.75" customHeight="1">
      <c r="B1017" s="166"/>
      <c r="C1017" s="166"/>
      <c r="D1017" s="166"/>
      <c r="E1017" s="166"/>
      <c r="F1017" s="166"/>
      <c r="G1017" s="167"/>
      <c r="H1017" s="166"/>
      <c r="I1017" s="168"/>
      <c r="J1017" s="168"/>
      <c r="K1017" s="169"/>
      <c r="L1017" s="166"/>
      <c r="M1017" s="170"/>
      <c r="N1017" s="169"/>
      <c r="O1017" s="166"/>
      <c r="P1017" s="169"/>
      <c r="Q1017" s="166"/>
      <c r="R1017" s="170"/>
      <c r="S1017" s="169"/>
      <c r="T1017" s="166"/>
      <c r="U1017" s="169"/>
      <c r="V1017" s="166"/>
      <c r="W1017" s="170"/>
      <c r="X1017" s="169"/>
      <c r="Y1017" s="166"/>
    </row>
    <row r="1018" spans="2:25" s="165" customFormat="1" ht="15.75" customHeight="1">
      <c r="B1018" s="166"/>
      <c r="C1018" s="166"/>
      <c r="D1018" s="166"/>
      <c r="E1018" s="166"/>
      <c r="F1018" s="166"/>
      <c r="G1018" s="167"/>
      <c r="H1018" s="166"/>
      <c r="I1018" s="168"/>
      <c r="J1018" s="168"/>
      <c r="K1018" s="169"/>
      <c r="L1018" s="166"/>
      <c r="M1018" s="170"/>
      <c r="N1018" s="169"/>
      <c r="O1018" s="166"/>
      <c r="P1018" s="169"/>
      <c r="Q1018" s="166"/>
      <c r="R1018" s="170"/>
      <c r="S1018" s="169"/>
      <c r="T1018" s="166"/>
      <c r="U1018" s="169"/>
      <c r="V1018" s="166"/>
      <c r="W1018" s="170"/>
      <c r="X1018" s="169"/>
      <c r="Y1018" s="166"/>
    </row>
    <row r="1019" spans="2:25" s="165" customFormat="1" ht="15.75" customHeight="1">
      <c r="B1019" s="166"/>
      <c r="C1019" s="166"/>
      <c r="D1019" s="166"/>
      <c r="E1019" s="166"/>
      <c r="F1019" s="166"/>
      <c r="G1019" s="167"/>
      <c r="H1019" s="166"/>
      <c r="I1019" s="168"/>
      <c r="J1019" s="168"/>
      <c r="K1019" s="169"/>
      <c r="L1019" s="166"/>
      <c r="M1019" s="170"/>
      <c r="N1019" s="169"/>
      <c r="O1019" s="166"/>
      <c r="P1019" s="169"/>
      <c r="Q1019" s="166"/>
      <c r="R1019" s="170"/>
      <c r="S1019" s="169"/>
      <c r="T1019" s="166"/>
      <c r="U1019" s="169"/>
      <c r="V1019" s="166"/>
      <c r="W1019" s="170"/>
      <c r="X1019" s="169"/>
      <c r="Y1019" s="166"/>
    </row>
    <row r="1020" spans="2:25" s="165" customFormat="1" ht="15.75" customHeight="1">
      <c r="B1020" s="166"/>
      <c r="C1020" s="166"/>
      <c r="D1020" s="166"/>
      <c r="E1020" s="166"/>
      <c r="F1020" s="166"/>
      <c r="G1020" s="167"/>
      <c r="H1020" s="166"/>
      <c r="I1020" s="168"/>
      <c r="J1020" s="168"/>
      <c r="K1020" s="169"/>
      <c r="L1020" s="166"/>
      <c r="M1020" s="170"/>
      <c r="N1020" s="169"/>
      <c r="O1020" s="166"/>
      <c r="P1020" s="169"/>
      <c r="Q1020" s="166"/>
      <c r="R1020" s="170"/>
      <c r="S1020" s="169"/>
      <c r="T1020" s="166"/>
      <c r="U1020" s="169"/>
      <c r="V1020" s="166"/>
      <c r="W1020" s="170"/>
      <c r="X1020" s="169"/>
      <c r="Y1020" s="166"/>
    </row>
    <row r="1021" spans="2:25" s="165" customFormat="1" ht="15.75" customHeight="1">
      <c r="B1021" s="166"/>
      <c r="C1021" s="166"/>
      <c r="D1021" s="166"/>
      <c r="E1021" s="166"/>
      <c r="F1021" s="166"/>
      <c r="G1021" s="167"/>
      <c r="H1021" s="166"/>
      <c r="I1021" s="168"/>
      <c r="J1021" s="168"/>
      <c r="K1021" s="169"/>
      <c r="L1021" s="166"/>
      <c r="M1021" s="170"/>
      <c r="N1021" s="169"/>
      <c r="O1021" s="166"/>
      <c r="P1021" s="169"/>
      <c r="Q1021" s="166"/>
      <c r="R1021" s="170"/>
      <c r="S1021" s="169"/>
      <c r="T1021" s="166"/>
      <c r="U1021" s="169"/>
      <c r="V1021" s="166"/>
      <c r="W1021" s="170"/>
      <c r="X1021" s="169"/>
      <c r="Y1021" s="166"/>
    </row>
    <row r="1022" spans="2:25" s="165" customFormat="1" ht="15.75" customHeight="1">
      <c r="B1022" s="166"/>
      <c r="C1022" s="166"/>
      <c r="D1022" s="166"/>
      <c r="E1022" s="166"/>
      <c r="F1022" s="166"/>
      <c r="G1022" s="167"/>
      <c r="H1022" s="166"/>
      <c r="I1022" s="168"/>
      <c r="J1022" s="168"/>
      <c r="K1022" s="169"/>
      <c r="L1022" s="166"/>
      <c r="M1022" s="170"/>
      <c r="N1022" s="169"/>
      <c r="O1022" s="166"/>
      <c r="P1022" s="169"/>
      <c r="Q1022" s="166"/>
      <c r="R1022" s="170"/>
      <c r="S1022" s="169"/>
      <c r="T1022" s="166"/>
      <c r="U1022" s="169"/>
      <c r="V1022" s="166"/>
      <c r="W1022" s="170"/>
      <c r="X1022" s="169"/>
      <c r="Y1022" s="166"/>
    </row>
    <row r="1023" spans="2:25" s="165" customFormat="1" ht="15.75" customHeight="1">
      <c r="B1023" s="166"/>
      <c r="C1023" s="166"/>
      <c r="D1023" s="166"/>
      <c r="E1023" s="166"/>
      <c r="F1023" s="166"/>
      <c r="G1023" s="167"/>
      <c r="H1023" s="166"/>
      <c r="I1023" s="168"/>
      <c r="J1023" s="168"/>
      <c r="K1023" s="169"/>
      <c r="L1023" s="166"/>
      <c r="M1023" s="170"/>
      <c r="N1023" s="169"/>
      <c r="O1023" s="166"/>
      <c r="P1023" s="169"/>
      <c r="Q1023" s="166"/>
      <c r="R1023" s="170"/>
      <c r="S1023" s="169"/>
      <c r="T1023" s="166"/>
      <c r="U1023" s="169"/>
      <c r="V1023" s="166"/>
      <c r="W1023" s="170"/>
      <c r="X1023" s="169"/>
      <c r="Y1023" s="166"/>
    </row>
    <row r="1024" spans="2:25" s="165" customFormat="1" ht="15.75" customHeight="1">
      <c r="B1024" s="166"/>
      <c r="C1024" s="166"/>
      <c r="D1024" s="166"/>
      <c r="E1024" s="166"/>
      <c r="F1024" s="166"/>
      <c r="G1024" s="167"/>
      <c r="H1024" s="166"/>
      <c r="I1024" s="168"/>
      <c r="J1024" s="168"/>
      <c r="K1024" s="169"/>
      <c r="L1024" s="166"/>
      <c r="M1024" s="170"/>
      <c r="N1024" s="169"/>
      <c r="O1024" s="166"/>
      <c r="P1024" s="169"/>
      <c r="Q1024" s="166"/>
      <c r="R1024" s="170"/>
      <c r="S1024" s="169"/>
      <c r="T1024" s="166"/>
      <c r="U1024" s="169"/>
      <c r="V1024" s="166"/>
      <c r="W1024" s="170"/>
      <c r="X1024" s="169"/>
      <c r="Y1024" s="166"/>
    </row>
    <row r="1025" spans="2:25" s="165" customFormat="1" ht="15.75" customHeight="1">
      <c r="B1025" s="166"/>
      <c r="C1025" s="166"/>
      <c r="D1025" s="166"/>
      <c r="E1025" s="166"/>
      <c r="F1025" s="166"/>
      <c r="G1025" s="167"/>
      <c r="H1025" s="166"/>
      <c r="I1025" s="168"/>
      <c r="J1025" s="168"/>
      <c r="K1025" s="169"/>
      <c r="L1025" s="166"/>
      <c r="M1025" s="170"/>
      <c r="N1025" s="169"/>
      <c r="O1025" s="166"/>
      <c r="P1025" s="169"/>
      <c r="Q1025" s="166"/>
      <c r="R1025" s="170"/>
      <c r="S1025" s="169"/>
      <c r="T1025" s="166"/>
      <c r="U1025" s="169"/>
      <c r="V1025" s="166"/>
      <c r="W1025" s="170"/>
      <c r="X1025" s="169"/>
      <c r="Y1025" s="166"/>
    </row>
    <row r="1026" spans="2:25" s="165" customFormat="1" ht="15.75" customHeight="1">
      <c r="B1026" s="166"/>
      <c r="C1026" s="166"/>
      <c r="D1026" s="166"/>
      <c r="E1026" s="166"/>
      <c r="F1026" s="166"/>
      <c r="G1026" s="167"/>
      <c r="H1026" s="166"/>
      <c r="I1026" s="168"/>
      <c r="J1026" s="168"/>
      <c r="K1026" s="169"/>
      <c r="L1026" s="166"/>
      <c r="M1026" s="170"/>
      <c r="N1026" s="169"/>
      <c r="O1026" s="166"/>
      <c r="P1026" s="169"/>
      <c r="Q1026" s="166"/>
      <c r="R1026" s="170"/>
      <c r="S1026" s="169"/>
      <c r="T1026" s="166"/>
      <c r="U1026" s="169"/>
      <c r="V1026" s="166"/>
      <c r="W1026" s="170"/>
      <c r="X1026" s="169"/>
      <c r="Y1026" s="166"/>
    </row>
    <row r="1027" spans="2:25" s="165" customFormat="1" ht="15.75" customHeight="1">
      <c r="B1027" s="166"/>
      <c r="C1027" s="166"/>
      <c r="D1027" s="166"/>
      <c r="E1027" s="166"/>
      <c r="F1027" s="166"/>
      <c r="G1027" s="167"/>
      <c r="H1027" s="166"/>
      <c r="I1027" s="168"/>
      <c r="J1027" s="168"/>
      <c r="K1027" s="169"/>
      <c r="L1027" s="166"/>
      <c r="M1027" s="170"/>
      <c r="N1027" s="169"/>
      <c r="O1027" s="166"/>
      <c r="P1027" s="169"/>
      <c r="Q1027" s="166"/>
      <c r="R1027" s="170"/>
      <c r="S1027" s="169"/>
      <c r="T1027" s="166"/>
      <c r="U1027" s="169"/>
      <c r="V1027" s="166"/>
      <c r="W1027" s="170"/>
      <c r="X1027" s="169"/>
      <c r="Y1027" s="166"/>
    </row>
    <row r="1028" spans="2:25" s="165" customFormat="1" ht="15.75" customHeight="1">
      <c r="B1028" s="166"/>
      <c r="C1028" s="166"/>
      <c r="D1028" s="166"/>
      <c r="E1028" s="166"/>
      <c r="F1028" s="166"/>
      <c r="G1028" s="167"/>
      <c r="H1028" s="166"/>
      <c r="I1028" s="168"/>
      <c r="J1028" s="168"/>
      <c r="K1028" s="169"/>
      <c r="L1028" s="166"/>
      <c r="M1028" s="170"/>
      <c r="N1028" s="169"/>
      <c r="O1028" s="166"/>
      <c r="P1028" s="169"/>
      <c r="Q1028" s="166"/>
      <c r="R1028" s="170"/>
      <c r="S1028" s="169"/>
      <c r="T1028" s="166"/>
      <c r="U1028" s="169"/>
      <c r="V1028" s="166"/>
      <c r="W1028" s="170"/>
      <c r="X1028" s="169"/>
      <c r="Y1028" s="166"/>
    </row>
    <row r="1029" spans="2:25" s="165" customFormat="1" ht="15.75" customHeight="1">
      <c r="B1029" s="166"/>
      <c r="C1029" s="166"/>
      <c r="D1029" s="166"/>
      <c r="E1029" s="166"/>
      <c r="F1029" s="166"/>
      <c r="G1029" s="167"/>
      <c r="H1029" s="166"/>
      <c r="I1029" s="168"/>
      <c r="J1029" s="168"/>
      <c r="K1029" s="169"/>
      <c r="L1029" s="166"/>
      <c r="M1029" s="170"/>
      <c r="N1029" s="169"/>
      <c r="O1029" s="166"/>
      <c r="P1029" s="169"/>
      <c r="Q1029" s="166"/>
      <c r="R1029" s="170"/>
      <c r="S1029" s="169"/>
      <c r="T1029" s="166"/>
      <c r="U1029" s="169"/>
      <c r="V1029" s="166"/>
      <c r="W1029" s="170"/>
      <c r="X1029" s="169"/>
      <c r="Y1029" s="166"/>
    </row>
    <row r="1030" spans="2:25" s="165" customFormat="1" ht="15.75" customHeight="1">
      <c r="B1030" s="166"/>
      <c r="C1030" s="166"/>
      <c r="D1030" s="166"/>
      <c r="E1030" s="166"/>
      <c r="F1030" s="166"/>
      <c r="G1030" s="167"/>
      <c r="H1030" s="166"/>
      <c r="I1030" s="168"/>
      <c r="J1030" s="168"/>
      <c r="K1030" s="169"/>
      <c r="L1030" s="166"/>
      <c r="M1030" s="170"/>
      <c r="N1030" s="169"/>
      <c r="O1030" s="166"/>
      <c r="P1030" s="169"/>
      <c r="Q1030" s="166"/>
      <c r="R1030" s="170"/>
      <c r="S1030" s="169"/>
      <c r="T1030" s="166"/>
      <c r="U1030" s="169"/>
      <c r="V1030" s="166"/>
      <c r="W1030" s="170"/>
      <c r="X1030" s="169"/>
      <c r="Y1030" s="166"/>
    </row>
    <row r="1031" spans="2:25" s="165" customFormat="1" ht="15.75" customHeight="1">
      <c r="B1031" s="166"/>
      <c r="C1031" s="166"/>
      <c r="D1031" s="166"/>
      <c r="E1031" s="166"/>
      <c r="F1031" s="166"/>
      <c r="G1031" s="167"/>
      <c r="H1031" s="166"/>
      <c r="I1031" s="168"/>
      <c r="J1031" s="168"/>
      <c r="K1031" s="169"/>
      <c r="L1031" s="166"/>
      <c r="M1031" s="170"/>
      <c r="N1031" s="169"/>
      <c r="O1031" s="166"/>
      <c r="P1031" s="169"/>
      <c r="Q1031" s="166"/>
      <c r="R1031" s="170"/>
      <c r="S1031" s="169"/>
      <c r="T1031" s="166"/>
      <c r="U1031" s="169"/>
      <c r="V1031" s="166"/>
      <c r="W1031" s="170"/>
      <c r="X1031" s="169"/>
      <c r="Y1031" s="166"/>
    </row>
    <row r="1032" spans="2:25" s="165" customFormat="1" ht="15.75" customHeight="1">
      <c r="B1032" s="166"/>
      <c r="C1032" s="166"/>
      <c r="D1032" s="166"/>
      <c r="E1032" s="166"/>
      <c r="F1032" s="166"/>
      <c r="G1032" s="167"/>
      <c r="H1032" s="166"/>
      <c r="I1032" s="168"/>
      <c r="J1032" s="168"/>
      <c r="K1032" s="169"/>
      <c r="L1032" s="166"/>
      <c r="M1032" s="170"/>
      <c r="N1032" s="169"/>
      <c r="O1032" s="166"/>
      <c r="P1032" s="169"/>
      <c r="Q1032" s="166"/>
      <c r="R1032" s="170"/>
      <c r="S1032" s="169"/>
      <c r="T1032" s="166"/>
      <c r="U1032" s="169"/>
      <c r="V1032" s="166"/>
      <c r="W1032" s="170"/>
      <c r="X1032" s="169"/>
      <c r="Y1032" s="166"/>
    </row>
    <row r="1033" spans="2:25" s="165" customFormat="1" ht="15.75" customHeight="1">
      <c r="B1033" s="166"/>
      <c r="C1033" s="166"/>
      <c r="D1033" s="166"/>
      <c r="E1033" s="166"/>
      <c r="F1033" s="166"/>
      <c r="G1033" s="167"/>
      <c r="H1033" s="166"/>
      <c r="I1033" s="168"/>
      <c r="J1033" s="168"/>
      <c r="K1033" s="169"/>
      <c r="L1033" s="166"/>
      <c r="M1033" s="170"/>
      <c r="N1033" s="169"/>
      <c r="O1033" s="166"/>
      <c r="P1033" s="169"/>
      <c r="Q1033" s="166"/>
      <c r="R1033" s="170"/>
      <c r="S1033" s="169"/>
      <c r="T1033" s="166"/>
      <c r="U1033" s="169"/>
      <c r="V1033" s="166"/>
      <c r="W1033" s="170"/>
      <c r="X1033" s="169"/>
      <c r="Y1033" s="166"/>
    </row>
    <row r="1034" spans="2:25" s="165" customFormat="1" ht="15" customHeight="1">
      <c r="G1034" s="172"/>
      <c r="I1034" s="173"/>
      <c r="J1034" s="173"/>
      <c r="K1034" s="174"/>
      <c r="M1034" s="175"/>
      <c r="N1034" s="174"/>
      <c r="P1034" s="174"/>
      <c r="R1034" s="175"/>
      <c r="S1034" s="174"/>
      <c r="U1034" s="174"/>
      <c r="W1034" s="175"/>
      <c r="X1034" s="174"/>
    </row>
    <row r="1035" spans="2:25" s="165" customFormat="1" ht="15" customHeight="1">
      <c r="G1035" s="172"/>
      <c r="I1035" s="173"/>
      <c r="J1035" s="173"/>
      <c r="K1035" s="174"/>
      <c r="M1035" s="175"/>
      <c r="N1035" s="174"/>
      <c r="P1035" s="174"/>
      <c r="R1035" s="175"/>
      <c r="S1035" s="174"/>
      <c r="U1035" s="174"/>
      <c r="W1035" s="175"/>
      <c r="X1035" s="174"/>
    </row>
    <row r="1036" spans="2:25" s="165" customFormat="1" ht="15" customHeight="1">
      <c r="G1036" s="172"/>
      <c r="I1036" s="173"/>
      <c r="J1036" s="173"/>
      <c r="K1036" s="174"/>
      <c r="M1036" s="175"/>
      <c r="N1036" s="174"/>
      <c r="P1036" s="174"/>
      <c r="R1036" s="175"/>
      <c r="S1036" s="174"/>
      <c r="U1036" s="174"/>
      <c r="W1036" s="175"/>
      <c r="X1036" s="174"/>
    </row>
    <row r="1037" spans="2:25" s="165" customFormat="1" ht="15" customHeight="1">
      <c r="G1037" s="172"/>
      <c r="I1037" s="173"/>
      <c r="J1037" s="173"/>
      <c r="K1037" s="174"/>
      <c r="M1037" s="175"/>
      <c r="N1037" s="174"/>
      <c r="P1037" s="174"/>
      <c r="R1037" s="175"/>
      <c r="S1037" s="174"/>
      <c r="U1037" s="174"/>
      <c r="W1037" s="175"/>
      <c r="X1037" s="174"/>
    </row>
    <row r="1038" spans="2:25" s="165" customFormat="1" ht="15" customHeight="1">
      <c r="G1038" s="172"/>
      <c r="I1038" s="173"/>
      <c r="J1038" s="173"/>
      <c r="K1038" s="174"/>
      <c r="M1038" s="175"/>
      <c r="N1038" s="174"/>
      <c r="P1038" s="174"/>
      <c r="R1038" s="175"/>
      <c r="S1038" s="174"/>
      <c r="U1038" s="174"/>
      <c r="W1038" s="175"/>
      <c r="X1038" s="174"/>
    </row>
    <row r="1039" spans="2:25" s="165" customFormat="1" ht="15" customHeight="1">
      <c r="G1039" s="172"/>
      <c r="I1039" s="173"/>
      <c r="J1039" s="173"/>
      <c r="K1039" s="174"/>
      <c r="M1039" s="175"/>
      <c r="N1039" s="174"/>
      <c r="P1039" s="174"/>
      <c r="R1039" s="175"/>
      <c r="S1039" s="174"/>
      <c r="U1039" s="174"/>
      <c r="W1039" s="175"/>
      <c r="X1039" s="174"/>
    </row>
    <row r="1040" spans="2:25" s="165" customFormat="1" ht="15" customHeight="1">
      <c r="G1040" s="172"/>
      <c r="I1040" s="173"/>
      <c r="J1040" s="173"/>
      <c r="K1040" s="174"/>
      <c r="M1040" s="175"/>
      <c r="N1040" s="174"/>
      <c r="P1040" s="174"/>
      <c r="R1040" s="175"/>
      <c r="S1040" s="174"/>
      <c r="U1040" s="174"/>
      <c r="W1040" s="175"/>
      <c r="X1040" s="174"/>
    </row>
    <row r="1041" spans="7:24" s="165" customFormat="1" ht="15" customHeight="1">
      <c r="G1041" s="172"/>
      <c r="I1041" s="173"/>
      <c r="J1041" s="173"/>
      <c r="K1041" s="174"/>
      <c r="M1041" s="175"/>
      <c r="N1041" s="174"/>
      <c r="P1041" s="174"/>
      <c r="R1041" s="175"/>
      <c r="S1041" s="174"/>
      <c r="U1041" s="174"/>
      <c r="W1041" s="175"/>
      <c r="X1041" s="174"/>
    </row>
    <row r="1042" spans="7:24" s="165" customFormat="1" ht="15" customHeight="1">
      <c r="G1042" s="172"/>
      <c r="I1042" s="173"/>
      <c r="J1042" s="173"/>
      <c r="K1042" s="174"/>
      <c r="M1042" s="175"/>
      <c r="N1042" s="174"/>
      <c r="P1042" s="174"/>
      <c r="R1042" s="175"/>
      <c r="S1042" s="174"/>
      <c r="U1042" s="174"/>
      <c r="W1042" s="175"/>
      <c r="X1042" s="174"/>
    </row>
    <row r="1043" spans="7:24" s="165" customFormat="1" ht="15" customHeight="1">
      <c r="G1043" s="172"/>
      <c r="I1043" s="173"/>
      <c r="J1043" s="173"/>
      <c r="K1043" s="174"/>
      <c r="M1043" s="175"/>
      <c r="N1043" s="174"/>
      <c r="P1043" s="174"/>
      <c r="R1043" s="175"/>
      <c r="S1043" s="174"/>
      <c r="U1043" s="174"/>
      <c r="W1043" s="175"/>
      <c r="X1043" s="174"/>
    </row>
    <row r="1044" spans="7:24" s="165" customFormat="1" ht="15" customHeight="1">
      <c r="G1044" s="172"/>
      <c r="I1044" s="173"/>
      <c r="J1044" s="173"/>
      <c r="K1044" s="174"/>
      <c r="M1044" s="175"/>
      <c r="N1044" s="174"/>
      <c r="P1044" s="174"/>
      <c r="R1044" s="175"/>
      <c r="S1044" s="174"/>
      <c r="U1044" s="174"/>
      <c r="W1044" s="175"/>
      <c r="X1044" s="174"/>
    </row>
    <row r="1045" spans="7:24" s="165" customFormat="1" ht="15" customHeight="1">
      <c r="G1045" s="172"/>
      <c r="I1045" s="173"/>
      <c r="J1045" s="173"/>
      <c r="K1045" s="174"/>
      <c r="M1045" s="175"/>
      <c r="N1045" s="174"/>
      <c r="P1045" s="174"/>
      <c r="R1045" s="175"/>
      <c r="S1045" s="174"/>
      <c r="U1045" s="174"/>
      <c r="W1045" s="175"/>
      <c r="X1045" s="174"/>
    </row>
    <row r="1046" spans="7:24" s="165" customFormat="1" ht="15" customHeight="1">
      <c r="G1046" s="172"/>
      <c r="I1046" s="173"/>
      <c r="J1046" s="173"/>
      <c r="K1046" s="174"/>
      <c r="M1046" s="175"/>
      <c r="N1046" s="174"/>
      <c r="P1046" s="174"/>
      <c r="R1046" s="175"/>
      <c r="S1046" s="174"/>
      <c r="U1046" s="174"/>
      <c r="W1046" s="175"/>
      <c r="X1046" s="174"/>
    </row>
    <row r="1047" spans="7:24" s="165" customFormat="1" ht="15" customHeight="1">
      <c r="G1047" s="172"/>
      <c r="I1047" s="173"/>
      <c r="J1047" s="173"/>
      <c r="K1047" s="174"/>
      <c r="M1047" s="175"/>
      <c r="N1047" s="174"/>
      <c r="P1047" s="174"/>
      <c r="R1047" s="175"/>
      <c r="S1047" s="174"/>
      <c r="U1047" s="174"/>
      <c r="W1047" s="175"/>
      <c r="X1047" s="174"/>
    </row>
    <row r="1048" spans="7:24" s="165" customFormat="1" ht="15" customHeight="1">
      <c r="G1048" s="172"/>
      <c r="I1048" s="173"/>
      <c r="J1048" s="173"/>
      <c r="K1048" s="174"/>
      <c r="M1048" s="175"/>
      <c r="N1048" s="174"/>
      <c r="P1048" s="174"/>
      <c r="R1048" s="175"/>
      <c r="S1048" s="174"/>
      <c r="U1048" s="174"/>
      <c r="W1048" s="175"/>
      <c r="X1048" s="174"/>
    </row>
    <row r="1049" spans="7:24" s="165" customFormat="1" ht="15" customHeight="1">
      <c r="G1049" s="172"/>
      <c r="I1049" s="173"/>
      <c r="J1049" s="173"/>
      <c r="K1049" s="174"/>
      <c r="M1049" s="175"/>
      <c r="N1049" s="174"/>
      <c r="P1049" s="174"/>
      <c r="R1049" s="175"/>
      <c r="S1049" s="174"/>
      <c r="U1049" s="174"/>
      <c r="W1049" s="175"/>
      <c r="X1049" s="174"/>
    </row>
    <row r="1050" spans="7:24" s="165" customFormat="1" ht="15" customHeight="1">
      <c r="G1050" s="172"/>
      <c r="I1050" s="173"/>
      <c r="J1050" s="173"/>
      <c r="K1050" s="174"/>
      <c r="M1050" s="175"/>
      <c r="N1050" s="174"/>
      <c r="P1050" s="174"/>
      <c r="R1050" s="175"/>
      <c r="S1050" s="174"/>
      <c r="U1050" s="174"/>
      <c r="W1050" s="175"/>
      <c r="X1050" s="174"/>
    </row>
    <row r="1051" spans="7:24" s="165" customFormat="1" ht="15" customHeight="1">
      <c r="G1051" s="172"/>
      <c r="I1051" s="173"/>
      <c r="J1051" s="173"/>
      <c r="K1051" s="174"/>
      <c r="M1051" s="175"/>
      <c r="N1051" s="174"/>
      <c r="P1051" s="174"/>
      <c r="R1051" s="175"/>
      <c r="S1051" s="174"/>
      <c r="U1051" s="174"/>
      <c r="W1051" s="175"/>
      <c r="X1051" s="174"/>
    </row>
    <row r="1052" spans="7:24" s="165" customFormat="1" ht="15" customHeight="1">
      <c r="G1052" s="172"/>
      <c r="I1052" s="173"/>
      <c r="J1052" s="173"/>
      <c r="K1052" s="174"/>
      <c r="M1052" s="175"/>
      <c r="N1052" s="174"/>
      <c r="P1052" s="174"/>
      <c r="R1052" s="175"/>
      <c r="S1052" s="174"/>
      <c r="U1052" s="174"/>
      <c r="W1052" s="175"/>
      <c r="X1052" s="174"/>
    </row>
    <row r="1053" spans="7:24" s="165" customFormat="1" ht="15" customHeight="1">
      <c r="G1053" s="172"/>
      <c r="I1053" s="173"/>
      <c r="J1053" s="173"/>
      <c r="K1053" s="174"/>
      <c r="M1053" s="175"/>
      <c r="N1053" s="174"/>
      <c r="P1053" s="174"/>
      <c r="R1053" s="175"/>
      <c r="S1053" s="174"/>
      <c r="U1053" s="174"/>
      <c r="W1053" s="175"/>
      <c r="X1053" s="174"/>
    </row>
    <row r="1054" spans="7:24" s="165" customFormat="1" ht="15" customHeight="1">
      <c r="G1054" s="172"/>
      <c r="I1054" s="173"/>
      <c r="J1054" s="173"/>
      <c r="K1054" s="174"/>
      <c r="M1054" s="175"/>
      <c r="N1054" s="174"/>
      <c r="P1054" s="174"/>
      <c r="R1054" s="175"/>
      <c r="S1054" s="174"/>
      <c r="U1054" s="174"/>
      <c r="W1054" s="175"/>
      <c r="X1054" s="174"/>
    </row>
    <row r="1055" spans="7:24" s="165" customFormat="1" ht="15" customHeight="1">
      <c r="G1055" s="172"/>
      <c r="I1055" s="173"/>
      <c r="J1055" s="173"/>
      <c r="K1055" s="174"/>
      <c r="M1055" s="175"/>
      <c r="N1055" s="174"/>
      <c r="P1055" s="174"/>
      <c r="R1055" s="175"/>
      <c r="S1055" s="174"/>
      <c r="U1055" s="174"/>
      <c r="W1055" s="175"/>
      <c r="X1055" s="174"/>
    </row>
    <row r="1056" spans="7:24" s="165" customFormat="1" ht="15" customHeight="1">
      <c r="G1056" s="172"/>
      <c r="I1056" s="173"/>
      <c r="J1056" s="173"/>
      <c r="K1056" s="174"/>
      <c r="M1056" s="175"/>
      <c r="N1056" s="174"/>
      <c r="P1056" s="174"/>
      <c r="R1056" s="175"/>
      <c r="S1056" s="174"/>
      <c r="U1056" s="174"/>
      <c r="W1056" s="175"/>
      <c r="X1056" s="174"/>
    </row>
    <row r="1057" spans="7:24" s="165" customFormat="1" ht="15" customHeight="1">
      <c r="G1057" s="172"/>
      <c r="I1057" s="173"/>
      <c r="J1057" s="173"/>
      <c r="K1057" s="174"/>
      <c r="M1057" s="175"/>
      <c r="N1057" s="174"/>
      <c r="P1057" s="174"/>
      <c r="R1057" s="175"/>
      <c r="S1057" s="174"/>
      <c r="U1057" s="174"/>
      <c r="W1057" s="175"/>
      <c r="X1057" s="174"/>
    </row>
    <row r="1058" spans="7:24" s="165" customFormat="1" ht="15" customHeight="1">
      <c r="G1058" s="172"/>
      <c r="I1058" s="173"/>
      <c r="J1058" s="173"/>
      <c r="K1058" s="174"/>
      <c r="M1058" s="175"/>
      <c r="N1058" s="174"/>
      <c r="P1058" s="174"/>
      <c r="R1058" s="175"/>
      <c r="S1058" s="174"/>
      <c r="U1058" s="174"/>
      <c r="W1058" s="175"/>
      <c r="X1058" s="174"/>
    </row>
    <row r="1059" spans="7:24" s="165" customFormat="1" ht="15" customHeight="1">
      <c r="G1059" s="172"/>
      <c r="I1059" s="173"/>
      <c r="J1059" s="173"/>
      <c r="K1059" s="174"/>
      <c r="M1059" s="175"/>
      <c r="N1059" s="174"/>
      <c r="P1059" s="174"/>
      <c r="R1059" s="175"/>
      <c r="S1059" s="174"/>
      <c r="U1059" s="174"/>
      <c r="W1059" s="175"/>
      <c r="X1059" s="174"/>
    </row>
    <row r="1060" spans="7:24" s="165" customFormat="1" ht="15" customHeight="1">
      <c r="G1060" s="172"/>
      <c r="I1060" s="173"/>
      <c r="J1060" s="173"/>
      <c r="K1060" s="174"/>
      <c r="M1060" s="175"/>
      <c r="N1060" s="174"/>
      <c r="P1060" s="174"/>
      <c r="R1060" s="175"/>
      <c r="S1060" s="174"/>
      <c r="U1060" s="174"/>
      <c r="W1060" s="175"/>
      <c r="X1060" s="174"/>
    </row>
    <row r="1061" spans="7:24" s="165" customFormat="1" ht="15" customHeight="1">
      <c r="G1061" s="172"/>
      <c r="I1061" s="173"/>
      <c r="J1061" s="173"/>
      <c r="K1061" s="174"/>
      <c r="M1061" s="175"/>
      <c r="N1061" s="174"/>
      <c r="P1061" s="174"/>
      <c r="R1061" s="175"/>
      <c r="S1061" s="174"/>
      <c r="U1061" s="174"/>
      <c r="W1061" s="175"/>
      <c r="X1061" s="174"/>
    </row>
    <row r="1062" spans="7:24" s="165" customFormat="1" ht="15" customHeight="1">
      <c r="G1062" s="172"/>
      <c r="I1062" s="173"/>
      <c r="J1062" s="173"/>
      <c r="K1062" s="174"/>
      <c r="M1062" s="175"/>
      <c r="N1062" s="174"/>
      <c r="P1062" s="174"/>
      <c r="R1062" s="175"/>
      <c r="S1062" s="174"/>
      <c r="U1062" s="174"/>
      <c r="W1062" s="175"/>
      <c r="X1062" s="174"/>
    </row>
    <row r="1063" spans="7:24" s="165" customFormat="1" ht="15" customHeight="1">
      <c r="G1063" s="172"/>
      <c r="I1063" s="173"/>
      <c r="J1063" s="173"/>
      <c r="K1063" s="174"/>
      <c r="M1063" s="175"/>
      <c r="N1063" s="174"/>
      <c r="P1063" s="174"/>
      <c r="R1063" s="175"/>
      <c r="S1063" s="174"/>
      <c r="U1063" s="174"/>
      <c r="W1063" s="175"/>
      <c r="X1063" s="174"/>
    </row>
    <row r="1064" spans="7:24" s="165" customFormat="1" ht="15" customHeight="1">
      <c r="G1064" s="172"/>
      <c r="I1064" s="173"/>
      <c r="J1064" s="173"/>
      <c r="K1064" s="174"/>
      <c r="M1064" s="175"/>
      <c r="N1064" s="174"/>
      <c r="P1064" s="174"/>
      <c r="R1064" s="175"/>
      <c r="S1064" s="174"/>
      <c r="U1064" s="174"/>
      <c r="W1064" s="175"/>
      <c r="X1064" s="174"/>
    </row>
    <row r="1065" spans="7:24" s="165" customFormat="1" ht="15" customHeight="1">
      <c r="G1065" s="172"/>
      <c r="I1065" s="173"/>
      <c r="J1065" s="173"/>
      <c r="K1065" s="174"/>
      <c r="M1065" s="175"/>
      <c r="N1065" s="174"/>
      <c r="P1065" s="174"/>
      <c r="R1065" s="175"/>
      <c r="S1065" s="174"/>
      <c r="U1065" s="174"/>
      <c r="W1065" s="175"/>
      <c r="X1065" s="174"/>
    </row>
    <row r="1066" spans="7:24" s="165" customFormat="1" ht="15" customHeight="1">
      <c r="G1066" s="172"/>
      <c r="I1066" s="173"/>
      <c r="J1066" s="173"/>
      <c r="K1066" s="174"/>
      <c r="M1066" s="175"/>
      <c r="N1066" s="174"/>
      <c r="P1066" s="174"/>
      <c r="R1066" s="175"/>
      <c r="S1066" s="174"/>
      <c r="U1066" s="174"/>
      <c r="W1066" s="175"/>
      <c r="X1066" s="174"/>
    </row>
    <row r="1067" spans="7:24" s="165" customFormat="1" ht="15" customHeight="1">
      <c r="G1067" s="172"/>
      <c r="I1067" s="173"/>
      <c r="J1067" s="173"/>
      <c r="K1067" s="174"/>
      <c r="M1067" s="175"/>
      <c r="N1067" s="174"/>
      <c r="P1067" s="174"/>
      <c r="R1067" s="175"/>
      <c r="S1067" s="174"/>
      <c r="U1067" s="174"/>
      <c r="W1067" s="175"/>
      <c r="X1067" s="174"/>
    </row>
    <row r="1068" spans="7:24" s="165" customFormat="1" ht="15" customHeight="1">
      <c r="G1068" s="172"/>
      <c r="I1068" s="173"/>
      <c r="J1068" s="173"/>
      <c r="K1068" s="174"/>
      <c r="M1068" s="175"/>
      <c r="N1068" s="174"/>
      <c r="P1068" s="174"/>
      <c r="R1068" s="175"/>
      <c r="S1068" s="174"/>
      <c r="U1068" s="174"/>
      <c r="W1068" s="175"/>
      <c r="X1068" s="174"/>
    </row>
    <row r="1069" spans="7:24" s="165" customFormat="1" ht="15" customHeight="1">
      <c r="G1069" s="172"/>
      <c r="I1069" s="173"/>
      <c r="J1069" s="173"/>
      <c r="K1069" s="174"/>
      <c r="M1069" s="175"/>
      <c r="N1069" s="174"/>
      <c r="P1069" s="174"/>
      <c r="R1069" s="175"/>
      <c r="S1069" s="174"/>
      <c r="U1069" s="174"/>
      <c r="W1069" s="175"/>
      <c r="X1069" s="174"/>
    </row>
    <row r="1070" spans="7:24" s="165" customFormat="1" ht="15" customHeight="1">
      <c r="G1070" s="172"/>
      <c r="I1070" s="173"/>
      <c r="J1070" s="173"/>
      <c r="K1070" s="174"/>
      <c r="M1070" s="175"/>
      <c r="N1070" s="174"/>
      <c r="P1070" s="174"/>
      <c r="R1070" s="175"/>
      <c r="S1070" s="174"/>
      <c r="U1070" s="174"/>
      <c r="W1070" s="175"/>
      <c r="X1070" s="174"/>
    </row>
    <row r="1071" spans="7:24" s="165" customFormat="1" ht="15" customHeight="1">
      <c r="G1071" s="172"/>
      <c r="I1071" s="173"/>
      <c r="J1071" s="173"/>
      <c r="K1071" s="174"/>
      <c r="M1071" s="175"/>
      <c r="N1071" s="174"/>
      <c r="P1071" s="174"/>
      <c r="R1071" s="175"/>
      <c r="S1071" s="174"/>
      <c r="U1071" s="174"/>
      <c r="W1071" s="175"/>
      <c r="X1071" s="174"/>
    </row>
    <row r="1072" spans="7:24" s="165" customFormat="1" ht="15" customHeight="1">
      <c r="G1072" s="172"/>
      <c r="I1072" s="173"/>
      <c r="J1072" s="173"/>
      <c r="K1072" s="174"/>
      <c r="M1072" s="175"/>
      <c r="N1072" s="174"/>
      <c r="P1072" s="174"/>
      <c r="R1072" s="175"/>
      <c r="S1072" s="174"/>
      <c r="U1072" s="174"/>
      <c r="W1072" s="175"/>
      <c r="X1072" s="174"/>
    </row>
    <row r="1073" spans="7:24" s="165" customFormat="1" ht="15" customHeight="1">
      <c r="G1073" s="172"/>
      <c r="I1073" s="173"/>
      <c r="J1073" s="173"/>
      <c r="K1073" s="174"/>
      <c r="M1073" s="175"/>
      <c r="N1073" s="174"/>
      <c r="P1073" s="174"/>
      <c r="R1073" s="175"/>
      <c r="S1073" s="174"/>
      <c r="U1073" s="174"/>
      <c r="W1073" s="175"/>
      <c r="X1073" s="174"/>
    </row>
    <row r="1074" spans="7:24" s="165" customFormat="1" ht="15" customHeight="1">
      <c r="G1074" s="172"/>
      <c r="I1074" s="173"/>
      <c r="J1074" s="173"/>
      <c r="K1074" s="174"/>
      <c r="M1074" s="175"/>
      <c r="N1074" s="174"/>
      <c r="P1074" s="174"/>
      <c r="R1074" s="175"/>
      <c r="S1074" s="174"/>
      <c r="U1074" s="174"/>
      <c r="W1074" s="175"/>
      <c r="X1074" s="174"/>
    </row>
    <row r="1075" spans="7:24" s="165" customFormat="1" ht="15" customHeight="1">
      <c r="G1075" s="172"/>
      <c r="I1075" s="173"/>
      <c r="J1075" s="173"/>
      <c r="K1075" s="174"/>
      <c r="M1075" s="175"/>
      <c r="N1075" s="174"/>
      <c r="P1075" s="174"/>
      <c r="R1075" s="175"/>
      <c r="S1075" s="174"/>
      <c r="U1075" s="174"/>
      <c r="W1075" s="175"/>
      <c r="X1075" s="174"/>
    </row>
    <row r="1076" spans="7:24" s="165" customFormat="1" ht="15" customHeight="1">
      <c r="G1076" s="172"/>
      <c r="I1076" s="173"/>
      <c r="J1076" s="173"/>
      <c r="K1076" s="174"/>
      <c r="M1076" s="175"/>
      <c r="N1076" s="174"/>
      <c r="P1076" s="174"/>
      <c r="R1076" s="175"/>
      <c r="S1076" s="174"/>
      <c r="U1076" s="174"/>
      <c r="W1076" s="175"/>
      <c r="X1076" s="174"/>
    </row>
    <row r="1077" spans="7:24" s="165" customFormat="1" ht="15" customHeight="1">
      <c r="G1077" s="172"/>
      <c r="I1077" s="173"/>
      <c r="J1077" s="173"/>
      <c r="K1077" s="174"/>
      <c r="M1077" s="175"/>
      <c r="N1077" s="174"/>
      <c r="P1077" s="174"/>
      <c r="R1077" s="175"/>
      <c r="S1077" s="174"/>
      <c r="U1077" s="174"/>
      <c r="W1077" s="175"/>
      <c r="X1077" s="174"/>
    </row>
    <row r="1078" spans="7:24" s="165" customFormat="1" ht="15" customHeight="1">
      <c r="G1078" s="172"/>
      <c r="I1078" s="173"/>
      <c r="J1078" s="173"/>
      <c r="K1078" s="174"/>
      <c r="M1078" s="175"/>
      <c r="N1078" s="174"/>
      <c r="P1078" s="174"/>
      <c r="R1078" s="175"/>
      <c r="S1078" s="174"/>
      <c r="U1078" s="174"/>
      <c r="W1078" s="175"/>
      <c r="X1078" s="174"/>
    </row>
    <row r="1079" spans="7:24" s="165" customFormat="1" ht="15" customHeight="1">
      <c r="G1079" s="172"/>
      <c r="I1079" s="173"/>
      <c r="J1079" s="173"/>
      <c r="K1079" s="174"/>
      <c r="M1079" s="175"/>
      <c r="N1079" s="174"/>
      <c r="P1079" s="174"/>
      <c r="R1079" s="175"/>
      <c r="S1079" s="174"/>
      <c r="U1079" s="174"/>
      <c r="W1079" s="175"/>
      <c r="X1079" s="174"/>
    </row>
    <row r="1080" spans="7:24" s="165" customFormat="1" ht="15" customHeight="1">
      <c r="G1080" s="172"/>
      <c r="I1080" s="173"/>
      <c r="J1080" s="173"/>
      <c r="K1080" s="174"/>
      <c r="M1080" s="175"/>
      <c r="N1080" s="174"/>
      <c r="P1080" s="174"/>
      <c r="R1080" s="175"/>
      <c r="S1080" s="174"/>
      <c r="U1080" s="174"/>
      <c r="W1080" s="175"/>
      <c r="X1080" s="174"/>
    </row>
    <row r="1081" spans="7:24" s="165" customFormat="1" ht="15" customHeight="1">
      <c r="G1081" s="172"/>
      <c r="I1081" s="173"/>
      <c r="J1081" s="173"/>
      <c r="K1081" s="174"/>
      <c r="M1081" s="175"/>
      <c r="N1081" s="174"/>
      <c r="P1081" s="174"/>
      <c r="R1081" s="175"/>
      <c r="S1081" s="174"/>
      <c r="U1081" s="174"/>
      <c r="W1081" s="175"/>
      <c r="X1081" s="174"/>
    </row>
    <row r="1082" spans="7:24" s="165" customFormat="1" ht="15" customHeight="1">
      <c r="G1082" s="172"/>
      <c r="I1082" s="173"/>
      <c r="J1082" s="173"/>
      <c r="K1082" s="174"/>
      <c r="M1082" s="175"/>
      <c r="N1082" s="174"/>
      <c r="P1082" s="174"/>
      <c r="R1082" s="175"/>
      <c r="S1082" s="174"/>
      <c r="U1082" s="174"/>
      <c r="W1082" s="175"/>
      <c r="X1082" s="174"/>
    </row>
    <row r="1083" spans="7:24" s="165" customFormat="1" ht="15" customHeight="1">
      <c r="G1083" s="172"/>
      <c r="I1083" s="173"/>
      <c r="J1083" s="173"/>
      <c r="K1083" s="174"/>
      <c r="M1083" s="175"/>
      <c r="N1083" s="174"/>
      <c r="P1083" s="174"/>
      <c r="R1083" s="175"/>
      <c r="S1083" s="174"/>
      <c r="U1083" s="174"/>
      <c r="W1083" s="175"/>
      <c r="X1083" s="174"/>
    </row>
    <row r="1084" spans="7:24" s="165" customFormat="1" ht="15" customHeight="1">
      <c r="G1084" s="172"/>
      <c r="I1084" s="173"/>
      <c r="J1084" s="173"/>
      <c r="K1084" s="174"/>
      <c r="M1084" s="175"/>
      <c r="N1084" s="174"/>
      <c r="P1084" s="174"/>
      <c r="R1084" s="175"/>
      <c r="S1084" s="174"/>
      <c r="U1084" s="174"/>
      <c r="W1084" s="175"/>
      <c r="X1084" s="174"/>
    </row>
    <row r="1085" spans="7:24" s="165" customFormat="1" ht="15" customHeight="1">
      <c r="G1085" s="172"/>
      <c r="I1085" s="173"/>
      <c r="J1085" s="173"/>
      <c r="K1085" s="174"/>
      <c r="M1085" s="175"/>
      <c r="N1085" s="174"/>
      <c r="P1085" s="174"/>
      <c r="R1085" s="175"/>
      <c r="S1085" s="174"/>
      <c r="U1085" s="174"/>
      <c r="W1085" s="175"/>
      <c r="X1085" s="174"/>
    </row>
    <row r="1086" spans="7:24" s="165" customFormat="1" ht="15" customHeight="1">
      <c r="G1086" s="172"/>
      <c r="I1086" s="173"/>
      <c r="J1086" s="173"/>
      <c r="K1086" s="174"/>
      <c r="M1086" s="175"/>
      <c r="N1086" s="174"/>
      <c r="P1086" s="174"/>
      <c r="R1086" s="175"/>
      <c r="S1086" s="174"/>
      <c r="U1086" s="174"/>
      <c r="W1086" s="175"/>
      <c r="X1086" s="174"/>
    </row>
    <row r="1087" spans="7:24" s="165" customFormat="1" ht="15" customHeight="1">
      <c r="G1087" s="172"/>
      <c r="I1087" s="173"/>
      <c r="J1087" s="173"/>
      <c r="K1087" s="174"/>
      <c r="M1087" s="175"/>
      <c r="N1087" s="174"/>
      <c r="P1087" s="174"/>
      <c r="R1087" s="175"/>
      <c r="S1087" s="174"/>
      <c r="U1087" s="174"/>
      <c r="W1087" s="175"/>
      <c r="X1087" s="174"/>
    </row>
    <row r="1088" spans="7:24" s="165" customFormat="1" ht="15" customHeight="1">
      <c r="G1088" s="172"/>
      <c r="I1088" s="173"/>
      <c r="J1088" s="173"/>
      <c r="K1088" s="174"/>
      <c r="M1088" s="175"/>
      <c r="N1088" s="174"/>
      <c r="P1088" s="174"/>
      <c r="R1088" s="175"/>
      <c r="S1088" s="174"/>
      <c r="U1088" s="174"/>
      <c r="W1088" s="175"/>
      <c r="X1088" s="174"/>
    </row>
    <row r="1089" spans="7:24" s="165" customFormat="1" ht="15" customHeight="1">
      <c r="G1089" s="172"/>
      <c r="I1089" s="173"/>
      <c r="J1089" s="173"/>
      <c r="K1089" s="174"/>
      <c r="M1089" s="175"/>
      <c r="N1089" s="174"/>
      <c r="P1089" s="174"/>
      <c r="R1089" s="175"/>
      <c r="S1089" s="174"/>
      <c r="U1089" s="174"/>
      <c r="W1089" s="175"/>
      <c r="X1089" s="174"/>
    </row>
    <row r="1090" spans="7:24" s="165" customFormat="1" ht="15" customHeight="1">
      <c r="G1090" s="172"/>
      <c r="I1090" s="173"/>
      <c r="J1090" s="173"/>
      <c r="K1090" s="174"/>
      <c r="M1090" s="175"/>
      <c r="N1090" s="174"/>
      <c r="P1090" s="174"/>
      <c r="R1090" s="175"/>
      <c r="S1090" s="174"/>
      <c r="U1090" s="174"/>
      <c r="W1090" s="175"/>
      <c r="X1090" s="174"/>
    </row>
    <row r="1091" spans="7:24" s="165" customFormat="1" ht="15" customHeight="1">
      <c r="G1091" s="172"/>
      <c r="I1091" s="173"/>
      <c r="J1091" s="173"/>
      <c r="K1091" s="174"/>
      <c r="M1091" s="175"/>
      <c r="N1091" s="174"/>
      <c r="P1091" s="174"/>
      <c r="R1091" s="175"/>
      <c r="S1091" s="174"/>
      <c r="U1091" s="174"/>
      <c r="W1091" s="175"/>
      <c r="X1091" s="174"/>
    </row>
    <row r="1092" spans="7:24" s="165" customFormat="1" ht="15" customHeight="1">
      <c r="G1092" s="172"/>
      <c r="I1092" s="173"/>
      <c r="J1092" s="173"/>
      <c r="K1092" s="174"/>
      <c r="M1092" s="175"/>
      <c r="N1092" s="174"/>
      <c r="P1092" s="174"/>
      <c r="R1092" s="175"/>
      <c r="S1092" s="174"/>
      <c r="U1092" s="174"/>
      <c r="W1092" s="175"/>
      <c r="X1092" s="174"/>
    </row>
    <row r="1093" spans="7:24" s="165" customFormat="1" ht="15" customHeight="1">
      <c r="G1093" s="172"/>
      <c r="I1093" s="173"/>
      <c r="J1093" s="173"/>
      <c r="K1093" s="174"/>
      <c r="M1093" s="175"/>
      <c r="N1093" s="174"/>
      <c r="P1093" s="174"/>
      <c r="R1093" s="175"/>
      <c r="S1093" s="174"/>
      <c r="U1093" s="174"/>
      <c r="W1093" s="175"/>
      <c r="X1093" s="174"/>
    </row>
    <row r="1094" spans="7:24" s="165" customFormat="1" ht="15" customHeight="1">
      <c r="G1094" s="172"/>
      <c r="I1094" s="173"/>
      <c r="J1094" s="173"/>
      <c r="K1094" s="174"/>
      <c r="M1094" s="175"/>
      <c r="N1094" s="174"/>
      <c r="P1094" s="174"/>
      <c r="R1094" s="175"/>
      <c r="S1094" s="174"/>
      <c r="U1094" s="174"/>
      <c r="W1094" s="175"/>
      <c r="X1094" s="174"/>
    </row>
    <row r="1095" spans="7:24" s="165" customFormat="1" ht="15" customHeight="1">
      <c r="G1095" s="172"/>
      <c r="I1095" s="173"/>
      <c r="J1095" s="173"/>
      <c r="K1095" s="174"/>
      <c r="M1095" s="175"/>
      <c r="N1095" s="174"/>
      <c r="P1095" s="174"/>
      <c r="R1095" s="175"/>
      <c r="S1095" s="174"/>
      <c r="U1095" s="174"/>
      <c r="W1095" s="175"/>
      <c r="X1095" s="174"/>
    </row>
    <row r="1096" spans="7:24" s="165" customFormat="1" ht="15" customHeight="1">
      <c r="G1096" s="172"/>
      <c r="I1096" s="173"/>
      <c r="J1096" s="173"/>
      <c r="K1096" s="174"/>
      <c r="M1096" s="175"/>
      <c r="N1096" s="174"/>
      <c r="P1096" s="174"/>
      <c r="R1096" s="175"/>
      <c r="S1096" s="174"/>
      <c r="U1096" s="174"/>
      <c r="W1096" s="175"/>
      <c r="X1096" s="174"/>
    </row>
    <row r="1097" spans="7:24" s="165" customFormat="1" ht="15" customHeight="1">
      <c r="G1097" s="172"/>
      <c r="I1097" s="173"/>
      <c r="J1097" s="173"/>
      <c r="K1097" s="174"/>
      <c r="M1097" s="175"/>
      <c r="N1097" s="174"/>
      <c r="P1097" s="174"/>
      <c r="R1097" s="175"/>
      <c r="S1097" s="174"/>
      <c r="U1097" s="174"/>
      <c r="W1097" s="175"/>
      <c r="X1097" s="174"/>
    </row>
    <row r="1098" spans="7:24" s="165" customFormat="1" ht="15" customHeight="1">
      <c r="G1098" s="172"/>
      <c r="I1098" s="173"/>
      <c r="J1098" s="173"/>
      <c r="K1098" s="174"/>
      <c r="M1098" s="175"/>
      <c r="N1098" s="174"/>
      <c r="P1098" s="174"/>
      <c r="R1098" s="175"/>
      <c r="S1098" s="174"/>
      <c r="U1098" s="174"/>
      <c r="W1098" s="175"/>
      <c r="X1098" s="174"/>
    </row>
    <row r="1099" spans="7:24" s="165" customFormat="1" ht="15" customHeight="1">
      <c r="G1099" s="172"/>
      <c r="I1099" s="173"/>
      <c r="J1099" s="173"/>
      <c r="K1099" s="174"/>
      <c r="M1099" s="175"/>
      <c r="N1099" s="174"/>
      <c r="P1099" s="174"/>
      <c r="R1099" s="175"/>
      <c r="S1099" s="174"/>
      <c r="U1099" s="174"/>
      <c r="W1099" s="175"/>
      <c r="X1099" s="174"/>
    </row>
    <row r="1100" spans="7:24" s="165" customFormat="1" ht="15" customHeight="1">
      <c r="G1100" s="172"/>
      <c r="I1100" s="173"/>
      <c r="J1100" s="173"/>
      <c r="K1100" s="174"/>
      <c r="M1100" s="175"/>
      <c r="N1100" s="174"/>
      <c r="P1100" s="174"/>
      <c r="R1100" s="175"/>
      <c r="S1100" s="174"/>
      <c r="U1100" s="174"/>
      <c r="W1100" s="175"/>
      <c r="X1100" s="174"/>
    </row>
    <row r="1101" spans="7:24" s="165" customFormat="1" ht="15" customHeight="1">
      <c r="G1101" s="172"/>
      <c r="I1101" s="173"/>
      <c r="J1101" s="173"/>
      <c r="K1101" s="174"/>
      <c r="M1101" s="175"/>
      <c r="N1101" s="174"/>
      <c r="P1101" s="174"/>
      <c r="R1101" s="175"/>
      <c r="S1101" s="174"/>
      <c r="U1101" s="174"/>
      <c r="W1101" s="175"/>
      <c r="X1101" s="174"/>
    </row>
    <row r="1102" spans="7:24" s="165" customFormat="1" ht="15" customHeight="1">
      <c r="G1102" s="172"/>
      <c r="I1102" s="173"/>
      <c r="J1102" s="173"/>
      <c r="K1102" s="174"/>
      <c r="M1102" s="175"/>
      <c r="N1102" s="174"/>
      <c r="P1102" s="174"/>
      <c r="R1102" s="175"/>
      <c r="S1102" s="174"/>
      <c r="U1102" s="174"/>
      <c r="W1102" s="175"/>
      <c r="X1102" s="174"/>
    </row>
    <row r="1103" spans="7:24" s="165" customFormat="1" ht="15" customHeight="1">
      <c r="G1103" s="172"/>
      <c r="I1103" s="173"/>
      <c r="J1103" s="173"/>
      <c r="K1103" s="174"/>
      <c r="M1103" s="175"/>
      <c r="N1103" s="174"/>
      <c r="P1103" s="174"/>
      <c r="R1103" s="175"/>
      <c r="S1103" s="174"/>
      <c r="U1103" s="174"/>
      <c r="W1103" s="175"/>
      <c r="X1103" s="174"/>
    </row>
    <row r="1104" spans="7:24" s="165" customFormat="1" ht="15" customHeight="1">
      <c r="G1104" s="172"/>
      <c r="I1104" s="173"/>
      <c r="J1104" s="173"/>
      <c r="K1104" s="174"/>
      <c r="M1104" s="175"/>
      <c r="N1104" s="174"/>
      <c r="P1104" s="174"/>
      <c r="R1104" s="175"/>
      <c r="S1104" s="174"/>
      <c r="U1104" s="174"/>
      <c r="W1104" s="175"/>
      <c r="X1104" s="174"/>
    </row>
    <row r="1105" spans="7:24" s="165" customFormat="1" ht="15" customHeight="1">
      <c r="G1105" s="172"/>
      <c r="I1105" s="173"/>
      <c r="J1105" s="173"/>
      <c r="K1105" s="174"/>
      <c r="M1105" s="175"/>
      <c r="N1105" s="174"/>
      <c r="P1105" s="174"/>
      <c r="R1105" s="175"/>
      <c r="S1105" s="174"/>
      <c r="U1105" s="174"/>
      <c r="W1105" s="175"/>
      <c r="X1105" s="174"/>
    </row>
    <row r="1106" spans="7:24" s="165" customFormat="1" ht="15" customHeight="1">
      <c r="G1106" s="172"/>
      <c r="I1106" s="173"/>
      <c r="J1106" s="173"/>
      <c r="K1106" s="174"/>
      <c r="M1106" s="175"/>
      <c r="N1106" s="174"/>
      <c r="P1106" s="174"/>
      <c r="R1106" s="175"/>
      <c r="S1106" s="174"/>
      <c r="U1106" s="174"/>
      <c r="W1106" s="175"/>
      <c r="X1106" s="174"/>
    </row>
    <row r="1107" spans="7:24" s="165" customFormat="1" ht="15" customHeight="1">
      <c r="G1107" s="172"/>
      <c r="I1107" s="173"/>
      <c r="J1107" s="173"/>
      <c r="K1107" s="174"/>
      <c r="M1107" s="175"/>
      <c r="N1107" s="174"/>
      <c r="P1107" s="174"/>
      <c r="R1107" s="175"/>
      <c r="S1107" s="174"/>
      <c r="U1107" s="174"/>
      <c r="W1107" s="175"/>
      <c r="X1107" s="174"/>
    </row>
    <row r="1108" spans="7:24" s="165" customFormat="1" ht="15" customHeight="1">
      <c r="G1108" s="172"/>
      <c r="I1108" s="173"/>
      <c r="J1108" s="173"/>
      <c r="K1108" s="174"/>
      <c r="M1108" s="175"/>
      <c r="N1108" s="174"/>
      <c r="P1108" s="174"/>
      <c r="R1108" s="175"/>
      <c r="S1108" s="174"/>
      <c r="U1108" s="174"/>
      <c r="W1108" s="175"/>
      <c r="X1108" s="174"/>
    </row>
    <row r="1109" spans="7:24" s="165" customFormat="1" ht="15" customHeight="1">
      <c r="G1109" s="172"/>
      <c r="I1109" s="173"/>
      <c r="J1109" s="173"/>
      <c r="K1109" s="174"/>
      <c r="M1109" s="175"/>
      <c r="N1109" s="174"/>
      <c r="P1109" s="174"/>
      <c r="R1109" s="175"/>
      <c r="S1109" s="174"/>
      <c r="U1109" s="174"/>
      <c r="W1109" s="175"/>
      <c r="X1109" s="174"/>
    </row>
    <row r="1110" spans="7:24" s="165" customFormat="1" ht="15" customHeight="1">
      <c r="G1110" s="172"/>
      <c r="I1110" s="173"/>
      <c r="J1110" s="173"/>
      <c r="K1110" s="174"/>
      <c r="M1110" s="175"/>
      <c r="N1110" s="174"/>
      <c r="P1110" s="174"/>
      <c r="R1110" s="175"/>
      <c r="S1110" s="174"/>
      <c r="U1110" s="174"/>
      <c r="W1110" s="175"/>
      <c r="X1110" s="174"/>
    </row>
    <row r="1111" spans="7:24" s="165" customFormat="1" ht="15" customHeight="1">
      <c r="G1111" s="172"/>
      <c r="I1111" s="173"/>
      <c r="J1111" s="173"/>
      <c r="K1111" s="174"/>
      <c r="M1111" s="175"/>
      <c r="N1111" s="174"/>
      <c r="P1111" s="174"/>
      <c r="R1111" s="175"/>
      <c r="S1111" s="174"/>
      <c r="U1111" s="174"/>
      <c r="W1111" s="175"/>
      <c r="X1111" s="174"/>
    </row>
    <row r="1112" spans="7:24" s="165" customFormat="1" ht="15" customHeight="1">
      <c r="G1112" s="172"/>
      <c r="I1112" s="173"/>
      <c r="J1112" s="173"/>
      <c r="K1112" s="174"/>
      <c r="M1112" s="175"/>
      <c r="N1112" s="174"/>
      <c r="P1112" s="174"/>
      <c r="R1112" s="175"/>
      <c r="S1112" s="174"/>
      <c r="U1112" s="174"/>
      <c r="W1112" s="175"/>
      <c r="X1112" s="174"/>
    </row>
    <row r="1113" spans="7:24" s="165" customFormat="1" ht="15" customHeight="1">
      <c r="G1113" s="172"/>
      <c r="I1113" s="173"/>
      <c r="J1113" s="173"/>
      <c r="K1113" s="174"/>
      <c r="M1113" s="175"/>
      <c r="N1113" s="174"/>
      <c r="P1113" s="174"/>
      <c r="R1113" s="175"/>
      <c r="S1113" s="174"/>
      <c r="U1113" s="174"/>
      <c r="W1113" s="175"/>
      <c r="X1113" s="174"/>
    </row>
    <row r="1114" spans="7:24" s="165" customFormat="1" ht="15" customHeight="1">
      <c r="G1114" s="172"/>
      <c r="I1114" s="173"/>
      <c r="J1114" s="173"/>
      <c r="K1114" s="174"/>
      <c r="M1114" s="175"/>
      <c r="N1114" s="174"/>
      <c r="P1114" s="174"/>
      <c r="R1114" s="175"/>
      <c r="S1114" s="174"/>
      <c r="U1114" s="174"/>
      <c r="W1114" s="175"/>
      <c r="X1114" s="174"/>
    </row>
    <row r="1115" spans="7:24" s="165" customFormat="1" ht="15" customHeight="1">
      <c r="G1115" s="172"/>
      <c r="I1115" s="173"/>
      <c r="J1115" s="173"/>
      <c r="K1115" s="174"/>
      <c r="M1115" s="175"/>
      <c r="N1115" s="174"/>
      <c r="P1115" s="174"/>
      <c r="R1115" s="175"/>
      <c r="S1115" s="174"/>
      <c r="U1115" s="174"/>
      <c r="W1115" s="175"/>
      <c r="X1115" s="174"/>
    </row>
    <row r="1116" spans="7:24" s="165" customFormat="1" ht="15" customHeight="1">
      <c r="G1116" s="172"/>
      <c r="I1116" s="173"/>
      <c r="J1116" s="173"/>
      <c r="K1116" s="174"/>
      <c r="M1116" s="175"/>
      <c r="N1116" s="174"/>
      <c r="P1116" s="174"/>
      <c r="R1116" s="175"/>
      <c r="S1116" s="174"/>
      <c r="U1116" s="174"/>
      <c r="W1116" s="175"/>
      <c r="X1116" s="174"/>
    </row>
    <row r="1117" spans="7:24" s="165" customFormat="1" ht="15" customHeight="1">
      <c r="G1117" s="172"/>
      <c r="I1117" s="173"/>
      <c r="J1117" s="173"/>
      <c r="K1117" s="174"/>
      <c r="M1117" s="175"/>
      <c r="N1117" s="174"/>
      <c r="P1117" s="174"/>
      <c r="R1117" s="175"/>
      <c r="S1117" s="174"/>
      <c r="U1117" s="174"/>
      <c r="W1117" s="175"/>
      <c r="X1117" s="174"/>
    </row>
    <row r="1118" spans="7:24" s="165" customFormat="1" ht="15" customHeight="1">
      <c r="G1118" s="172"/>
      <c r="I1118" s="173"/>
      <c r="J1118" s="173"/>
      <c r="K1118" s="174"/>
      <c r="M1118" s="175"/>
      <c r="N1118" s="174"/>
      <c r="P1118" s="174"/>
      <c r="R1118" s="175"/>
      <c r="S1118" s="174"/>
      <c r="U1118" s="174"/>
      <c r="W1118" s="175"/>
      <c r="X1118" s="174"/>
    </row>
    <row r="1119" spans="7:24" s="165" customFormat="1" ht="15" customHeight="1">
      <c r="G1119" s="172"/>
      <c r="I1119" s="173"/>
      <c r="J1119" s="173"/>
      <c r="K1119" s="174"/>
      <c r="M1119" s="175"/>
      <c r="N1119" s="174"/>
      <c r="P1119" s="174"/>
      <c r="R1119" s="175"/>
      <c r="S1119" s="174"/>
      <c r="U1119" s="174"/>
      <c r="W1119" s="175"/>
      <c r="X1119" s="174"/>
    </row>
    <row r="1120" spans="7:24" s="165" customFormat="1" ht="15" customHeight="1">
      <c r="G1120" s="172"/>
      <c r="I1120" s="173"/>
      <c r="J1120" s="173"/>
      <c r="K1120" s="174"/>
      <c r="M1120" s="175"/>
      <c r="N1120" s="174"/>
      <c r="P1120" s="174"/>
      <c r="R1120" s="175"/>
      <c r="S1120" s="174"/>
      <c r="U1120" s="174"/>
      <c r="W1120" s="175"/>
      <c r="X1120" s="174"/>
    </row>
    <row r="1121" spans="7:24" s="165" customFormat="1" ht="15" customHeight="1">
      <c r="G1121" s="172"/>
      <c r="I1121" s="173"/>
      <c r="J1121" s="173"/>
      <c r="K1121" s="174"/>
      <c r="M1121" s="175"/>
      <c r="N1121" s="174"/>
      <c r="P1121" s="174"/>
      <c r="R1121" s="175"/>
      <c r="S1121" s="174"/>
      <c r="U1121" s="174"/>
      <c r="W1121" s="175"/>
      <c r="X1121" s="174"/>
    </row>
    <row r="1122" spans="7:24" s="165" customFormat="1" ht="15" customHeight="1">
      <c r="G1122" s="172"/>
      <c r="I1122" s="173"/>
      <c r="J1122" s="173"/>
      <c r="K1122" s="174"/>
      <c r="M1122" s="175"/>
      <c r="N1122" s="174"/>
      <c r="P1122" s="174"/>
      <c r="R1122" s="175"/>
      <c r="S1122" s="174"/>
      <c r="U1122" s="174"/>
      <c r="W1122" s="175"/>
      <c r="X1122" s="174"/>
    </row>
    <row r="1123" spans="7:24" s="165" customFormat="1" ht="15" customHeight="1">
      <c r="G1123" s="172"/>
      <c r="I1123" s="173"/>
      <c r="J1123" s="173"/>
      <c r="K1123" s="174"/>
      <c r="M1123" s="175"/>
      <c r="N1123" s="174"/>
      <c r="P1123" s="174"/>
      <c r="R1123" s="175"/>
      <c r="S1123" s="174"/>
      <c r="U1123" s="174"/>
      <c r="W1123" s="175"/>
      <c r="X1123" s="174"/>
    </row>
    <row r="1124" spans="7:24" s="165" customFormat="1" ht="15" customHeight="1">
      <c r="G1124" s="172"/>
      <c r="I1124" s="173"/>
      <c r="J1124" s="173"/>
      <c r="K1124" s="174"/>
      <c r="M1124" s="175"/>
      <c r="N1124" s="174"/>
      <c r="P1124" s="174"/>
      <c r="R1124" s="175"/>
      <c r="S1124" s="174"/>
      <c r="U1124" s="174"/>
      <c r="W1124" s="175"/>
      <c r="X1124" s="174"/>
    </row>
    <row r="1125" spans="7:24" s="165" customFormat="1" ht="15" customHeight="1">
      <c r="G1125" s="172"/>
      <c r="I1125" s="173"/>
      <c r="J1125" s="173"/>
      <c r="K1125" s="174"/>
      <c r="M1125" s="175"/>
      <c r="N1125" s="174"/>
      <c r="P1125" s="174"/>
      <c r="R1125" s="175"/>
      <c r="S1125" s="174"/>
      <c r="U1125" s="174"/>
      <c r="W1125" s="175"/>
      <c r="X1125" s="174"/>
    </row>
    <row r="1126" spans="7:24" s="165" customFormat="1" ht="15" customHeight="1">
      <c r="G1126" s="172"/>
      <c r="I1126" s="173"/>
      <c r="J1126" s="173"/>
      <c r="K1126" s="174"/>
      <c r="M1126" s="175"/>
      <c r="N1126" s="174"/>
      <c r="P1126" s="174"/>
      <c r="R1126" s="175"/>
      <c r="S1126" s="174"/>
      <c r="U1126" s="174"/>
      <c r="W1126" s="175"/>
      <c r="X1126" s="174"/>
    </row>
    <row r="1127" spans="7:24" s="165" customFormat="1" ht="15" customHeight="1">
      <c r="G1127" s="172"/>
      <c r="I1127" s="173"/>
      <c r="J1127" s="173"/>
      <c r="K1127" s="174"/>
      <c r="M1127" s="175"/>
      <c r="N1127" s="174"/>
      <c r="P1127" s="174"/>
      <c r="R1127" s="175"/>
      <c r="S1127" s="174"/>
      <c r="U1127" s="174"/>
      <c r="W1127" s="175"/>
      <c r="X1127" s="174"/>
    </row>
    <row r="1128" spans="7:24" s="165" customFormat="1" ht="15" customHeight="1">
      <c r="G1128" s="172"/>
      <c r="I1128" s="173"/>
      <c r="J1128" s="173"/>
      <c r="K1128" s="174"/>
      <c r="M1128" s="175"/>
      <c r="N1128" s="174"/>
      <c r="P1128" s="174"/>
      <c r="R1128" s="175"/>
      <c r="S1128" s="174"/>
      <c r="U1128" s="174"/>
      <c r="W1128" s="175"/>
      <c r="X1128" s="174"/>
    </row>
    <row r="1129" spans="7:24" s="165" customFormat="1" ht="15" customHeight="1">
      <c r="G1129" s="172"/>
      <c r="I1129" s="173"/>
      <c r="J1129" s="173"/>
      <c r="K1129" s="174"/>
      <c r="M1129" s="175"/>
      <c r="N1129" s="174"/>
      <c r="P1129" s="174"/>
      <c r="R1129" s="175"/>
      <c r="S1129" s="174"/>
      <c r="U1129" s="174"/>
      <c r="W1129" s="175"/>
      <c r="X1129" s="174"/>
    </row>
    <row r="1130" spans="7:24" s="165" customFormat="1" ht="15" customHeight="1">
      <c r="G1130" s="172"/>
      <c r="I1130" s="173"/>
      <c r="J1130" s="173"/>
      <c r="K1130" s="174"/>
      <c r="M1130" s="175"/>
      <c r="N1130" s="174"/>
      <c r="P1130" s="174"/>
      <c r="R1130" s="175"/>
      <c r="S1130" s="174"/>
      <c r="U1130" s="174"/>
      <c r="W1130" s="175"/>
      <c r="X1130" s="174"/>
    </row>
    <row r="1131" spans="7:24" s="165" customFormat="1" ht="15" customHeight="1">
      <c r="G1131" s="172"/>
      <c r="I1131" s="173"/>
      <c r="J1131" s="173"/>
      <c r="K1131" s="174"/>
      <c r="M1131" s="175"/>
      <c r="N1131" s="174"/>
      <c r="P1131" s="174"/>
      <c r="R1131" s="175"/>
      <c r="S1131" s="174"/>
      <c r="U1131" s="174"/>
      <c r="W1131" s="175"/>
      <c r="X1131" s="174"/>
    </row>
    <row r="1132" spans="7:24" s="165" customFormat="1" ht="15" customHeight="1">
      <c r="G1132" s="172"/>
      <c r="I1132" s="173"/>
      <c r="J1132" s="173"/>
      <c r="K1132" s="174"/>
      <c r="M1132" s="175"/>
      <c r="N1132" s="174"/>
      <c r="P1132" s="174"/>
      <c r="R1132" s="175"/>
      <c r="S1132" s="174"/>
      <c r="U1132" s="174"/>
      <c r="W1132" s="175"/>
      <c r="X1132" s="174"/>
    </row>
    <row r="1133" spans="7:24" s="165" customFormat="1" ht="15" customHeight="1">
      <c r="G1133" s="172"/>
      <c r="I1133" s="173"/>
      <c r="J1133" s="173"/>
      <c r="K1133" s="174"/>
      <c r="M1133" s="175"/>
      <c r="N1133" s="174"/>
      <c r="P1133" s="174"/>
      <c r="R1133" s="175"/>
      <c r="S1133" s="174"/>
      <c r="U1133" s="174"/>
      <c r="W1133" s="175"/>
      <c r="X1133" s="174"/>
    </row>
    <row r="1134" spans="7:24" s="165" customFormat="1" ht="15" customHeight="1">
      <c r="G1134" s="172"/>
      <c r="I1134" s="173"/>
      <c r="J1134" s="173"/>
      <c r="K1134" s="174"/>
      <c r="M1134" s="175"/>
      <c r="N1134" s="174"/>
      <c r="P1134" s="174"/>
      <c r="R1134" s="175"/>
      <c r="S1134" s="174"/>
      <c r="U1134" s="174"/>
      <c r="W1134" s="175"/>
      <c r="X1134" s="174"/>
    </row>
    <row r="1135" spans="7:24" s="165" customFormat="1" ht="15" customHeight="1">
      <c r="G1135" s="172"/>
      <c r="I1135" s="173"/>
      <c r="J1135" s="173"/>
      <c r="K1135" s="174"/>
      <c r="M1135" s="175"/>
      <c r="N1135" s="174"/>
      <c r="P1135" s="174"/>
      <c r="R1135" s="175"/>
      <c r="S1135" s="174"/>
      <c r="U1135" s="174"/>
      <c r="W1135" s="175"/>
      <c r="X1135" s="174"/>
    </row>
    <row r="1136" spans="7:24" s="165" customFormat="1" ht="15" customHeight="1">
      <c r="G1136" s="172"/>
      <c r="I1136" s="173"/>
      <c r="J1136" s="173"/>
      <c r="K1136" s="174"/>
      <c r="M1136" s="175"/>
      <c r="N1136" s="174"/>
      <c r="P1136" s="174"/>
      <c r="R1136" s="175"/>
      <c r="S1136" s="174"/>
      <c r="U1136" s="174"/>
      <c r="W1136" s="175"/>
      <c r="X1136" s="174"/>
    </row>
    <row r="1137" spans="7:24" s="165" customFormat="1" ht="15" customHeight="1">
      <c r="G1137" s="172"/>
      <c r="I1137" s="173"/>
      <c r="J1137" s="173"/>
      <c r="K1137" s="174"/>
      <c r="M1137" s="175"/>
      <c r="N1137" s="174"/>
      <c r="P1137" s="174"/>
      <c r="R1137" s="175"/>
      <c r="S1137" s="174"/>
      <c r="U1137" s="174"/>
      <c r="W1137" s="175"/>
      <c r="X1137" s="174"/>
    </row>
    <row r="1138" spans="7:24" s="165" customFormat="1" ht="15" customHeight="1">
      <c r="G1138" s="172"/>
      <c r="I1138" s="173"/>
      <c r="J1138" s="173"/>
      <c r="K1138" s="174"/>
      <c r="M1138" s="175"/>
      <c r="N1138" s="174"/>
      <c r="P1138" s="174"/>
      <c r="R1138" s="175"/>
      <c r="S1138" s="174"/>
      <c r="U1138" s="174"/>
      <c r="W1138" s="175"/>
      <c r="X1138" s="174"/>
    </row>
    <row r="1139" spans="7:24" s="165" customFormat="1" ht="15" customHeight="1">
      <c r="G1139" s="172"/>
      <c r="I1139" s="173"/>
      <c r="J1139" s="173"/>
      <c r="K1139" s="174"/>
      <c r="M1139" s="175"/>
      <c r="N1139" s="174"/>
      <c r="P1139" s="174"/>
      <c r="R1139" s="175"/>
      <c r="S1139" s="174"/>
      <c r="U1139" s="174"/>
      <c r="W1139" s="175"/>
      <c r="X1139" s="174"/>
    </row>
    <row r="1140" spans="7:24" s="165" customFormat="1" ht="15" customHeight="1">
      <c r="G1140" s="172"/>
      <c r="I1140" s="173"/>
      <c r="J1140" s="173"/>
      <c r="K1140" s="174"/>
      <c r="M1140" s="175"/>
      <c r="N1140" s="174"/>
      <c r="P1140" s="174"/>
      <c r="R1140" s="175"/>
      <c r="S1140" s="174"/>
      <c r="U1140" s="174"/>
      <c r="W1140" s="175"/>
      <c r="X1140" s="174"/>
    </row>
    <row r="1141" spans="7:24" s="165" customFormat="1" ht="15" customHeight="1">
      <c r="G1141" s="172"/>
      <c r="I1141" s="173"/>
      <c r="J1141" s="173"/>
      <c r="K1141" s="174"/>
      <c r="M1141" s="175"/>
      <c r="N1141" s="174"/>
      <c r="P1141" s="174"/>
      <c r="R1141" s="175"/>
      <c r="S1141" s="174"/>
      <c r="U1141" s="174"/>
      <c r="W1141" s="175"/>
      <c r="X1141" s="174"/>
    </row>
    <row r="1142" spans="7:24" s="165" customFormat="1" ht="15" customHeight="1">
      <c r="G1142" s="172"/>
      <c r="I1142" s="173"/>
      <c r="J1142" s="173"/>
      <c r="K1142" s="174"/>
      <c r="M1142" s="175"/>
      <c r="N1142" s="174"/>
      <c r="P1142" s="174"/>
      <c r="R1142" s="175"/>
      <c r="S1142" s="174"/>
      <c r="U1142" s="174"/>
      <c r="W1142" s="175"/>
      <c r="X1142" s="174"/>
    </row>
    <row r="1143" spans="7:24" s="165" customFormat="1" ht="15" customHeight="1">
      <c r="G1143" s="172"/>
      <c r="I1143" s="173"/>
      <c r="J1143" s="173"/>
      <c r="K1143" s="174"/>
      <c r="M1143" s="175"/>
      <c r="N1143" s="174"/>
      <c r="P1143" s="174"/>
      <c r="R1143" s="175"/>
      <c r="S1143" s="174"/>
      <c r="U1143" s="174"/>
      <c r="W1143" s="175"/>
      <c r="X1143" s="174"/>
    </row>
    <row r="1144" spans="7:24" s="165" customFormat="1" ht="15" customHeight="1">
      <c r="G1144" s="172"/>
      <c r="I1144" s="173"/>
      <c r="J1144" s="173"/>
      <c r="K1144" s="174"/>
      <c r="M1144" s="175"/>
      <c r="N1144" s="174"/>
      <c r="P1144" s="174"/>
      <c r="R1144" s="175"/>
      <c r="S1144" s="174"/>
      <c r="U1144" s="174"/>
      <c r="W1144" s="175"/>
      <c r="X1144" s="174"/>
    </row>
    <row r="1145" spans="7:24" s="165" customFormat="1" ht="15" customHeight="1">
      <c r="G1145" s="172"/>
      <c r="I1145" s="173"/>
      <c r="J1145" s="173"/>
      <c r="K1145" s="174"/>
      <c r="M1145" s="175"/>
      <c r="N1145" s="174"/>
      <c r="P1145" s="174"/>
      <c r="R1145" s="175"/>
      <c r="S1145" s="174"/>
      <c r="U1145" s="174"/>
      <c r="W1145" s="175"/>
      <c r="X1145" s="174"/>
    </row>
    <row r="1146" spans="7:24" s="165" customFormat="1" ht="15" customHeight="1">
      <c r="G1146" s="172"/>
      <c r="I1146" s="173"/>
      <c r="J1146" s="173"/>
      <c r="K1146" s="174"/>
      <c r="M1146" s="175"/>
      <c r="N1146" s="174"/>
      <c r="P1146" s="174"/>
      <c r="R1146" s="175"/>
      <c r="S1146" s="174"/>
      <c r="U1146" s="174"/>
      <c r="W1146" s="175"/>
      <c r="X1146" s="174"/>
    </row>
    <row r="1147" spans="7:24" s="165" customFormat="1" ht="15" customHeight="1">
      <c r="G1147" s="172"/>
      <c r="I1147" s="173"/>
      <c r="J1147" s="173"/>
      <c r="K1147" s="174"/>
      <c r="M1147" s="175"/>
      <c r="N1147" s="174"/>
      <c r="P1147" s="174"/>
      <c r="R1147" s="175"/>
      <c r="S1147" s="174"/>
      <c r="U1147" s="174"/>
      <c r="W1147" s="175"/>
      <c r="X1147" s="174"/>
    </row>
    <row r="1148" spans="7:24" s="165" customFormat="1" ht="15" customHeight="1">
      <c r="G1148" s="172"/>
      <c r="I1148" s="173"/>
      <c r="J1148" s="173"/>
      <c r="K1148" s="174"/>
      <c r="M1148" s="175"/>
      <c r="N1148" s="174"/>
      <c r="P1148" s="174"/>
      <c r="R1148" s="175"/>
      <c r="S1148" s="174"/>
      <c r="U1148" s="174"/>
      <c r="W1148" s="175"/>
      <c r="X1148" s="174"/>
    </row>
    <row r="1149" spans="7:24" s="165" customFormat="1" ht="15" customHeight="1">
      <c r="G1149" s="172"/>
      <c r="I1149" s="173"/>
      <c r="J1149" s="173"/>
      <c r="K1149" s="174"/>
      <c r="M1149" s="175"/>
      <c r="N1149" s="174"/>
      <c r="P1149" s="174"/>
      <c r="R1149" s="175"/>
      <c r="S1149" s="174"/>
      <c r="U1149" s="174"/>
      <c r="W1149" s="175"/>
      <c r="X1149" s="174"/>
    </row>
    <row r="1150" spans="7:24" s="165" customFormat="1" ht="15" customHeight="1">
      <c r="G1150" s="172"/>
      <c r="I1150" s="173"/>
      <c r="J1150" s="173"/>
      <c r="K1150" s="174"/>
      <c r="M1150" s="175"/>
      <c r="N1150" s="174"/>
      <c r="P1150" s="174"/>
      <c r="R1150" s="175"/>
      <c r="S1150" s="174"/>
      <c r="U1150" s="174"/>
      <c r="W1150" s="175"/>
      <c r="X1150" s="174"/>
    </row>
    <row r="1151" spans="7:24" s="165" customFormat="1" ht="15" customHeight="1">
      <c r="G1151" s="172"/>
      <c r="I1151" s="173"/>
      <c r="J1151" s="173"/>
      <c r="K1151" s="174"/>
      <c r="M1151" s="175"/>
      <c r="N1151" s="174"/>
      <c r="P1151" s="174"/>
      <c r="R1151" s="175"/>
      <c r="S1151" s="174"/>
      <c r="U1151" s="174"/>
      <c r="W1151" s="175"/>
      <c r="X1151" s="174"/>
    </row>
    <row r="1152" spans="7:24" s="165" customFormat="1" ht="15" customHeight="1">
      <c r="G1152" s="172"/>
      <c r="I1152" s="173"/>
      <c r="J1152" s="173"/>
      <c r="K1152" s="174"/>
      <c r="M1152" s="175"/>
      <c r="N1152" s="174"/>
      <c r="P1152" s="174"/>
      <c r="R1152" s="175"/>
      <c r="S1152" s="174"/>
      <c r="U1152" s="174"/>
      <c r="W1152" s="175"/>
      <c r="X1152" s="174"/>
    </row>
    <row r="1153" spans="7:24" s="165" customFormat="1" ht="15" customHeight="1">
      <c r="G1153" s="172"/>
      <c r="I1153" s="173"/>
      <c r="J1153" s="173"/>
      <c r="K1153" s="174"/>
      <c r="M1153" s="175"/>
      <c r="N1153" s="174"/>
      <c r="P1153" s="174"/>
      <c r="R1153" s="175"/>
      <c r="S1153" s="174"/>
      <c r="U1153" s="174"/>
      <c r="W1153" s="175"/>
      <c r="X1153" s="174"/>
    </row>
    <row r="1154" spans="7:24" s="165" customFormat="1" ht="15" customHeight="1">
      <c r="G1154" s="172"/>
      <c r="I1154" s="173"/>
      <c r="J1154" s="173"/>
      <c r="K1154" s="174"/>
      <c r="M1154" s="175"/>
      <c r="N1154" s="174"/>
      <c r="P1154" s="174"/>
      <c r="R1154" s="175"/>
      <c r="S1154" s="174"/>
      <c r="U1154" s="174"/>
      <c r="W1154" s="175"/>
      <c r="X1154" s="174"/>
    </row>
    <row r="1155" spans="7:24" s="165" customFormat="1" ht="15" customHeight="1">
      <c r="G1155" s="172"/>
      <c r="I1155" s="173"/>
      <c r="J1155" s="173"/>
      <c r="K1155" s="174"/>
      <c r="M1155" s="175"/>
      <c r="N1155" s="174"/>
      <c r="P1155" s="174"/>
      <c r="R1155" s="175"/>
      <c r="S1155" s="174"/>
      <c r="U1155" s="174"/>
      <c r="W1155" s="175"/>
      <c r="X1155" s="174"/>
    </row>
    <row r="1156" spans="7:24" s="165" customFormat="1" ht="15" customHeight="1">
      <c r="G1156" s="172"/>
      <c r="I1156" s="173"/>
      <c r="J1156" s="173"/>
      <c r="K1156" s="174"/>
      <c r="M1156" s="175"/>
      <c r="N1156" s="174"/>
      <c r="P1156" s="174"/>
      <c r="R1156" s="175"/>
      <c r="S1156" s="174"/>
      <c r="U1156" s="174"/>
      <c r="W1156" s="175"/>
      <c r="X1156" s="174"/>
    </row>
    <row r="1157" spans="7:24" s="165" customFormat="1" ht="15" customHeight="1">
      <c r="G1157" s="172"/>
      <c r="I1157" s="173"/>
      <c r="J1157" s="173"/>
      <c r="K1157" s="174"/>
      <c r="M1157" s="175"/>
      <c r="N1157" s="174"/>
      <c r="P1157" s="174"/>
      <c r="R1157" s="175"/>
      <c r="S1157" s="174"/>
      <c r="U1157" s="174"/>
      <c r="W1157" s="175"/>
      <c r="X1157" s="174"/>
    </row>
    <row r="1158" spans="7:24" s="165" customFormat="1" ht="15" customHeight="1">
      <c r="G1158" s="172"/>
      <c r="I1158" s="173"/>
      <c r="J1158" s="173"/>
      <c r="K1158" s="174"/>
      <c r="M1158" s="175"/>
      <c r="N1158" s="174"/>
      <c r="P1158" s="174"/>
      <c r="R1158" s="175"/>
      <c r="S1158" s="174"/>
      <c r="U1158" s="174"/>
      <c r="W1158" s="175"/>
      <c r="X1158" s="174"/>
    </row>
    <row r="1159" spans="7:24" s="165" customFormat="1" ht="15" customHeight="1">
      <c r="G1159" s="172"/>
      <c r="I1159" s="173"/>
      <c r="J1159" s="173"/>
      <c r="K1159" s="174"/>
      <c r="M1159" s="175"/>
      <c r="N1159" s="174"/>
      <c r="P1159" s="174"/>
      <c r="R1159" s="175"/>
      <c r="S1159" s="174"/>
      <c r="U1159" s="174"/>
      <c r="W1159" s="175"/>
      <c r="X1159" s="174"/>
    </row>
    <row r="1160" spans="7:24" s="165" customFormat="1" ht="15" customHeight="1">
      <c r="G1160" s="172"/>
      <c r="I1160" s="173"/>
      <c r="J1160" s="173"/>
      <c r="K1160" s="174"/>
      <c r="M1160" s="175"/>
      <c r="N1160" s="174"/>
      <c r="P1160" s="174"/>
      <c r="R1160" s="175"/>
      <c r="S1160" s="174"/>
      <c r="U1160" s="174"/>
      <c r="W1160" s="175"/>
      <c r="X1160" s="174"/>
    </row>
    <row r="1161" spans="7:24" s="165" customFormat="1" ht="15" customHeight="1">
      <c r="G1161" s="172"/>
      <c r="I1161" s="173"/>
      <c r="J1161" s="173"/>
      <c r="K1161" s="174"/>
      <c r="M1161" s="175"/>
      <c r="N1161" s="174"/>
      <c r="P1161" s="174"/>
      <c r="R1161" s="175"/>
      <c r="S1161" s="174"/>
      <c r="U1161" s="174"/>
      <c r="W1161" s="175"/>
      <c r="X1161" s="174"/>
    </row>
    <row r="1162" spans="7:24" s="165" customFormat="1" ht="15" customHeight="1">
      <c r="G1162" s="172"/>
      <c r="I1162" s="173"/>
      <c r="J1162" s="173"/>
      <c r="K1162" s="174"/>
      <c r="M1162" s="175"/>
      <c r="N1162" s="174"/>
      <c r="P1162" s="174"/>
      <c r="R1162" s="175"/>
      <c r="S1162" s="174"/>
      <c r="U1162" s="174"/>
      <c r="W1162" s="175"/>
      <c r="X1162" s="174"/>
    </row>
    <row r="1163" spans="7:24" s="165" customFormat="1" ht="15" customHeight="1">
      <c r="G1163" s="172"/>
      <c r="I1163" s="173"/>
      <c r="J1163" s="173"/>
      <c r="K1163" s="174"/>
      <c r="M1163" s="175"/>
      <c r="N1163" s="174"/>
      <c r="P1163" s="174"/>
      <c r="R1163" s="175"/>
      <c r="S1163" s="174"/>
      <c r="U1163" s="174"/>
      <c r="W1163" s="175"/>
      <c r="X1163" s="174"/>
    </row>
    <row r="1164" spans="7:24" s="165" customFormat="1" ht="15" customHeight="1">
      <c r="G1164" s="172"/>
      <c r="I1164" s="173"/>
      <c r="J1164" s="173"/>
      <c r="K1164" s="174"/>
      <c r="M1164" s="175"/>
      <c r="N1164" s="174"/>
      <c r="P1164" s="174"/>
      <c r="R1164" s="175"/>
      <c r="S1164" s="174"/>
      <c r="U1164" s="174"/>
      <c r="W1164" s="175"/>
      <c r="X1164" s="174"/>
    </row>
    <row r="1165" spans="7:24" s="165" customFormat="1" ht="15" customHeight="1">
      <c r="G1165" s="172"/>
      <c r="I1165" s="173"/>
      <c r="J1165" s="173"/>
      <c r="K1165" s="174"/>
      <c r="M1165" s="175"/>
      <c r="N1165" s="174"/>
      <c r="P1165" s="174"/>
      <c r="R1165" s="175"/>
      <c r="S1165" s="174"/>
      <c r="U1165" s="174"/>
      <c r="W1165" s="175"/>
      <c r="X1165" s="174"/>
    </row>
    <row r="1166" spans="7:24" s="165" customFormat="1" ht="15" customHeight="1">
      <c r="G1166" s="172"/>
      <c r="I1166" s="173"/>
      <c r="J1166" s="173"/>
      <c r="K1166" s="174"/>
      <c r="M1166" s="175"/>
      <c r="N1166" s="174"/>
      <c r="P1166" s="174"/>
      <c r="R1166" s="175"/>
      <c r="S1166" s="174"/>
      <c r="U1166" s="174"/>
      <c r="W1166" s="175"/>
      <c r="X1166" s="174"/>
    </row>
    <row r="1167" spans="7:24" s="165" customFormat="1" ht="15" customHeight="1">
      <c r="G1167" s="172"/>
      <c r="I1167" s="173"/>
      <c r="J1167" s="173"/>
      <c r="K1167" s="174"/>
      <c r="M1167" s="175"/>
      <c r="N1167" s="174"/>
      <c r="P1167" s="174"/>
      <c r="R1167" s="175"/>
      <c r="S1167" s="174"/>
      <c r="U1167" s="174"/>
      <c r="W1167" s="175"/>
      <c r="X1167" s="174"/>
    </row>
    <row r="1168" spans="7:24" s="165" customFormat="1" ht="15" customHeight="1">
      <c r="G1168" s="172"/>
      <c r="I1168" s="173"/>
      <c r="J1168" s="173"/>
      <c r="K1168" s="174"/>
      <c r="M1168" s="175"/>
      <c r="N1168" s="174"/>
      <c r="P1168" s="174"/>
      <c r="R1168" s="175"/>
      <c r="S1168" s="174"/>
      <c r="U1168" s="174"/>
      <c r="W1168" s="175"/>
      <c r="X1168" s="174"/>
    </row>
    <row r="1169" spans="7:24" s="165" customFormat="1" ht="15" customHeight="1">
      <c r="G1169" s="172"/>
      <c r="I1169" s="173"/>
      <c r="J1169" s="173"/>
      <c r="K1169" s="174"/>
      <c r="M1169" s="175"/>
      <c r="N1169" s="174"/>
      <c r="P1169" s="174"/>
      <c r="R1169" s="175"/>
      <c r="S1169" s="174"/>
      <c r="U1169" s="174"/>
      <c r="W1169" s="175"/>
      <c r="X1169" s="174"/>
    </row>
    <row r="1170" spans="7:24" s="165" customFormat="1" ht="15" customHeight="1">
      <c r="G1170" s="172"/>
      <c r="I1170" s="173"/>
      <c r="J1170" s="173"/>
      <c r="K1170" s="174"/>
      <c r="M1170" s="175"/>
      <c r="N1170" s="174"/>
      <c r="P1170" s="174"/>
      <c r="R1170" s="175"/>
      <c r="S1170" s="174"/>
      <c r="U1170" s="174"/>
      <c r="W1170" s="175"/>
      <c r="X1170" s="174"/>
    </row>
    <row r="1171" spans="7:24" s="165" customFormat="1" ht="15" customHeight="1">
      <c r="G1171" s="172"/>
      <c r="I1171" s="173"/>
      <c r="J1171" s="173"/>
      <c r="K1171" s="174"/>
      <c r="M1171" s="175"/>
      <c r="N1171" s="174"/>
      <c r="P1171" s="174"/>
      <c r="R1171" s="175"/>
      <c r="S1171" s="174"/>
      <c r="U1171" s="174"/>
      <c r="W1171" s="175"/>
      <c r="X1171" s="174"/>
    </row>
    <row r="1172" spans="7:24" s="165" customFormat="1" ht="15" customHeight="1">
      <c r="G1172" s="172"/>
      <c r="I1172" s="173"/>
      <c r="J1172" s="173"/>
      <c r="K1172" s="174"/>
      <c r="M1172" s="175"/>
      <c r="N1172" s="174"/>
      <c r="P1172" s="174"/>
      <c r="R1172" s="175"/>
      <c r="S1172" s="174"/>
      <c r="U1172" s="174"/>
      <c r="W1172" s="175"/>
      <c r="X1172" s="174"/>
    </row>
    <row r="1173" spans="7:24" s="165" customFormat="1" ht="15" customHeight="1">
      <c r="G1173" s="172"/>
      <c r="I1173" s="173"/>
      <c r="J1173" s="173"/>
      <c r="K1173" s="174"/>
      <c r="M1173" s="175"/>
      <c r="N1173" s="174"/>
      <c r="P1173" s="174"/>
      <c r="R1173" s="175"/>
      <c r="S1173" s="174"/>
      <c r="U1173" s="174"/>
      <c r="W1173" s="175"/>
      <c r="X1173" s="174"/>
    </row>
    <row r="1174" spans="7:24" s="165" customFormat="1" ht="15" customHeight="1">
      <c r="G1174" s="172"/>
      <c r="I1174" s="173"/>
      <c r="J1174" s="173"/>
      <c r="K1174" s="174"/>
      <c r="M1174" s="175"/>
      <c r="N1174" s="174"/>
      <c r="P1174" s="174"/>
      <c r="R1174" s="175"/>
      <c r="S1174" s="174"/>
      <c r="U1174" s="174"/>
      <c r="W1174" s="175"/>
      <c r="X1174" s="174"/>
    </row>
    <row r="1175" spans="7:24" s="165" customFormat="1" ht="15" customHeight="1">
      <c r="G1175" s="172"/>
      <c r="I1175" s="173"/>
      <c r="J1175" s="173"/>
      <c r="K1175" s="174"/>
      <c r="M1175" s="175"/>
      <c r="N1175" s="174"/>
      <c r="P1175" s="174"/>
      <c r="R1175" s="175"/>
      <c r="S1175" s="174"/>
      <c r="U1175" s="174"/>
      <c r="W1175" s="175"/>
      <c r="X1175" s="174"/>
    </row>
    <row r="1176" spans="7:24" s="165" customFormat="1" ht="15" customHeight="1">
      <c r="G1176" s="172"/>
      <c r="I1176" s="173"/>
      <c r="J1176" s="173"/>
      <c r="K1176" s="174"/>
      <c r="M1176" s="175"/>
      <c r="N1176" s="174"/>
      <c r="P1176" s="174"/>
      <c r="R1176" s="175"/>
      <c r="S1176" s="174"/>
      <c r="U1176" s="174"/>
      <c r="W1176" s="175"/>
      <c r="X1176" s="174"/>
    </row>
    <row r="1177" spans="7:24" s="165" customFormat="1" ht="15" customHeight="1">
      <c r="G1177" s="172"/>
      <c r="I1177" s="173"/>
      <c r="J1177" s="173"/>
      <c r="K1177" s="174"/>
      <c r="M1177" s="175"/>
      <c r="N1177" s="174"/>
      <c r="P1177" s="174"/>
      <c r="R1177" s="175"/>
      <c r="S1177" s="174"/>
      <c r="U1177" s="174"/>
      <c r="W1177" s="175"/>
      <c r="X1177" s="174"/>
    </row>
    <row r="1178" spans="7:24" s="165" customFormat="1" ht="15" customHeight="1">
      <c r="G1178" s="172"/>
      <c r="I1178" s="173"/>
      <c r="J1178" s="173"/>
      <c r="K1178" s="174"/>
      <c r="M1178" s="175"/>
      <c r="N1178" s="174"/>
      <c r="P1178" s="174"/>
      <c r="R1178" s="175"/>
      <c r="S1178" s="174"/>
      <c r="U1178" s="174"/>
      <c r="W1178" s="175"/>
      <c r="X1178" s="174"/>
    </row>
    <row r="1179" spans="7:24" s="165" customFormat="1" ht="15" customHeight="1">
      <c r="G1179" s="172"/>
      <c r="I1179" s="173"/>
      <c r="J1179" s="173"/>
      <c r="K1179" s="174"/>
      <c r="M1179" s="175"/>
      <c r="N1179" s="174"/>
      <c r="P1179" s="174"/>
      <c r="R1179" s="175"/>
      <c r="S1179" s="174"/>
      <c r="U1179" s="174"/>
      <c r="W1179" s="175"/>
      <c r="X1179" s="174"/>
    </row>
    <row r="1180" spans="7:24" s="165" customFormat="1" ht="15" customHeight="1">
      <c r="G1180" s="172"/>
      <c r="I1180" s="173"/>
      <c r="J1180" s="173"/>
      <c r="K1180" s="174"/>
      <c r="M1180" s="175"/>
      <c r="N1180" s="174"/>
      <c r="P1180" s="174"/>
      <c r="R1180" s="175"/>
      <c r="S1180" s="174"/>
      <c r="U1180" s="174"/>
      <c r="W1180" s="175"/>
      <c r="X1180" s="174"/>
    </row>
    <row r="1181" spans="7:24" s="165" customFormat="1" ht="15" customHeight="1">
      <c r="G1181" s="172"/>
      <c r="I1181" s="173"/>
      <c r="J1181" s="173"/>
      <c r="K1181" s="174"/>
      <c r="M1181" s="175"/>
      <c r="N1181" s="174"/>
      <c r="P1181" s="174"/>
      <c r="R1181" s="175"/>
      <c r="S1181" s="174"/>
      <c r="U1181" s="174"/>
      <c r="W1181" s="175"/>
      <c r="X1181" s="174"/>
    </row>
    <row r="1182" spans="7:24" s="165" customFormat="1" ht="15" customHeight="1">
      <c r="G1182" s="172"/>
      <c r="I1182" s="173"/>
      <c r="J1182" s="173"/>
      <c r="K1182" s="174"/>
      <c r="M1182" s="175"/>
      <c r="N1182" s="174"/>
      <c r="P1182" s="174"/>
      <c r="R1182" s="175"/>
      <c r="S1182" s="174"/>
      <c r="U1182" s="174"/>
      <c r="W1182" s="175"/>
      <c r="X1182" s="174"/>
    </row>
    <row r="1183" spans="7:24" s="165" customFormat="1" ht="15" customHeight="1">
      <c r="G1183" s="172"/>
      <c r="I1183" s="173"/>
      <c r="J1183" s="173"/>
      <c r="K1183" s="174"/>
      <c r="M1183" s="175"/>
      <c r="N1183" s="174"/>
      <c r="P1183" s="174"/>
      <c r="R1183" s="175"/>
      <c r="S1183" s="174"/>
      <c r="U1183" s="174"/>
      <c r="W1183" s="175"/>
      <c r="X1183" s="174"/>
    </row>
    <row r="1184" spans="7:24" s="165" customFormat="1" ht="15" customHeight="1">
      <c r="G1184" s="172"/>
      <c r="I1184" s="173"/>
      <c r="J1184" s="173"/>
      <c r="K1184" s="174"/>
      <c r="M1184" s="175"/>
      <c r="N1184" s="174"/>
      <c r="P1184" s="174"/>
      <c r="R1184" s="175"/>
      <c r="S1184" s="174"/>
      <c r="U1184" s="174"/>
      <c r="W1184" s="175"/>
      <c r="X1184" s="174"/>
    </row>
    <row r="1185" spans="7:24" s="165" customFormat="1" ht="15" customHeight="1">
      <c r="G1185" s="172"/>
      <c r="I1185" s="173"/>
      <c r="J1185" s="173"/>
      <c r="K1185" s="174"/>
      <c r="M1185" s="175"/>
      <c r="N1185" s="174"/>
      <c r="P1185" s="174"/>
      <c r="R1185" s="175"/>
      <c r="S1185" s="174"/>
      <c r="U1185" s="174"/>
      <c r="W1185" s="175"/>
      <c r="X1185" s="174"/>
    </row>
    <row r="1186" spans="7:24" s="165" customFormat="1" ht="15" customHeight="1">
      <c r="G1186" s="172"/>
      <c r="I1186" s="173"/>
      <c r="J1186" s="173"/>
      <c r="K1186" s="174"/>
      <c r="M1186" s="175"/>
      <c r="N1186" s="174"/>
      <c r="P1186" s="174"/>
      <c r="R1186" s="175"/>
      <c r="S1186" s="174"/>
      <c r="U1186" s="174"/>
      <c r="W1186" s="175"/>
      <c r="X1186" s="174"/>
    </row>
    <row r="1187" spans="7:24" s="165" customFormat="1" ht="15" customHeight="1">
      <c r="G1187" s="172"/>
      <c r="I1187" s="173"/>
      <c r="J1187" s="173"/>
      <c r="K1187" s="174"/>
      <c r="M1187" s="175"/>
      <c r="N1187" s="174"/>
      <c r="P1187" s="174"/>
      <c r="R1187" s="175"/>
      <c r="S1187" s="174"/>
      <c r="U1187" s="174"/>
      <c r="W1187" s="175"/>
      <c r="X1187" s="174"/>
    </row>
    <row r="1188" spans="7:24" s="165" customFormat="1" ht="15" customHeight="1">
      <c r="G1188" s="172"/>
      <c r="I1188" s="173"/>
      <c r="J1188" s="173"/>
      <c r="K1188" s="174"/>
      <c r="M1188" s="175"/>
      <c r="N1188" s="174"/>
      <c r="P1188" s="174"/>
      <c r="R1188" s="175"/>
      <c r="S1188" s="174"/>
      <c r="U1188" s="174"/>
      <c r="W1188" s="175"/>
      <c r="X1188" s="174"/>
    </row>
    <row r="1189" spans="7:24" s="165" customFormat="1" ht="15" customHeight="1">
      <c r="G1189" s="172"/>
      <c r="I1189" s="173"/>
      <c r="J1189" s="173"/>
      <c r="K1189" s="174"/>
      <c r="M1189" s="175"/>
      <c r="N1189" s="174"/>
      <c r="P1189" s="174"/>
      <c r="R1189" s="175"/>
      <c r="S1189" s="174"/>
      <c r="U1189" s="174"/>
      <c r="W1189" s="175"/>
      <c r="X1189" s="174"/>
    </row>
    <row r="1190" spans="7:24" s="165" customFormat="1" ht="15" customHeight="1">
      <c r="G1190" s="172"/>
      <c r="I1190" s="173"/>
      <c r="J1190" s="173"/>
      <c r="K1190" s="174"/>
      <c r="M1190" s="175"/>
      <c r="N1190" s="174"/>
      <c r="P1190" s="174"/>
      <c r="R1190" s="175"/>
      <c r="S1190" s="174"/>
      <c r="U1190" s="174"/>
      <c r="W1190" s="175"/>
      <c r="X1190" s="174"/>
    </row>
    <row r="1191" spans="7:24" s="165" customFormat="1" ht="15" customHeight="1">
      <c r="G1191" s="172"/>
      <c r="I1191" s="173"/>
      <c r="J1191" s="173"/>
      <c r="K1191" s="174"/>
      <c r="M1191" s="175"/>
      <c r="N1191" s="174"/>
      <c r="P1191" s="174"/>
      <c r="R1191" s="175"/>
      <c r="S1191" s="174"/>
      <c r="U1191" s="174"/>
      <c r="W1191" s="175"/>
      <c r="X1191" s="174"/>
    </row>
    <row r="1192" spans="7:24" s="165" customFormat="1" ht="15" customHeight="1">
      <c r="G1192" s="172"/>
      <c r="I1192" s="173"/>
      <c r="J1192" s="173"/>
      <c r="K1192" s="174"/>
      <c r="M1192" s="175"/>
      <c r="N1192" s="174"/>
      <c r="P1192" s="174"/>
      <c r="R1192" s="175"/>
      <c r="S1192" s="174"/>
      <c r="U1192" s="174"/>
      <c r="W1192" s="175"/>
      <c r="X1192" s="174"/>
    </row>
    <row r="1193" spans="7:24" s="165" customFormat="1" ht="15" customHeight="1">
      <c r="G1193" s="172"/>
      <c r="I1193" s="173"/>
      <c r="J1193" s="173"/>
      <c r="K1193" s="174"/>
      <c r="M1193" s="175"/>
      <c r="N1193" s="174"/>
      <c r="P1193" s="174"/>
      <c r="R1193" s="175"/>
      <c r="S1193" s="174"/>
      <c r="U1193" s="174"/>
      <c r="W1193" s="175"/>
      <c r="X1193" s="174"/>
    </row>
    <row r="1194" spans="7:24" s="165" customFormat="1" ht="15" customHeight="1">
      <c r="G1194" s="172"/>
      <c r="I1194" s="173"/>
      <c r="J1194" s="173"/>
      <c r="K1194" s="174"/>
      <c r="M1194" s="175"/>
      <c r="N1194" s="174"/>
      <c r="P1194" s="174"/>
      <c r="R1194" s="175"/>
      <c r="S1194" s="174"/>
      <c r="U1194" s="174"/>
      <c r="W1194" s="175"/>
      <c r="X1194" s="174"/>
    </row>
    <row r="1195" spans="7:24" s="165" customFormat="1" ht="15" customHeight="1">
      <c r="G1195" s="172"/>
      <c r="I1195" s="173"/>
      <c r="J1195" s="173"/>
      <c r="K1195" s="174"/>
      <c r="M1195" s="175"/>
      <c r="N1195" s="174"/>
      <c r="P1195" s="174"/>
      <c r="R1195" s="175"/>
      <c r="S1195" s="174"/>
      <c r="U1195" s="174"/>
      <c r="W1195" s="175"/>
      <c r="X1195" s="174"/>
    </row>
    <row r="1196" spans="7:24" s="165" customFormat="1" ht="15" customHeight="1">
      <c r="G1196" s="172"/>
      <c r="I1196" s="173"/>
      <c r="J1196" s="173"/>
      <c r="K1196" s="174"/>
      <c r="M1196" s="175"/>
      <c r="N1196" s="174"/>
      <c r="P1196" s="174"/>
      <c r="R1196" s="175"/>
      <c r="S1196" s="174"/>
      <c r="U1196" s="174"/>
      <c r="W1196" s="175"/>
      <c r="X1196" s="174"/>
    </row>
    <row r="1197" spans="7:24" s="165" customFormat="1" ht="15" customHeight="1">
      <c r="G1197" s="172"/>
      <c r="I1197" s="173"/>
      <c r="J1197" s="173"/>
      <c r="K1197" s="174"/>
      <c r="M1197" s="175"/>
      <c r="N1197" s="174"/>
      <c r="P1197" s="174"/>
      <c r="R1197" s="175"/>
      <c r="S1197" s="174"/>
      <c r="U1197" s="174"/>
      <c r="W1197" s="175"/>
      <c r="X1197" s="174"/>
    </row>
    <row r="1198" spans="7:24" s="165" customFormat="1" ht="15" customHeight="1">
      <c r="G1198" s="172"/>
      <c r="I1198" s="173"/>
      <c r="J1198" s="173"/>
      <c r="K1198" s="174"/>
      <c r="M1198" s="175"/>
      <c r="N1198" s="174"/>
      <c r="P1198" s="174"/>
      <c r="R1198" s="175"/>
      <c r="S1198" s="174"/>
      <c r="U1198" s="174"/>
      <c r="W1198" s="175"/>
      <c r="X1198" s="174"/>
    </row>
    <row r="1199" spans="7:24" s="165" customFormat="1" ht="15" customHeight="1">
      <c r="G1199" s="172"/>
      <c r="I1199" s="173"/>
      <c r="J1199" s="173"/>
      <c r="K1199" s="174"/>
      <c r="M1199" s="175"/>
      <c r="N1199" s="174"/>
      <c r="P1199" s="174"/>
      <c r="R1199" s="175"/>
      <c r="S1199" s="174"/>
      <c r="U1199" s="174"/>
      <c r="W1199" s="175"/>
      <c r="X1199" s="174"/>
    </row>
    <row r="1200" spans="7:24" s="165" customFormat="1" ht="15" customHeight="1">
      <c r="G1200" s="172"/>
      <c r="I1200" s="173"/>
      <c r="J1200" s="173"/>
      <c r="K1200" s="174"/>
      <c r="M1200" s="175"/>
      <c r="N1200" s="174"/>
      <c r="P1200" s="174"/>
      <c r="R1200" s="175"/>
      <c r="S1200" s="174"/>
      <c r="U1200" s="174"/>
      <c r="W1200" s="175"/>
      <c r="X1200" s="174"/>
    </row>
    <row r="1201" spans="7:24" s="165" customFormat="1" ht="15" customHeight="1">
      <c r="G1201" s="172"/>
      <c r="I1201" s="173"/>
      <c r="J1201" s="173"/>
      <c r="K1201" s="174"/>
      <c r="M1201" s="175"/>
      <c r="N1201" s="174"/>
      <c r="P1201" s="174"/>
      <c r="R1201" s="175"/>
      <c r="S1201" s="174"/>
      <c r="U1201" s="174"/>
      <c r="W1201" s="175"/>
      <c r="X1201" s="174"/>
    </row>
    <row r="1202" spans="7:24" s="165" customFormat="1" ht="15" customHeight="1">
      <c r="G1202" s="172"/>
      <c r="I1202" s="173"/>
      <c r="J1202" s="173"/>
      <c r="K1202" s="174"/>
      <c r="M1202" s="175"/>
      <c r="N1202" s="174"/>
      <c r="P1202" s="174"/>
      <c r="R1202" s="175"/>
      <c r="S1202" s="174"/>
      <c r="U1202" s="174"/>
      <c r="W1202" s="175"/>
      <c r="X1202" s="174"/>
    </row>
    <row r="1203" spans="7:24" s="165" customFormat="1" ht="15" customHeight="1">
      <c r="G1203" s="172"/>
      <c r="I1203" s="173"/>
      <c r="J1203" s="173"/>
      <c r="K1203" s="174"/>
      <c r="M1203" s="175"/>
      <c r="N1203" s="174"/>
      <c r="P1203" s="174"/>
      <c r="R1203" s="175"/>
      <c r="S1203" s="174"/>
      <c r="U1203" s="174"/>
      <c r="W1203" s="175"/>
      <c r="X1203" s="174"/>
    </row>
    <row r="1204" spans="7:24" s="165" customFormat="1" ht="15" customHeight="1">
      <c r="G1204" s="172"/>
      <c r="I1204" s="173"/>
      <c r="J1204" s="173"/>
      <c r="K1204" s="174"/>
      <c r="M1204" s="175"/>
      <c r="N1204" s="174"/>
      <c r="P1204" s="174"/>
      <c r="R1204" s="175"/>
      <c r="S1204" s="174"/>
      <c r="U1204" s="174"/>
      <c r="W1204" s="175"/>
      <c r="X1204" s="174"/>
    </row>
    <row r="1205" spans="7:24" s="165" customFormat="1" ht="15" customHeight="1">
      <c r="G1205" s="172"/>
      <c r="I1205" s="173"/>
      <c r="J1205" s="173"/>
      <c r="K1205" s="174"/>
      <c r="M1205" s="175"/>
      <c r="N1205" s="174"/>
      <c r="P1205" s="174"/>
      <c r="R1205" s="175"/>
      <c r="S1205" s="174"/>
      <c r="U1205" s="174"/>
      <c r="W1205" s="175"/>
      <c r="X1205" s="174"/>
    </row>
    <row r="1206" spans="7:24" s="165" customFormat="1" ht="15" customHeight="1">
      <c r="G1206" s="172"/>
      <c r="I1206" s="173"/>
      <c r="J1206" s="173"/>
      <c r="K1206" s="174"/>
      <c r="M1206" s="175"/>
      <c r="N1206" s="174"/>
      <c r="P1206" s="174"/>
      <c r="R1206" s="175"/>
      <c r="S1206" s="174"/>
      <c r="U1206" s="174"/>
      <c r="W1206" s="175"/>
      <c r="X1206" s="174"/>
    </row>
    <row r="1207" spans="7:24" s="165" customFormat="1" ht="15" customHeight="1">
      <c r="G1207" s="172"/>
      <c r="I1207" s="173"/>
      <c r="J1207" s="173"/>
      <c r="K1207" s="174"/>
      <c r="M1207" s="175"/>
      <c r="N1207" s="174"/>
      <c r="P1207" s="174"/>
      <c r="R1207" s="175"/>
      <c r="S1207" s="174"/>
      <c r="U1207" s="174"/>
      <c r="W1207" s="175"/>
      <c r="X1207" s="174"/>
    </row>
    <row r="1208" spans="7:24" s="165" customFormat="1" ht="15" customHeight="1">
      <c r="G1208" s="172"/>
      <c r="I1208" s="173"/>
      <c r="J1208" s="173"/>
      <c r="K1208" s="174"/>
      <c r="M1208" s="175"/>
      <c r="N1208" s="174"/>
      <c r="P1208" s="174"/>
      <c r="R1208" s="175"/>
      <c r="S1208" s="174"/>
      <c r="U1208" s="174"/>
      <c r="W1208" s="175"/>
      <c r="X1208" s="174"/>
    </row>
    <row r="1209" spans="7:24" s="165" customFormat="1" ht="15" customHeight="1">
      <c r="G1209" s="172"/>
      <c r="I1209" s="173"/>
      <c r="J1209" s="173"/>
      <c r="K1209" s="174"/>
      <c r="M1209" s="175"/>
      <c r="N1209" s="174"/>
      <c r="P1209" s="174"/>
      <c r="R1209" s="175"/>
      <c r="S1209" s="174"/>
      <c r="U1209" s="174"/>
      <c r="W1209" s="175"/>
      <c r="X1209" s="174"/>
    </row>
    <row r="1210" spans="7:24" s="165" customFormat="1" ht="15" customHeight="1">
      <c r="G1210" s="172"/>
      <c r="I1210" s="173"/>
      <c r="J1210" s="173"/>
      <c r="K1210" s="174"/>
      <c r="M1210" s="175"/>
      <c r="N1210" s="174"/>
      <c r="P1210" s="174"/>
      <c r="R1210" s="175"/>
      <c r="S1210" s="174"/>
      <c r="U1210" s="174"/>
      <c r="W1210" s="175"/>
      <c r="X1210" s="174"/>
    </row>
    <row r="1211" spans="7:24" s="165" customFormat="1" ht="15" customHeight="1">
      <c r="G1211" s="172"/>
      <c r="I1211" s="173"/>
      <c r="J1211" s="173"/>
      <c r="K1211" s="174"/>
      <c r="M1211" s="175"/>
      <c r="N1211" s="174"/>
      <c r="P1211" s="174"/>
      <c r="R1211" s="175"/>
      <c r="S1211" s="174"/>
      <c r="U1211" s="174"/>
      <c r="W1211" s="175"/>
      <c r="X1211" s="174"/>
    </row>
    <row r="1212" spans="7:24" s="165" customFormat="1" ht="15" customHeight="1">
      <c r="G1212" s="172"/>
      <c r="I1212" s="173"/>
      <c r="J1212" s="173"/>
      <c r="K1212" s="174"/>
      <c r="M1212" s="175"/>
      <c r="N1212" s="174"/>
      <c r="P1212" s="174"/>
      <c r="R1212" s="175"/>
      <c r="S1212" s="174"/>
      <c r="U1212" s="174"/>
      <c r="W1212" s="175"/>
      <c r="X1212" s="174"/>
    </row>
    <row r="1213" spans="7:24" s="165" customFormat="1" ht="15" customHeight="1">
      <c r="G1213" s="172"/>
      <c r="I1213" s="173"/>
      <c r="J1213" s="173"/>
      <c r="K1213" s="174"/>
      <c r="M1213" s="175"/>
      <c r="N1213" s="174"/>
      <c r="P1213" s="174"/>
      <c r="R1213" s="175"/>
      <c r="S1213" s="174"/>
      <c r="U1213" s="174"/>
      <c r="W1213" s="175"/>
      <c r="X1213" s="174"/>
    </row>
    <row r="1214" spans="7:24" s="165" customFormat="1" ht="15" customHeight="1">
      <c r="G1214" s="172"/>
      <c r="I1214" s="173"/>
      <c r="J1214" s="173"/>
      <c r="K1214" s="174"/>
      <c r="M1214" s="175"/>
      <c r="N1214" s="174"/>
      <c r="P1214" s="174"/>
      <c r="R1214" s="175"/>
      <c r="S1214" s="174"/>
      <c r="U1214" s="174"/>
      <c r="W1214" s="175"/>
      <c r="X1214" s="174"/>
    </row>
    <row r="1215" spans="7:24" s="165" customFormat="1" ht="15" customHeight="1">
      <c r="G1215" s="172"/>
      <c r="I1215" s="173"/>
      <c r="J1215" s="173"/>
      <c r="K1215" s="174"/>
      <c r="M1215" s="175"/>
      <c r="N1215" s="174"/>
      <c r="P1215" s="174"/>
      <c r="R1215" s="175"/>
      <c r="S1215" s="174"/>
      <c r="U1215" s="174"/>
      <c r="W1215" s="175"/>
      <c r="X1215" s="174"/>
    </row>
    <row r="1216" spans="7:24" s="165" customFormat="1" ht="15" customHeight="1">
      <c r="G1216" s="172"/>
      <c r="I1216" s="173"/>
      <c r="J1216" s="173"/>
      <c r="K1216" s="174"/>
      <c r="M1216" s="175"/>
      <c r="N1216" s="174"/>
      <c r="P1216" s="174"/>
      <c r="R1216" s="175"/>
      <c r="S1216" s="174"/>
      <c r="U1216" s="174"/>
      <c r="W1216" s="175"/>
      <c r="X1216" s="174"/>
    </row>
    <row r="1217" spans="7:24" s="165" customFormat="1" ht="15" customHeight="1">
      <c r="G1217" s="172"/>
      <c r="I1217" s="173"/>
      <c r="J1217" s="173"/>
      <c r="K1217" s="174"/>
      <c r="M1217" s="175"/>
      <c r="N1217" s="174"/>
      <c r="P1217" s="174"/>
      <c r="R1217" s="175"/>
      <c r="S1217" s="174"/>
      <c r="U1217" s="174"/>
      <c r="W1217" s="175"/>
      <c r="X1217" s="174"/>
    </row>
    <row r="1218" spans="7:24" s="165" customFormat="1" ht="15" customHeight="1">
      <c r="G1218" s="172"/>
      <c r="I1218" s="173"/>
      <c r="J1218" s="173"/>
      <c r="K1218" s="174"/>
      <c r="M1218" s="175"/>
      <c r="N1218" s="174"/>
      <c r="P1218" s="174"/>
      <c r="R1218" s="175"/>
      <c r="S1218" s="174"/>
      <c r="U1218" s="174"/>
      <c r="W1218" s="175"/>
      <c r="X1218" s="174"/>
    </row>
    <row r="1219" spans="7:24" s="165" customFormat="1" ht="15" customHeight="1">
      <c r="G1219" s="172"/>
      <c r="I1219" s="173"/>
      <c r="J1219" s="173"/>
      <c r="K1219" s="174"/>
      <c r="M1219" s="175"/>
      <c r="N1219" s="174"/>
      <c r="P1219" s="174"/>
      <c r="R1219" s="175"/>
      <c r="S1219" s="174"/>
      <c r="U1219" s="174"/>
      <c r="W1219" s="175"/>
      <c r="X1219" s="174"/>
    </row>
    <row r="1220" spans="7:24" s="165" customFormat="1" ht="15" customHeight="1">
      <c r="G1220" s="172"/>
      <c r="I1220" s="173"/>
      <c r="J1220" s="173"/>
      <c r="K1220" s="174"/>
      <c r="M1220" s="175"/>
      <c r="N1220" s="174"/>
      <c r="P1220" s="174"/>
      <c r="R1220" s="175"/>
      <c r="S1220" s="174"/>
      <c r="U1220" s="174"/>
      <c r="W1220" s="175"/>
      <c r="X1220" s="174"/>
    </row>
    <row r="1221" spans="7:24" s="165" customFormat="1" ht="15" customHeight="1">
      <c r="G1221" s="172"/>
      <c r="I1221" s="173"/>
      <c r="J1221" s="173"/>
      <c r="K1221" s="174"/>
      <c r="M1221" s="175"/>
      <c r="N1221" s="174"/>
      <c r="P1221" s="174"/>
      <c r="R1221" s="175"/>
      <c r="S1221" s="174"/>
      <c r="U1221" s="174"/>
      <c r="W1221" s="175"/>
      <c r="X1221" s="174"/>
    </row>
    <row r="1222" spans="7:24" s="165" customFormat="1" ht="15" customHeight="1">
      <c r="G1222" s="172"/>
      <c r="I1222" s="173"/>
      <c r="J1222" s="173"/>
      <c r="K1222" s="174"/>
      <c r="M1222" s="175"/>
      <c r="N1222" s="174"/>
      <c r="P1222" s="174"/>
      <c r="R1222" s="175"/>
      <c r="S1222" s="174"/>
      <c r="U1222" s="174"/>
      <c r="W1222" s="175"/>
      <c r="X1222" s="174"/>
    </row>
    <row r="1223" spans="7:24" s="165" customFormat="1" ht="15" customHeight="1">
      <c r="G1223" s="172"/>
      <c r="I1223" s="173"/>
      <c r="J1223" s="173"/>
      <c r="K1223" s="174"/>
      <c r="M1223" s="175"/>
      <c r="N1223" s="174"/>
      <c r="P1223" s="174"/>
      <c r="R1223" s="175"/>
      <c r="S1223" s="174"/>
      <c r="U1223" s="174"/>
      <c r="W1223" s="175"/>
      <c r="X1223" s="174"/>
    </row>
    <row r="1224" spans="7:24" s="165" customFormat="1" ht="15" customHeight="1">
      <c r="G1224" s="172"/>
      <c r="I1224" s="173"/>
      <c r="J1224" s="173"/>
      <c r="K1224" s="174"/>
      <c r="M1224" s="175"/>
      <c r="N1224" s="174"/>
      <c r="P1224" s="174"/>
      <c r="R1224" s="175"/>
      <c r="S1224" s="174"/>
      <c r="U1224" s="174"/>
      <c r="W1224" s="175"/>
      <c r="X1224" s="174"/>
    </row>
    <row r="1225" spans="7:24" s="165" customFormat="1" ht="15" customHeight="1">
      <c r="G1225" s="172"/>
      <c r="I1225" s="173"/>
      <c r="J1225" s="173"/>
      <c r="K1225" s="174"/>
      <c r="M1225" s="175"/>
      <c r="N1225" s="174"/>
      <c r="P1225" s="174"/>
      <c r="R1225" s="175"/>
      <c r="S1225" s="174"/>
      <c r="U1225" s="174"/>
      <c r="W1225" s="175"/>
      <c r="X1225" s="174"/>
    </row>
    <row r="1226" spans="7:24" s="165" customFormat="1" ht="15" customHeight="1">
      <c r="G1226" s="172"/>
      <c r="I1226" s="173"/>
      <c r="J1226" s="173"/>
      <c r="K1226" s="174"/>
      <c r="M1226" s="175"/>
      <c r="N1226" s="174"/>
      <c r="P1226" s="174"/>
      <c r="R1226" s="175"/>
      <c r="S1226" s="174"/>
      <c r="U1226" s="174"/>
      <c r="W1226" s="175"/>
      <c r="X1226" s="174"/>
    </row>
    <row r="1227" spans="7:24" s="165" customFormat="1" ht="15" customHeight="1">
      <c r="G1227" s="172"/>
      <c r="I1227" s="173"/>
      <c r="J1227" s="173"/>
      <c r="K1227" s="174"/>
      <c r="M1227" s="175"/>
      <c r="N1227" s="174"/>
      <c r="P1227" s="174"/>
      <c r="R1227" s="175"/>
      <c r="S1227" s="174"/>
      <c r="U1227" s="174"/>
      <c r="W1227" s="175"/>
      <c r="X1227" s="174"/>
    </row>
    <row r="1228" spans="7:24" s="165" customFormat="1" ht="15" customHeight="1">
      <c r="G1228" s="172"/>
      <c r="I1228" s="173"/>
      <c r="J1228" s="173"/>
      <c r="K1228" s="174"/>
      <c r="M1228" s="175"/>
      <c r="N1228" s="174"/>
      <c r="P1228" s="174"/>
      <c r="R1228" s="175"/>
      <c r="S1228" s="174"/>
      <c r="U1228" s="174"/>
      <c r="W1228" s="175"/>
      <c r="X1228" s="174"/>
    </row>
    <row r="1229" spans="7:24" s="165" customFormat="1" ht="15" customHeight="1">
      <c r="G1229" s="172"/>
      <c r="I1229" s="173"/>
      <c r="J1229" s="173"/>
      <c r="K1229" s="174"/>
      <c r="M1229" s="175"/>
      <c r="N1229" s="174"/>
      <c r="P1229" s="174"/>
      <c r="R1229" s="175"/>
      <c r="S1229" s="174"/>
      <c r="U1229" s="174"/>
      <c r="W1229" s="175"/>
      <c r="X1229" s="174"/>
    </row>
    <row r="1230" spans="7:24" s="165" customFormat="1" ht="15" customHeight="1">
      <c r="G1230" s="172"/>
      <c r="I1230" s="173"/>
      <c r="J1230" s="173"/>
      <c r="K1230" s="174"/>
      <c r="M1230" s="175"/>
      <c r="N1230" s="174"/>
      <c r="P1230" s="174"/>
      <c r="R1230" s="175"/>
      <c r="S1230" s="174"/>
      <c r="U1230" s="174"/>
      <c r="W1230" s="175"/>
      <c r="X1230" s="174"/>
    </row>
    <row r="1231" spans="7:24" s="165" customFormat="1" ht="15" customHeight="1">
      <c r="G1231" s="172"/>
      <c r="I1231" s="173"/>
      <c r="J1231" s="173"/>
      <c r="K1231" s="174"/>
      <c r="M1231" s="175"/>
      <c r="N1231" s="174"/>
      <c r="P1231" s="174"/>
      <c r="R1231" s="175"/>
      <c r="S1231" s="174"/>
      <c r="U1231" s="174"/>
      <c r="W1231" s="175"/>
      <c r="X1231" s="174"/>
    </row>
    <row r="1232" spans="7:24" s="165" customFormat="1" ht="15" customHeight="1">
      <c r="G1232" s="172"/>
      <c r="I1232" s="173"/>
      <c r="J1232" s="173"/>
      <c r="K1232" s="174"/>
      <c r="M1232" s="175"/>
      <c r="N1232" s="174"/>
      <c r="P1232" s="174"/>
      <c r="R1232" s="175"/>
      <c r="S1232" s="174"/>
      <c r="U1232" s="174"/>
      <c r="W1232" s="175"/>
      <c r="X1232" s="174"/>
    </row>
    <row r="1233" spans="7:24" s="165" customFormat="1" ht="15" customHeight="1">
      <c r="G1233" s="172"/>
      <c r="I1233" s="173"/>
      <c r="J1233" s="173"/>
      <c r="K1233" s="174"/>
      <c r="M1233" s="175"/>
      <c r="N1233" s="174"/>
      <c r="P1233" s="174"/>
      <c r="R1233" s="175"/>
      <c r="S1233" s="174"/>
      <c r="U1233" s="174"/>
      <c r="W1233" s="175"/>
      <c r="X1233" s="174"/>
    </row>
    <row r="1234" spans="7:24" s="165" customFormat="1" ht="15" customHeight="1">
      <c r="G1234" s="172"/>
      <c r="I1234" s="173"/>
      <c r="J1234" s="173"/>
      <c r="K1234" s="174"/>
      <c r="M1234" s="175"/>
      <c r="N1234" s="174"/>
      <c r="P1234" s="174"/>
      <c r="R1234" s="175"/>
      <c r="S1234" s="174"/>
      <c r="U1234" s="174"/>
      <c r="W1234" s="175"/>
      <c r="X1234" s="174"/>
    </row>
    <row r="1235" spans="7:24" s="165" customFormat="1" ht="15" customHeight="1">
      <c r="G1235" s="172"/>
      <c r="I1235" s="173"/>
      <c r="J1235" s="173"/>
      <c r="K1235" s="174"/>
      <c r="M1235" s="175"/>
      <c r="N1235" s="174"/>
      <c r="P1235" s="174"/>
      <c r="R1235" s="175"/>
      <c r="S1235" s="174"/>
      <c r="U1235" s="174"/>
      <c r="W1235" s="175"/>
      <c r="X1235" s="174"/>
    </row>
    <row r="1236" spans="7:24" s="165" customFormat="1" ht="15" customHeight="1">
      <c r="G1236" s="172"/>
      <c r="I1236" s="173"/>
      <c r="J1236" s="173"/>
      <c r="K1236" s="174"/>
      <c r="M1236" s="175"/>
      <c r="N1236" s="174"/>
      <c r="P1236" s="174"/>
      <c r="R1236" s="175"/>
      <c r="S1236" s="174"/>
      <c r="U1236" s="174"/>
      <c r="W1236" s="175"/>
      <c r="X1236" s="174"/>
    </row>
    <row r="1237" spans="7:24" s="165" customFormat="1" ht="15" customHeight="1">
      <c r="G1237" s="172"/>
      <c r="I1237" s="173"/>
      <c r="J1237" s="173"/>
      <c r="K1237" s="174"/>
      <c r="M1237" s="175"/>
      <c r="N1237" s="174"/>
      <c r="P1237" s="174"/>
      <c r="R1237" s="175"/>
      <c r="S1237" s="174"/>
      <c r="U1237" s="174"/>
      <c r="W1237" s="175"/>
      <c r="X1237" s="174"/>
    </row>
    <row r="1238" spans="7:24" s="165" customFormat="1" ht="15" customHeight="1">
      <c r="G1238" s="172"/>
      <c r="I1238" s="173"/>
      <c r="J1238" s="173"/>
      <c r="K1238" s="174"/>
      <c r="M1238" s="175"/>
      <c r="N1238" s="174"/>
      <c r="P1238" s="174"/>
      <c r="R1238" s="175"/>
      <c r="S1238" s="174"/>
      <c r="U1238" s="174"/>
      <c r="W1238" s="175"/>
      <c r="X1238" s="174"/>
    </row>
    <row r="1239" spans="7:24" s="165" customFormat="1" ht="15" customHeight="1">
      <c r="G1239" s="172"/>
      <c r="I1239" s="173"/>
      <c r="J1239" s="173"/>
      <c r="K1239" s="174"/>
      <c r="M1239" s="175"/>
      <c r="N1239" s="174"/>
      <c r="P1239" s="174"/>
      <c r="R1239" s="175"/>
      <c r="S1239" s="174"/>
      <c r="U1239" s="174"/>
      <c r="W1239" s="175"/>
      <c r="X1239" s="174"/>
    </row>
    <row r="1240" spans="7:24" s="165" customFormat="1" ht="15" customHeight="1">
      <c r="G1240" s="172"/>
      <c r="I1240" s="173"/>
      <c r="J1240" s="173"/>
      <c r="K1240" s="174"/>
      <c r="M1240" s="175"/>
      <c r="N1240" s="174"/>
      <c r="P1240" s="174"/>
      <c r="R1240" s="175"/>
      <c r="S1240" s="174"/>
      <c r="U1240" s="174"/>
      <c r="W1240" s="175"/>
      <c r="X1240" s="174"/>
    </row>
    <row r="1241" spans="7:24" s="165" customFormat="1" ht="15" customHeight="1">
      <c r="G1241" s="172"/>
      <c r="I1241" s="173"/>
      <c r="J1241" s="173"/>
      <c r="K1241" s="174"/>
      <c r="M1241" s="175"/>
      <c r="N1241" s="174"/>
      <c r="P1241" s="174"/>
      <c r="R1241" s="175"/>
      <c r="S1241" s="174"/>
      <c r="U1241" s="174"/>
      <c r="W1241" s="175"/>
      <c r="X1241" s="174"/>
    </row>
    <row r="1242" spans="7:24" s="165" customFormat="1" ht="15" customHeight="1">
      <c r="G1242" s="172"/>
      <c r="I1242" s="173"/>
      <c r="J1242" s="173"/>
      <c r="K1242" s="174"/>
      <c r="M1242" s="175"/>
      <c r="N1242" s="174"/>
      <c r="P1242" s="174"/>
      <c r="R1242" s="175"/>
      <c r="S1242" s="174"/>
      <c r="U1242" s="174"/>
      <c r="W1242" s="175"/>
      <c r="X1242" s="174"/>
    </row>
    <row r="1243" spans="7:24" s="165" customFormat="1" ht="15" customHeight="1">
      <c r="G1243" s="172"/>
      <c r="I1243" s="173"/>
      <c r="J1243" s="173"/>
      <c r="K1243" s="174"/>
      <c r="M1243" s="175"/>
      <c r="N1243" s="174"/>
      <c r="P1243" s="174"/>
      <c r="R1243" s="175"/>
      <c r="S1243" s="174"/>
      <c r="U1243" s="174"/>
      <c r="W1243" s="175"/>
      <c r="X1243" s="174"/>
    </row>
    <row r="1244" spans="7:24" s="165" customFormat="1" ht="15" customHeight="1">
      <c r="G1244" s="172"/>
      <c r="I1244" s="173"/>
      <c r="J1244" s="173"/>
      <c r="K1244" s="174"/>
      <c r="M1244" s="175"/>
      <c r="N1244" s="174"/>
      <c r="P1244" s="174"/>
      <c r="R1244" s="175"/>
      <c r="S1244" s="174"/>
      <c r="U1244" s="174"/>
      <c r="W1244" s="175"/>
      <c r="X1244" s="174"/>
    </row>
    <row r="1245" spans="7:24" s="165" customFormat="1" ht="15" customHeight="1">
      <c r="G1245" s="172"/>
      <c r="I1245" s="173"/>
      <c r="J1245" s="173"/>
      <c r="K1245" s="174"/>
      <c r="M1245" s="175"/>
      <c r="N1245" s="174"/>
      <c r="P1245" s="174"/>
      <c r="R1245" s="175"/>
      <c r="S1245" s="174"/>
      <c r="U1245" s="174"/>
      <c r="W1245" s="175"/>
      <c r="X1245" s="174"/>
    </row>
    <row r="1246" spans="7:24" s="165" customFormat="1" ht="15" customHeight="1">
      <c r="G1246" s="172"/>
      <c r="I1246" s="173"/>
      <c r="J1246" s="173"/>
      <c r="K1246" s="174"/>
      <c r="M1246" s="175"/>
      <c r="N1246" s="174"/>
      <c r="P1246" s="174"/>
      <c r="R1246" s="175"/>
      <c r="S1246" s="174"/>
      <c r="U1246" s="174"/>
      <c r="W1246" s="175"/>
      <c r="X1246" s="174"/>
    </row>
    <row r="1247" spans="7:24" s="165" customFormat="1" ht="15" customHeight="1">
      <c r="G1247" s="172"/>
      <c r="I1247" s="173"/>
      <c r="J1247" s="173"/>
      <c r="K1247" s="174"/>
      <c r="M1247" s="175"/>
      <c r="N1247" s="174"/>
      <c r="P1247" s="174"/>
      <c r="R1247" s="175"/>
      <c r="S1247" s="174"/>
      <c r="U1247" s="174"/>
      <c r="W1247" s="175"/>
      <c r="X1247" s="174"/>
    </row>
    <row r="1248" spans="7:24" s="165" customFormat="1" ht="15" customHeight="1">
      <c r="G1248" s="172"/>
      <c r="I1248" s="173"/>
      <c r="J1248" s="173"/>
      <c r="K1248" s="174"/>
      <c r="M1248" s="175"/>
      <c r="N1248" s="174"/>
      <c r="P1248" s="174"/>
      <c r="R1248" s="175"/>
      <c r="S1248" s="174"/>
      <c r="U1248" s="174"/>
      <c r="W1248" s="175"/>
      <c r="X1248" s="174"/>
    </row>
    <row r="1249" spans="7:24" s="165" customFormat="1" ht="15" customHeight="1">
      <c r="G1249" s="172"/>
      <c r="I1249" s="173"/>
      <c r="J1249" s="173"/>
      <c r="K1249" s="174"/>
      <c r="M1249" s="175"/>
      <c r="N1249" s="174"/>
      <c r="P1249" s="174"/>
      <c r="R1249" s="175"/>
      <c r="S1249" s="174"/>
      <c r="U1249" s="174"/>
      <c r="W1249" s="175"/>
      <c r="X1249" s="174"/>
    </row>
    <row r="1250" spans="7:24" s="165" customFormat="1" ht="15" customHeight="1">
      <c r="G1250" s="172"/>
      <c r="I1250" s="173"/>
      <c r="J1250" s="173"/>
      <c r="K1250" s="174"/>
      <c r="M1250" s="175"/>
      <c r="N1250" s="174"/>
      <c r="P1250" s="174"/>
      <c r="R1250" s="175"/>
      <c r="S1250" s="174"/>
      <c r="U1250" s="174"/>
      <c r="W1250" s="175"/>
      <c r="X1250" s="174"/>
    </row>
    <row r="1251" spans="7:24" s="165" customFormat="1" ht="15" customHeight="1">
      <c r="G1251" s="172"/>
      <c r="I1251" s="173"/>
      <c r="J1251" s="173"/>
      <c r="K1251" s="174"/>
      <c r="M1251" s="175"/>
      <c r="N1251" s="174"/>
      <c r="P1251" s="174"/>
      <c r="R1251" s="175"/>
      <c r="S1251" s="174"/>
      <c r="U1251" s="174"/>
      <c r="W1251" s="175"/>
      <c r="X1251" s="174"/>
    </row>
    <row r="1252" spans="7:24" s="165" customFormat="1" ht="15" customHeight="1">
      <c r="G1252" s="172"/>
      <c r="I1252" s="173"/>
      <c r="J1252" s="173"/>
      <c r="K1252" s="174"/>
      <c r="M1252" s="175"/>
      <c r="N1252" s="174"/>
      <c r="P1252" s="174"/>
      <c r="R1252" s="175"/>
      <c r="S1252" s="174"/>
      <c r="U1252" s="174"/>
      <c r="W1252" s="175"/>
      <c r="X1252" s="174"/>
    </row>
    <row r="1253" spans="7:24" s="165" customFormat="1" ht="15" customHeight="1">
      <c r="G1253" s="172"/>
      <c r="I1253" s="173"/>
      <c r="J1253" s="173"/>
      <c r="K1253" s="174"/>
      <c r="M1253" s="175"/>
      <c r="N1253" s="174"/>
      <c r="P1253" s="174"/>
      <c r="R1253" s="175"/>
      <c r="S1253" s="174"/>
      <c r="U1253" s="174"/>
      <c r="W1253" s="175"/>
      <c r="X1253" s="174"/>
    </row>
    <row r="1254" spans="7:24" s="165" customFormat="1" ht="15" customHeight="1">
      <c r="G1254" s="172"/>
      <c r="I1254" s="173"/>
      <c r="J1254" s="173"/>
      <c r="K1254" s="174"/>
      <c r="M1254" s="175"/>
      <c r="N1254" s="174"/>
      <c r="P1254" s="174"/>
      <c r="R1254" s="175"/>
      <c r="S1254" s="174"/>
      <c r="U1254" s="174"/>
      <c r="W1254" s="175"/>
      <c r="X1254" s="174"/>
    </row>
    <row r="1255" spans="7:24" s="165" customFormat="1" ht="15" customHeight="1">
      <c r="G1255" s="172"/>
      <c r="I1255" s="173"/>
      <c r="J1255" s="173"/>
      <c r="K1255" s="174"/>
      <c r="M1255" s="175"/>
      <c r="N1255" s="174"/>
      <c r="P1255" s="174"/>
      <c r="R1255" s="175"/>
      <c r="S1255" s="174"/>
      <c r="U1255" s="174"/>
      <c r="W1255" s="175"/>
      <c r="X1255" s="174"/>
    </row>
    <row r="1256" spans="7:24" s="165" customFormat="1" ht="15" customHeight="1">
      <c r="G1256" s="172"/>
      <c r="I1256" s="173"/>
      <c r="J1256" s="173"/>
      <c r="K1256" s="174"/>
      <c r="M1256" s="175"/>
      <c r="N1256" s="174"/>
      <c r="P1256" s="174"/>
      <c r="R1256" s="175"/>
      <c r="S1256" s="174"/>
      <c r="U1256" s="174"/>
      <c r="W1256" s="175"/>
      <c r="X1256" s="174"/>
    </row>
    <row r="1257" spans="7:24" s="165" customFormat="1" ht="15" customHeight="1">
      <c r="G1257" s="172"/>
      <c r="I1257" s="173"/>
      <c r="J1257" s="173"/>
      <c r="K1257" s="174"/>
      <c r="M1257" s="175"/>
      <c r="N1257" s="174"/>
      <c r="P1257" s="174"/>
      <c r="R1257" s="175"/>
      <c r="S1257" s="174"/>
      <c r="U1257" s="174"/>
      <c r="W1257" s="175"/>
      <c r="X1257" s="174"/>
    </row>
    <row r="1258" spans="7:24" s="165" customFormat="1" ht="15" customHeight="1">
      <c r="G1258" s="172"/>
      <c r="I1258" s="173"/>
      <c r="J1258" s="173"/>
      <c r="K1258" s="174"/>
      <c r="M1258" s="175"/>
      <c r="N1258" s="174"/>
      <c r="P1258" s="174"/>
      <c r="R1258" s="175"/>
      <c r="S1258" s="174"/>
      <c r="U1258" s="174"/>
      <c r="W1258" s="175"/>
      <c r="X1258" s="174"/>
    </row>
    <row r="1259" spans="7:24" s="165" customFormat="1" ht="15" customHeight="1">
      <c r="G1259" s="172"/>
      <c r="I1259" s="173"/>
      <c r="J1259" s="173"/>
      <c r="K1259" s="174"/>
      <c r="M1259" s="175"/>
      <c r="N1259" s="174"/>
      <c r="P1259" s="174"/>
      <c r="R1259" s="175"/>
      <c r="S1259" s="174"/>
      <c r="U1259" s="174"/>
      <c r="W1259" s="175"/>
      <c r="X1259" s="174"/>
    </row>
    <row r="1260" spans="7:24" s="165" customFormat="1" ht="15" customHeight="1">
      <c r="G1260" s="172"/>
      <c r="I1260" s="173"/>
      <c r="J1260" s="173"/>
      <c r="K1260" s="174"/>
      <c r="M1260" s="175"/>
      <c r="N1260" s="174"/>
      <c r="P1260" s="174"/>
      <c r="R1260" s="175"/>
      <c r="S1260" s="174"/>
      <c r="U1260" s="174"/>
      <c r="W1260" s="175"/>
      <c r="X1260" s="174"/>
    </row>
    <row r="1261" spans="7:24" s="165" customFormat="1" ht="15" customHeight="1">
      <c r="G1261" s="172"/>
      <c r="I1261" s="173"/>
      <c r="J1261" s="173"/>
      <c r="K1261" s="174"/>
      <c r="M1261" s="175"/>
      <c r="N1261" s="174"/>
      <c r="P1261" s="174"/>
      <c r="R1261" s="175"/>
      <c r="S1261" s="174"/>
      <c r="U1261" s="174"/>
      <c r="W1261" s="175"/>
      <c r="X1261" s="174"/>
    </row>
    <row r="1262" spans="7:24" s="165" customFormat="1" ht="15" customHeight="1">
      <c r="G1262" s="172"/>
      <c r="I1262" s="173"/>
      <c r="J1262" s="173"/>
      <c r="K1262" s="174"/>
      <c r="M1262" s="175"/>
      <c r="N1262" s="174"/>
      <c r="P1262" s="174"/>
      <c r="R1262" s="175"/>
      <c r="S1262" s="174"/>
      <c r="U1262" s="174"/>
      <c r="W1262" s="175"/>
      <c r="X1262" s="174"/>
    </row>
    <row r="1263" spans="7:24" s="165" customFormat="1" ht="15" customHeight="1">
      <c r="G1263" s="172"/>
      <c r="I1263" s="173"/>
      <c r="J1263" s="173"/>
      <c r="K1263" s="174"/>
      <c r="M1263" s="175"/>
      <c r="N1263" s="174"/>
      <c r="P1263" s="174"/>
      <c r="R1263" s="175"/>
      <c r="S1263" s="174"/>
      <c r="U1263" s="174"/>
      <c r="W1263" s="175"/>
      <c r="X1263" s="174"/>
    </row>
    <row r="1264" spans="7:24" s="165" customFormat="1" ht="15" customHeight="1">
      <c r="G1264" s="172"/>
      <c r="I1264" s="173"/>
      <c r="J1264" s="173"/>
      <c r="K1264" s="174"/>
      <c r="M1264" s="175"/>
      <c r="N1264" s="174"/>
      <c r="P1264" s="174"/>
      <c r="R1264" s="175"/>
      <c r="S1264" s="174"/>
      <c r="U1264" s="174"/>
      <c r="W1264" s="175"/>
      <c r="X1264" s="174"/>
    </row>
    <row r="1265" spans="7:24" s="165" customFormat="1" ht="15" customHeight="1">
      <c r="G1265" s="172"/>
      <c r="I1265" s="173"/>
      <c r="J1265" s="173"/>
      <c r="K1265" s="174"/>
      <c r="M1265" s="175"/>
      <c r="N1265" s="174"/>
      <c r="P1265" s="174"/>
      <c r="R1265" s="175"/>
      <c r="S1265" s="174"/>
      <c r="U1265" s="174"/>
      <c r="W1265" s="175"/>
      <c r="X1265" s="174"/>
    </row>
    <row r="1266" spans="7:24" s="165" customFormat="1" ht="15" customHeight="1">
      <c r="G1266" s="172"/>
      <c r="I1266" s="173"/>
      <c r="J1266" s="173"/>
      <c r="K1266" s="174"/>
      <c r="M1266" s="175"/>
      <c r="N1266" s="174"/>
      <c r="P1266" s="174"/>
      <c r="R1266" s="175"/>
      <c r="S1266" s="174"/>
      <c r="U1266" s="174"/>
      <c r="W1266" s="175"/>
      <c r="X1266" s="174"/>
    </row>
    <row r="1267" spans="7:24" s="165" customFormat="1" ht="15" customHeight="1">
      <c r="G1267" s="172"/>
      <c r="I1267" s="173"/>
      <c r="J1267" s="173"/>
      <c r="K1267" s="174"/>
      <c r="M1267" s="175"/>
      <c r="N1267" s="174"/>
      <c r="P1267" s="174"/>
      <c r="R1267" s="175"/>
      <c r="S1267" s="174"/>
      <c r="U1267" s="174"/>
      <c r="W1267" s="175"/>
      <c r="X1267" s="174"/>
    </row>
    <row r="1268" spans="7:24" s="165" customFormat="1" ht="15" customHeight="1">
      <c r="G1268" s="172"/>
      <c r="I1268" s="173"/>
      <c r="J1268" s="173"/>
      <c r="K1268" s="174"/>
      <c r="M1268" s="175"/>
      <c r="N1268" s="174"/>
      <c r="P1268" s="174"/>
      <c r="R1268" s="175"/>
      <c r="S1268" s="174"/>
      <c r="U1268" s="174"/>
      <c r="W1268" s="175"/>
      <c r="X1268" s="174"/>
    </row>
    <row r="1269" spans="7:24" s="165" customFormat="1" ht="15" customHeight="1">
      <c r="G1269" s="172"/>
      <c r="I1269" s="173"/>
      <c r="J1269" s="173"/>
      <c r="K1269" s="174"/>
      <c r="M1269" s="175"/>
      <c r="N1269" s="174"/>
      <c r="P1269" s="174"/>
      <c r="R1269" s="175"/>
      <c r="S1269" s="174"/>
      <c r="U1269" s="174"/>
      <c r="W1269" s="175"/>
      <c r="X1269" s="174"/>
    </row>
    <row r="1270" spans="7:24" s="165" customFormat="1" ht="15" customHeight="1">
      <c r="G1270" s="172"/>
      <c r="I1270" s="173"/>
      <c r="J1270" s="173"/>
      <c r="K1270" s="174"/>
      <c r="M1270" s="175"/>
      <c r="N1270" s="174"/>
      <c r="P1270" s="174"/>
      <c r="R1270" s="175"/>
      <c r="S1270" s="174"/>
      <c r="U1270" s="174"/>
      <c r="W1270" s="175"/>
      <c r="X1270" s="174"/>
    </row>
    <row r="1271" spans="7:24" s="165" customFormat="1" ht="15" customHeight="1">
      <c r="G1271" s="172"/>
      <c r="I1271" s="173"/>
      <c r="J1271" s="173"/>
      <c r="K1271" s="174"/>
      <c r="M1271" s="175"/>
      <c r="N1271" s="174"/>
      <c r="P1271" s="174"/>
      <c r="R1271" s="175"/>
      <c r="S1271" s="174"/>
      <c r="U1271" s="174"/>
      <c r="W1271" s="175"/>
      <c r="X1271" s="174"/>
    </row>
    <row r="1272" spans="7:24" s="165" customFormat="1" ht="15" customHeight="1">
      <c r="G1272" s="172"/>
      <c r="I1272" s="173"/>
      <c r="J1272" s="173"/>
      <c r="K1272" s="174"/>
      <c r="M1272" s="175"/>
      <c r="N1272" s="174"/>
      <c r="P1272" s="174"/>
      <c r="R1272" s="175"/>
      <c r="S1272" s="174"/>
      <c r="U1272" s="174"/>
      <c r="W1272" s="175"/>
      <c r="X1272" s="174"/>
    </row>
    <row r="1273" spans="7:24" s="165" customFormat="1" ht="15" customHeight="1">
      <c r="G1273" s="172"/>
      <c r="I1273" s="173"/>
      <c r="J1273" s="173"/>
      <c r="K1273" s="174"/>
      <c r="M1273" s="175"/>
      <c r="N1273" s="174"/>
      <c r="P1273" s="174"/>
      <c r="R1273" s="175"/>
      <c r="S1273" s="174"/>
      <c r="U1273" s="174"/>
      <c r="W1273" s="175"/>
      <c r="X1273" s="174"/>
    </row>
    <row r="1274" spans="7:24" s="165" customFormat="1" ht="15" customHeight="1">
      <c r="G1274" s="172"/>
      <c r="I1274" s="173"/>
      <c r="J1274" s="173"/>
      <c r="K1274" s="174"/>
      <c r="M1274" s="175"/>
      <c r="N1274" s="174"/>
      <c r="P1274" s="174"/>
      <c r="R1274" s="175"/>
      <c r="S1274" s="174"/>
      <c r="U1274" s="174"/>
      <c r="W1274" s="175"/>
      <c r="X1274" s="174"/>
    </row>
    <row r="1275" spans="7:24" s="165" customFormat="1" ht="15" customHeight="1">
      <c r="G1275" s="172"/>
      <c r="I1275" s="173"/>
      <c r="J1275" s="173"/>
      <c r="K1275" s="174"/>
      <c r="M1275" s="175"/>
      <c r="N1275" s="174"/>
      <c r="P1275" s="174"/>
      <c r="R1275" s="175"/>
      <c r="S1275" s="174"/>
      <c r="U1275" s="174"/>
      <c r="W1275" s="175"/>
      <c r="X1275" s="174"/>
    </row>
    <row r="1276" spans="7:24" s="165" customFormat="1" ht="15" customHeight="1">
      <c r="G1276" s="172"/>
      <c r="I1276" s="173"/>
      <c r="J1276" s="173"/>
      <c r="K1276" s="174"/>
      <c r="M1276" s="175"/>
      <c r="N1276" s="174"/>
      <c r="P1276" s="174"/>
      <c r="R1276" s="175"/>
      <c r="S1276" s="174"/>
      <c r="U1276" s="174"/>
      <c r="W1276" s="175"/>
      <c r="X1276" s="174"/>
    </row>
    <row r="1277" spans="7:24" s="165" customFormat="1" ht="15" customHeight="1">
      <c r="G1277" s="172"/>
      <c r="I1277" s="173"/>
      <c r="J1277" s="173"/>
      <c r="K1277" s="174"/>
      <c r="M1277" s="175"/>
      <c r="N1277" s="174"/>
      <c r="P1277" s="174"/>
      <c r="R1277" s="175"/>
      <c r="S1277" s="174"/>
      <c r="U1277" s="174"/>
      <c r="W1277" s="175"/>
      <c r="X1277" s="174"/>
    </row>
    <row r="1278" spans="7:24" s="165" customFormat="1" ht="15" customHeight="1">
      <c r="G1278" s="172"/>
      <c r="I1278" s="173"/>
      <c r="J1278" s="173"/>
      <c r="K1278" s="174"/>
      <c r="M1278" s="175"/>
      <c r="N1278" s="174"/>
      <c r="P1278" s="174"/>
      <c r="R1278" s="175"/>
      <c r="S1278" s="174"/>
      <c r="U1278" s="174"/>
      <c r="W1278" s="175"/>
      <c r="X1278" s="174"/>
    </row>
    <row r="1279" spans="7:24" s="165" customFormat="1" ht="15" customHeight="1">
      <c r="G1279" s="172"/>
      <c r="I1279" s="173"/>
      <c r="J1279" s="173"/>
      <c r="K1279" s="174"/>
      <c r="M1279" s="175"/>
      <c r="N1279" s="174"/>
      <c r="P1279" s="174"/>
      <c r="R1279" s="175"/>
      <c r="S1279" s="174"/>
      <c r="U1279" s="174"/>
      <c r="W1279" s="175"/>
      <c r="X1279" s="174"/>
    </row>
    <row r="1280" spans="7:24" s="165" customFormat="1" ht="15" customHeight="1">
      <c r="G1280" s="172"/>
      <c r="I1280" s="173"/>
      <c r="J1280" s="173"/>
      <c r="K1280" s="174"/>
      <c r="M1280" s="175"/>
      <c r="N1280" s="174"/>
      <c r="P1280" s="174"/>
      <c r="R1280" s="175"/>
      <c r="S1280" s="174"/>
      <c r="U1280" s="174"/>
      <c r="W1280" s="175"/>
      <c r="X1280" s="174"/>
    </row>
    <row r="1281" spans="7:24" s="165" customFormat="1" ht="15" customHeight="1">
      <c r="G1281" s="172"/>
      <c r="I1281" s="173"/>
      <c r="J1281" s="173"/>
      <c r="K1281" s="174"/>
      <c r="M1281" s="175"/>
      <c r="N1281" s="174"/>
      <c r="P1281" s="174"/>
      <c r="R1281" s="175"/>
      <c r="S1281" s="174"/>
      <c r="U1281" s="174"/>
      <c r="W1281" s="175"/>
      <c r="X1281" s="174"/>
    </row>
    <row r="1282" spans="7:24" s="165" customFormat="1" ht="15" customHeight="1">
      <c r="G1282" s="172"/>
      <c r="I1282" s="173"/>
      <c r="J1282" s="173"/>
      <c r="K1282" s="174"/>
      <c r="M1282" s="175"/>
      <c r="N1282" s="174"/>
      <c r="P1282" s="174"/>
      <c r="R1282" s="175"/>
      <c r="S1282" s="174"/>
      <c r="U1282" s="174"/>
      <c r="W1282" s="175"/>
      <c r="X1282" s="174"/>
    </row>
    <row r="1283" spans="7:24" s="165" customFormat="1" ht="15" customHeight="1">
      <c r="G1283" s="172"/>
      <c r="I1283" s="173"/>
      <c r="J1283" s="173"/>
      <c r="K1283" s="174"/>
      <c r="M1283" s="175"/>
      <c r="N1283" s="174"/>
      <c r="P1283" s="174"/>
      <c r="R1283" s="175"/>
      <c r="S1283" s="174"/>
      <c r="U1283" s="174"/>
      <c r="W1283" s="175"/>
      <c r="X1283" s="174"/>
    </row>
    <row r="1284" spans="7:24" s="165" customFormat="1" ht="15" customHeight="1">
      <c r="G1284" s="172"/>
      <c r="I1284" s="173"/>
      <c r="J1284" s="173"/>
      <c r="K1284" s="174"/>
      <c r="M1284" s="175"/>
      <c r="N1284" s="174"/>
      <c r="P1284" s="174"/>
      <c r="R1284" s="175"/>
      <c r="S1284" s="174"/>
      <c r="U1284" s="174"/>
      <c r="W1284" s="175"/>
      <c r="X1284" s="174"/>
    </row>
    <row r="1285" spans="7:24" s="165" customFormat="1" ht="15" customHeight="1">
      <c r="G1285" s="172"/>
      <c r="I1285" s="173"/>
      <c r="J1285" s="173"/>
      <c r="K1285" s="174"/>
      <c r="M1285" s="175"/>
      <c r="N1285" s="174"/>
      <c r="P1285" s="174"/>
      <c r="R1285" s="175"/>
      <c r="S1285" s="174"/>
      <c r="U1285" s="174"/>
      <c r="W1285" s="175"/>
      <c r="X1285" s="174"/>
    </row>
    <row r="1286" spans="7:24" s="165" customFormat="1" ht="15" customHeight="1">
      <c r="G1286" s="172"/>
      <c r="I1286" s="173"/>
      <c r="J1286" s="173"/>
      <c r="K1286" s="174"/>
      <c r="M1286" s="175"/>
      <c r="N1286" s="174"/>
      <c r="P1286" s="174"/>
      <c r="R1286" s="175"/>
      <c r="S1286" s="174"/>
      <c r="U1286" s="174"/>
      <c r="W1286" s="175"/>
      <c r="X1286" s="174"/>
    </row>
    <row r="1287" spans="7:24" s="165" customFormat="1" ht="15" customHeight="1">
      <c r="G1287" s="172"/>
      <c r="I1287" s="173"/>
      <c r="J1287" s="173"/>
      <c r="K1287" s="174"/>
      <c r="M1287" s="175"/>
      <c r="N1287" s="174"/>
      <c r="P1287" s="174"/>
      <c r="R1287" s="175"/>
      <c r="S1287" s="174"/>
      <c r="U1287" s="174"/>
      <c r="W1287" s="175"/>
      <c r="X1287" s="174"/>
    </row>
    <row r="1288" spans="7:24" s="165" customFormat="1" ht="15" customHeight="1">
      <c r="G1288" s="172"/>
      <c r="I1288" s="173"/>
      <c r="J1288" s="173"/>
      <c r="K1288" s="174"/>
      <c r="M1288" s="175"/>
      <c r="N1288" s="174"/>
      <c r="P1288" s="174"/>
      <c r="R1288" s="175"/>
      <c r="S1288" s="174"/>
      <c r="U1288" s="174"/>
      <c r="W1288" s="175"/>
      <c r="X1288" s="174"/>
    </row>
    <row r="1289" spans="7:24" s="165" customFormat="1" ht="15" customHeight="1">
      <c r="G1289" s="172"/>
      <c r="I1289" s="173"/>
      <c r="J1289" s="173"/>
      <c r="K1289" s="174"/>
      <c r="M1289" s="175"/>
      <c r="N1289" s="174"/>
      <c r="P1289" s="174"/>
      <c r="R1289" s="175"/>
      <c r="S1289" s="174"/>
      <c r="U1289" s="174"/>
      <c r="W1289" s="175"/>
      <c r="X1289" s="174"/>
    </row>
    <row r="1290" spans="7:24" s="165" customFormat="1" ht="15" customHeight="1">
      <c r="G1290" s="172"/>
      <c r="I1290" s="173"/>
      <c r="J1290" s="173"/>
      <c r="K1290" s="174"/>
      <c r="M1290" s="175"/>
      <c r="N1290" s="174"/>
      <c r="P1290" s="174"/>
      <c r="R1290" s="175"/>
      <c r="S1290" s="174"/>
      <c r="U1290" s="174"/>
      <c r="W1290" s="175"/>
      <c r="X1290" s="174"/>
    </row>
    <row r="1291" spans="7:24" s="165" customFormat="1" ht="15" customHeight="1">
      <c r="G1291" s="172"/>
      <c r="I1291" s="173"/>
      <c r="J1291" s="173"/>
      <c r="K1291" s="174"/>
      <c r="M1291" s="175"/>
      <c r="N1291" s="174"/>
      <c r="P1291" s="174"/>
      <c r="R1291" s="175"/>
      <c r="S1291" s="174"/>
      <c r="U1291" s="174"/>
      <c r="W1291" s="175"/>
      <c r="X1291" s="174"/>
    </row>
    <row r="1292" spans="7:24" s="165" customFormat="1" ht="15" customHeight="1">
      <c r="G1292" s="172"/>
      <c r="I1292" s="173"/>
      <c r="J1292" s="173"/>
      <c r="K1292" s="174"/>
      <c r="M1292" s="175"/>
      <c r="N1292" s="174"/>
      <c r="P1292" s="174"/>
      <c r="R1292" s="175"/>
      <c r="S1292" s="174"/>
      <c r="U1292" s="174"/>
      <c r="W1292" s="175"/>
      <c r="X1292" s="174"/>
    </row>
    <row r="1293" spans="7:24" s="165" customFormat="1" ht="15" customHeight="1">
      <c r="G1293" s="172"/>
      <c r="I1293" s="173"/>
      <c r="J1293" s="173"/>
      <c r="K1293" s="174"/>
      <c r="M1293" s="175"/>
      <c r="N1293" s="174"/>
      <c r="P1293" s="174"/>
      <c r="R1293" s="175"/>
      <c r="S1293" s="174"/>
      <c r="U1293" s="174"/>
      <c r="W1293" s="175"/>
      <c r="X1293" s="174"/>
    </row>
    <row r="1294" spans="7:24" s="165" customFormat="1" ht="15" customHeight="1">
      <c r="G1294" s="172"/>
      <c r="I1294" s="173"/>
      <c r="J1294" s="173"/>
      <c r="K1294" s="174"/>
      <c r="M1294" s="175"/>
      <c r="N1294" s="174"/>
      <c r="P1294" s="174"/>
      <c r="R1294" s="175"/>
      <c r="S1294" s="174"/>
      <c r="U1294" s="174"/>
      <c r="W1294" s="175"/>
      <c r="X1294" s="174"/>
    </row>
    <row r="1295" spans="7:24" s="165" customFormat="1" ht="15" customHeight="1">
      <c r="G1295" s="172"/>
      <c r="I1295" s="173"/>
      <c r="J1295" s="173"/>
      <c r="K1295" s="174"/>
      <c r="M1295" s="175"/>
      <c r="N1295" s="174"/>
      <c r="P1295" s="174"/>
      <c r="R1295" s="175"/>
      <c r="S1295" s="174"/>
      <c r="U1295" s="174"/>
      <c r="W1295" s="175"/>
      <c r="X1295" s="174"/>
    </row>
    <row r="1296" spans="7:24" s="165" customFormat="1" ht="15" customHeight="1">
      <c r="G1296" s="172"/>
      <c r="I1296" s="173"/>
      <c r="J1296" s="173"/>
      <c r="K1296" s="174"/>
      <c r="M1296" s="175"/>
      <c r="N1296" s="174"/>
      <c r="P1296" s="174"/>
      <c r="R1296" s="175"/>
      <c r="S1296" s="174"/>
      <c r="U1296" s="174"/>
      <c r="W1296" s="175"/>
      <c r="X1296" s="174"/>
    </row>
    <row r="1297" spans="7:24" s="165" customFormat="1" ht="15" customHeight="1">
      <c r="G1297" s="172"/>
      <c r="I1297" s="173"/>
      <c r="J1297" s="173"/>
      <c r="K1297" s="174"/>
      <c r="M1297" s="175"/>
      <c r="N1297" s="174"/>
      <c r="P1297" s="174"/>
      <c r="R1297" s="175"/>
      <c r="S1297" s="174"/>
      <c r="U1297" s="174"/>
      <c r="W1297" s="175"/>
      <c r="X1297" s="174"/>
    </row>
    <row r="1298" spans="7:24" s="165" customFormat="1" ht="15" customHeight="1">
      <c r="G1298" s="172"/>
      <c r="I1298" s="173"/>
      <c r="J1298" s="173"/>
      <c r="K1298" s="174"/>
      <c r="M1298" s="175"/>
      <c r="N1298" s="174"/>
      <c r="P1298" s="174"/>
      <c r="R1298" s="175"/>
      <c r="S1298" s="174"/>
      <c r="U1298" s="174"/>
      <c r="W1298" s="175"/>
      <c r="X1298" s="174"/>
    </row>
    <row r="1299" spans="7:24" s="165" customFormat="1" ht="15" customHeight="1">
      <c r="G1299" s="172"/>
      <c r="I1299" s="173"/>
      <c r="J1299" s="173"/>
      <c r="K1299" s="174"/>
      <c r="M1299" s="175"/>
      <c r="N1299" s="174"/>
      <c r="P1299" s="174"/>
      <c r="R1299" s="175"/>
      <c r="S1299" s="174"/>
      <c r="U1299" s="174"/>
      <c r="W1299" s="175"/>
      <c r="X1299" s="174"/>
    </row>
    <row r="1300" spans="7:24" s="165" customFormat="1" ht="15" customHeight="1">
      <c r="G1300" s="172"/>
      <c r="I1300" s="173"/>
      <c r="J1300" s="173"/>
      <c r="K1300" s="174"/>
      <c r="M1300" s="175"/>
      <c r="N1300" s="174"/>
      <c r="P1300" s="174"/>
      <c r="R1300" s="175"/>
      <c r="S1300" s="174"/>
      <c r="U1300" s="174"/>
      <c r="W1300" s="175"/>
      <c r="X1300" s="174"/>
    </row>
    <row r="1301" spans="7:24" s="165" customFormat="1" ht="15" customHeight="1">
      <c r="G1301" s="172"/>
      <c r="I1301" s="173"/>
      <c r="J1301" s="173"/>
      <c r="K1301" s="174"/>
      <c r="M1301" s="175"/>
      <c r="N1301" s="174"/>
      <c r="P1301" s="174"/>
      <c r="R1301" s="175"/>
      <c r="S1301" s="174"/>
      <c r="U1301" s="174"/>
      <c r="W1301" s="175"/>
      <c r="X1301" s="174"/>
    </row>
    <row r="1302" spans="7:24" s="165" customFormat="1" ht="15" customHeight="1">
      <c r="G1302" s="172"/>
      <c r="I1302" s="173"/>
      <c r="J1302" s="173"/>
      <c r="K1302" s="174"/>
      <c r="M1302" s="175"/>
      <c r="N1302" s="174"/>
      <c r="P1302" s="174"/>
      <c r="R1302" s="175"/>
      <c r="S1302" s="174"/>
      <c r="U1302" s="174"/>
      <c r="W1302" s="175"/>
      <c r="X1302" s="174"/>
    </row>
    <row r="1303" spans="7:24" s="165" customFormat="1" ht="15" customHeight="1">
      <c r="G1303" s="172"/>
      <c r="I1303" s="173"/>
      <c r="J1303" s="173"/>
      <c r="K1303" s="174"/>
      <c r="M1303" s="175"/>
      <c r="N1303" s="174"/>
      <c r="P1303" s="174"/>
      <c r="R1303" s="175"/>
      <c r="S1303" s="174"/>
      <c r="U1303" s="174"/>
      <c r="W1303" s="175"/>
      <c r="X1303" s="174"/>
    </row>
    <row r="1304" spans="7:24" s="165" customFormat="1" ht="15" customHeight="1">
      <c r="G1304" s="172"/>
      <c r="I1304" s="173"/>
      <c r="J1304" s="173"/>
      <c r="K1304" s="174"/>
      <c r="M1304" s="175"/>
      <c r="N1304" s="174"/>
      <c r="P1304" s="174"/>
      <c r="R1304" s="175"/>
      <c r="S1304" s="174"/>
      <c r="U1304" s="174"/>
      <c r="W1304" s="175"/>
      <c r="X1304" s="174"/>
    </row>
    <row r="1305" spans="7:24" s="165" customFormat="1" ht="15" customHeight="1">
      <c r="G1305" s="172"/>
      <c r="I1305" s="173"/>
      <c r="J1305" s="173"/>
      <c r="K1305" s="174"/>
      <c r="M1305" s="175"/>
      <c r="N1305" s="174"/>
      <c r="P1305" s="174"/>
      <c r="R1305" s="175"/>
      <c r="S1305" s="174"/>
      <c r="U1305" s="174"/>
      <c r="W1305" s="175"/>
      <c r="X1305" s="174"/>
    </row>
    <row r="1306" spans="7:24" s="165" customFormat="1" ht="15" customHeight="1">
      <c r="G1306" s="172"/>
      <c r="I1306" s="173"/>
      <c r="J1306" s="173"/>
      <c r="K1306" s="174"/>
      <c r="M1306" s="175"/>
      <c r="N1306" s="174"/>
      <c r="P1306" s="174"/>
      <c r="R1306" s="175"/>
      <c r="S1306" s="174"/>
      <c r="U1306" s="174"/>
      <c r="W1306" s="175"/>
      <c r="X1306" s="174"/>
    </row>
    <row r="1307" spans="7:24" s="165" customFormat="1" ht="15" customHeight="1">
      <c r="G1307" s="172"/>
      <c r="I1307" s="173"/>
      <c r="J1307" s="173"/>
      <c r="K1307" s="174"/>
      <c r="M1307" s="175"/>
      <c r="N1307" s="174"/>
      <c r="P1307" s="174"/>
      <c r="R1307" s="175"/>
      <c r="S1307" s="174"/>
      <c r="U1307" s="174"/>
      <c r="W1307" s="175"/>
      <c r="X1307" s="174"/>
    </row>
    <row r="1308" spans="7:24" s="165" customFormat="1" ht="15" customHeight="1">
      <c r="G1308" s="172"/>
      <c r="I1308" s="173"/>
      <c r="J1308" s="173"/>
      <c r="K1308" s="174"/>
      <c r="M1308" s="175"/>
      <c r="N1308" s="174"/>
      <c r="P1308" s="174"/>
      <c r="R1308" s="175"/>
      <c r="S1308" s="174"/>
      <c r="U1308" s="174"/>
      <c r="W1308" s="175"/>
      <c r="X1308" s="174"/>
    </row>
    <row r="1309" spans="7:24" s="165" customFormat="1" ht="15" customHeight="1">
      <c r="G1309" s="172"/>
      <c r="I1309" s="173"/>
      <c r="J1309" s="173"/>
      <c r="K1309" s="174"/>
      <c r="M1309" s="175"/>
      <c r="N1309" s="174"/>
      <c r="P1309" s="174"/>
      <c r="R1309" s="175"/>
      <c r="S1309" s="174"/>
      <c r="U1309" s="174"/>
      <c r="W1309" s="175"/>
      <c r="X1309" s="174"/>
    </row>
    <row r="1310" spans="7:24" s="165" customFormat="1" ht="15" customHeight="1">
      <c r="G1310" s="172"/>
      <c r="I1310" s="173"/>
      <c r="J1310" s="173"/>
      <c r="K1310" s="174"/>
      <c r="M1310" s="175"/>
      <c r="N1310" s="174"/>
      <c r="P1310" s="174"/>
      <c r="R1310" s="175"/>
      <c r="S1310" s="174"/>
      <c r="U1310" s="174"/>
      <c r="W1310" s="175"/>
      <c r="X1310" s="174"/>
    </row>
    <row r="1311" spans="7:24" s="165" customFormat="1" ht="15" customHeight="1">
      <c r="G1311" s="172"/>
      <c r="I1311" s="173"/>
      <c r="J1311" s="173"/>
      <c r="K1311" s="174"/>
      <c r="M1311" s="175"/>
      <c r="N1311" s="174"/>
      <c r="P1311" s="174"/>
      <c r="R1311" s="175"/>
      <c r="S1311" s="174"/>
      <c r="U1311" s="174"/>
      <c r="W1311" s="175"/>
      <c r="X1311" s="174"/>
    </row>
    <row r="1312" spans="7:24" s="165" customFormat="1" ht="15" customHeight="1">
      <c r="G1312" s="172"/>
      <c r="I1312" s="173"/>
      <c r="J1312" s="173"/>
      <c r="K1312" s="174"/>
      <c r="M1312" s="175"/>
      <c r="N1312" s="174"/>
      <c r="P1312" s="174"/>
      <c r="R1312" s="175"/>
      <c r="S1312" s="174"/>
      <c r="U1312" s="174"/>
      <c r="W1312" s="175"/>
      <c r="X1312" s="174"/>
    </row>
    <row r="1313" spans="7:24" s="165" customFormat="1" ht="15" customHeight="1">
      <c r="G1313" s="172"/>
      <c r="I1313" s="173"/>
      <c r="J1313" s="173"/>
      <c r="K1313" s="174"/>
      <c r="M1313" s="175"/>
      <c r="N1313" s="174"/>
      <c r="P1313" s="174"/>
      <c r="R1313" s="175"/>
      <c r="S1313" s="174"/>
      <c r="U1313" s="174"/>
      <c r="W1313" s="175"/>
      <c r="X1313" s="174"/>
    </row>
    <row r="1314" spans="7:24" s="165" customFormat="1" ht="15" customHeight="1">
      <c r="G1314" s="172"/>
      <c r="I1314" s="173"/>
      <c r="J1314" s="173"/>
      <c r="K1314" s="174"/>
      <c r="M1314" s="175"/>
      <c r="N1314" s="174"/>
      <c r="P1314" s="174"/>
      <c r="R1314" s="175"/>
      <c r="S1314" s="174"/>
      <c r="U1314" s="174"/>
      <c r="W1314" s="175"/>
      <c r="X1314" s="174"/>
    </row>
    <row r="1315" spans="7:24" s="165" customFormat="1" ht="15" customHeight="1">
      <c r="G1315" s="172"/>
      <c r="I1315" s="173"/>
      <c r="J1315" s="173"/>
      <c r="K1315" s="174"/>
      <c r="M1315" s="175"/>
      <c r="N1315" s="174"/>
      <c r="P1315" s="174"/>
      <c r="R1315" s="175"/>
      <c r="S1315" s="174"/>
      <c r="U1315" s="174"/>
      <c r="W1315" s="175"/>
      <c r="X1315" s="174"/>
    </row>
    <row r="1316" spans="7:24" s="165" customFormat="1" ht="15" customHeight="1">
      <c r="G1316" s="172"/>
      <c r="I1316" s="173"/>
      <c r="J1316" s="173"/>
      <c r="K1316" s="174"/>
      <c r="M1316" s="175"/>
      <c r="N1316" s="174"/>
      <c r="P1316" s="174"/>
      <c r="R1316" s="175"/>
      <c r="S1316" s="174"/>
      <c r="U1316" s="174"/>
      <c r="W1316" s="175"/>
      <c r="X1316" s="174"/>
    </row>
    <row r="1317" spans="7:24" s="165" customFormat="1" ht="15" customHeight="1">
      <c r="G1317" s="172"/>
      <c r="I1317" s="173"/>
      <c r="J1317" s="173"/>
      <c r="K1317" s="174"/>
      <c r="M1317" s="175"/>
      <c r="N1317" s="174"/>
      <c r="P1317" s="174"/>
      <c r="R1317" s="175"/>
      <c r="S1317" s="174"/>
      <c r="U1317" s="174"/>
      <c r="W1317" s="175"/>
      <c r="X1317" s="174"/>
    </row>
    <row r="1318" spans="7:24" s="165" customFormat="1" ht="15" customHeight="1">
      <c r="G1318" s="172"/>
      <c r="I1318" s="173"/>
      <c r="J1318" s="173"/>
      <c r="K1318" s="174"/>
      <c r="M1318" s="175"/>
      <c r="N1318" s="174"/>
      <c r="P1318" s="174"/>
      <c r="R1318" s="175"/>
      <c r="S1318" s="174"/>
      <c r="U1318" s="174"/>
      <c r="W1318" s="175"/>
      <c r="X1318" s="174"/>
    </row>
    <row r="1319" spans="7:24" s="165" customFormat="1" ht="15" customHeight="1">
      <c r="G1319" s="172"/>
      <c r="I1319" s="173"/>
      <c r="J1319" s="173"/>
      <c r="K1319" s="174"/>
      <c r="M1319" s="175"/>
      <c r="N1319" s="174"/>
      <c r="P1319" s="174"/>
      <c r="R1319" s="175"/>
      <c r="S1319" s="174"/>
      <c r="U1319" s="174"/>
      <c r="W1319" s="175"/>
      <c r="X1319" s="174"/>
    </row>
    <row r="1320" spans="7:24" s="165" customFormat="1" ht="15" customHeight="1">
      <c r="G1320" s="172"/>
      <c r="I1320" s="173"/>
      <c r="J1320" s="173"/>
      <c r="K1320" s="174"/>
      <c r="M1320" s="175"/>
      <c r="N1320" s="174"/>
      <c r="P1320" s="174"/>
      <c r="R1320" s="175"/>
      <c r="S1320" s="174"/>
      <c r="U1320" s="174"/>
      <c r="W1320" s="175"/>
      <c r="X1320" s="174"/>
    </row>
    <row r="1321" spans="7:24" s="165" customFormat="1" ht="15" customHeight="1">
      <c r="G1321" s="172"/>
      <c r="I1321" s="173"/>
      <c r="J1321" s="173"/>
      <c r="K1321" s="174"/>
      <c r="M1321" s="175"/>
      <c r="N1321" s="174"/>
      <c r="P1321" s="174"/>
      <c r="R1321" s="175"/>
      <c r="S1321" s="174"/>
      <c r="U1321" s="174"/>
      <c r="W1321" s="175"/>
      <c r="X1321" s="174"/>
    </row>
    <row r="1322" spans="7:24" s="165" customFormat="1" ht="15" customHeight="1">
      <c r="G1322" s="172"/>
      <c r="I1322" s="173"/>
      <c r="J1322" s="173"/>
      <c r="K1322" s="174"/>
      <c r="M1322" s="175"/>
      <c r="N1322" s="174"/>
      <c r="P1322" s="174"/>
      <c r="R1322" s="175"/>
      <c r="S1322" s="174"/>
      <c r="U1322" s="174"/>
      <c r="W1322" s="175"/>
      <c r="X1322" s="174"/>
    </row>
    <row r="1323" spans="7:24" s="165" customFormat="1" ht="15" customHeight="1">
      <c r="G1323" s="172"/>
      <c r="I1323" s="173"/>
      <c r="J1323" s="173"/>
      <c r="K1323" s="174"/>
      <c r="M1323" s="175"/>
      <c r="N1323" s="174"/>
      <c r="P1323" s="174"/>
      <c r="R1323" s="175"/>
      <c r="S1323" s="174"/>
      <c r="U1323" s="174"/>
      <c r="W1323" s="175"/>
      <c r="X1323" s="174"/>
    </row>
    <row r="1324" spans="7:24" s="165" customFormat="1" ht="15" customHeight="1">
      <c r="G1324" s="172"/>
      <c r="I1324" s="173"/>
      <c r="J1324" s="173"/>
      <c r="K1324" s="174"/>
      <c r="M1324" s="175"/>
      <c r="N1324" s="174"/>
      <c r="P1324" s="174"/>
      <c r="R1324" s="175"/>
      <c r="S1324" s="174"/>
      <c r="U1324" s="174"/>
      <c r="W1324" s="175"/>
      <c r="X1324" s="174"/>
    </row>
    <row r="1325" spans="7:24" s="165" customFormat="1" ht="15" customHeight="1">
      <c r="G1325" s="172"/>
      <c r="I1325" s="173"/>
      <c r="J1325" s="173"/>
      <c r="K1325" s="174"/>
      <c r="M1325" s="175"/>
      <c r="N1325" s="174"/>
      <c r="P1325" s="174"/>
      <c r="R1325" s="175"/>
      <c r="S1325" s="174"/>
      <c r="U1325" s="174"/>
      <c r="W1325" s="175"/>
      <c r="X1325" s="174"/>
    </row>
    <row r="1326" spans="7:24" s="165" customFormat="1" ht="15" customHeight="1">
      <c r="G1326" s="172"/>
      <c r="I1326" s="173"/>
      <c r="J1326" s="173"/>
      <c r="K1326" s="174"/>
      <c r="M1326" s="175"/>
      <c r="N1326" s="174"/>
      <c r="P1326" s="174"/>
      <c r="R1326" s="175"/>
      <c r="S1326" s="174"/>
      <c r="U1326" s="174"/>
      <c r="W1326" s="175"/>
      <c r="X1326" s="174"/>
    </row>
    <row r="1327" spans="7:24" s="165" customFormat="1" ht="15" customHeight="1">
      <c r="G1327" s="172"/>
      <c r="I1327" s="173"/>
      <c r="J1327" s="173"/>
      <c r="K1327" s="174"/>
      <c r="M1327" s="175"/>
      <c r="N1327" s="174"/>
      <c r="P1327" s="174"/>
      <c r="R1327" s="175"/>
      <c r="S1327" s="174"/>
      <c r="U1327" s="174"/>
      <c r="W1327" s="175"/>
      <c r="X1327" s="174"/>
    </row>
    <row r="1328" spans="7:24" s="165" customFormat="1" ht="15" customHeight="1">
      <c r="G1328" s="172"/>
      <c r="I1328" s="173"/>
      <c r="J1328" s="173"/>
      <c r="K1328" s="174"/>
      <c r="M1328" s="175"/>
      <c r="N1328" s="174"/>
      <c r="P1328" s="174"/>
      <c r="R1328" s="175"/>
      <c r="S1328" s="174"/>
      <c r="U1328" s="174"/>
      <c r="W1328" s="175"/>
      <c r="X1328" s="174"/>
    </row>
    <row r="1329" spans="7:24" s="165" customFormat="1" ht="15" customHeight="1">
      <c r="G1329" s="172"/>
      <c r="I1329" s="173"/>
      <c r="J1329" s="173"/>
      <c r="K1329" s="174"/>
      <c r="M1329" s="175"/>
      <c r="N1329" s="174"/>
      <c r="P1329" s="174"/>
      <c r="R1329" s="175"/>
      <c r="S1329" s="174"/>
      <c r="U1329" s="174"/>
      <c r="W1329" s="175"/>
      <c r="X1329" s="174"/>
    </row>
    <row r="1330" spans="7:24" s="165" customFormat="1" ht="15" customHeight="1">
      <c r="G1330" s="172"/>
      <c r="I1330" s="173"/>
      <c r="J1330" s="173"/>
      <c r="K1330" s="174"/>
      <c r="M1330" s="175"/>
      <c r="N1330" s="174"/>
      <c r="P1330" s="174"/>
      <c r="R1330" s="175"/>
      <c r="S1330" s="174"/>
      <c r="U1330" s="174"/>
      <c r="W1330" s="175"/>
      <c r="X1330" s="174"/>
    </row>
    <row r="1331" spans="7:24" s="165" customFormat="1" ht="15" customHeight="1">
      <c r="G1331" s="172"/>
      <c r="I1331" s="173"/>
      <c r="J1331" s="173"/>
      <c r="K1331" s="174"/>
      <c r="M1331" s="175"/>
      <c r="N1331" s="174"/>
      <c r="P1331" s="174"/>
      <c r="R1331" s="175"/>
      <c r="S1331" s="174"/>
      <c r="U1331" s="174"/>
      <c r="W1331" s="175"/>
      <c r="X1331" s="174"/>
    </row>
    <row r="1332" spans="7:24" s="165" customFormat="1" ht="15" customHeight="1">
      <c r="G1332" s="172"/>
      <c r="I1332" s="173"/>
      <c r="J1332" s="173"/>
      <c r="K1332" s="174"/>
      <c r="M1332" s="175"/>
      <c r="N1332" s="174"/>
      <c r="P1332" s="174"/>
      <c r="R1332" s="175"/>
      <c r="S1332" s="174"/>
      <c r="U1332" s="174"/>
      <c r="W1332" s="175"/>
      <c r="X1332" s="174"/>
    </row>
    <row r="1333" spans="7:24" s="165" customFormat="1" ht="15" customHeight="1">
      <c r="G1333" s="172"/>
      <c r="I1333" s="173"/>
      <c r="J1333" s="173"/>
      <c r="K1333" s="174"/>
      <c r="M1333" s="175"/>
      <c r="N1333" s="174"/>
      <c r="P1333" s="174"/>
      <c r="R1333" s="175"/>
      <c r="S1333" s="174"/>
      <c r="U1333" s="174"/>
      <c r="W1333" s="175"/>
      <c r="X1333" s="174"/>
    </row>
    <row r="1334" spans="7:24" s="165" customFormat="1" ht="15" customHeight="1">
      <c r="G1334" s="172"/>
      <c r="I1334" s="173"/>
      <c r="J1334" s="173"/>
      <c r="K1334" s="174"/>
      <c r="M1334" s="175"/>
      <c r="N1334" s="174"/>
      <c r="P1334" s="174"/>
      <c r="R1334" s="175"/>
      <c r="S1334" s="174"/>
      <c r="U1334" s="174"/>
      <c r="W1334" s="175"/>
      <c r="X1334" s="174"/>
    </row>
    <row r="1335" spans="7:24" s="165" customFormat="1" ht="15" customHeight="1">
      <c r="G1335" s="172"/>
      <c r="I1335" s="173"/>
      <c r="J1335" s="173"/>
      <c r="K1335" s="174"/>
      <c r="M1335" s="175"/>
      <c r="N1335" s="174"/>
      <c r="P1335" s="174"/>
      <c r="R1335" s="175"/>
      <c r="S1335" s="174"/>
      <c r="U1335" s="174"/>
      <c r="W1335" s="175"/>
      <c r="X1335" s="174"/>
    </row>
    <row r="1336" spans="7:24" s="165" customFormat="1" ht="15" customHeight="1">
      <c r="G1336" s="172"/>
      <c r="I1336" s="173"/>
      <c r="J1336" s="173"/>
      <c r="K1336" s="174"/>
      <c r="M1336" s="175"/>
      <c r="N1336" s="174"/>
      <c r="P1336" s="174"/>
      <c r="R1336" s="175"/>
      <c r="S1336" s="174"/>
      <c r="U1336" s="174"/>
      <c r="W1336" s="175"/>
      <c r="X1336" s="174"/>
    </row>
    <row r="1337" spans="7:24" s="165" customFormat="1" ht="15" customHeight="1">
      <c r="G1337" s="172"/>
      <c r="I1337" s="173"/>
      <c r="J1337" s="173"/>
      <c r="K1337" s="174"/>
      <c r="M1337" s="175"/>
      <c r="N1337" s="174"/>
      <c r="P1337" s="174"/>
      <c r="R1337" s="175"/>
      <c r="S1337" s="174"/>
      <c r="U1337" s="174"/>
      <c r="W1337" s="175"/>
      <c r="X1337" s="174"/>
    </row>
    <row r="1338" spans="7:24" s="165" customFormat="1" ht="15" customHeight="1">
      <c r="G1338" s="172"/>
      <c r="I1338" s="173"/>
      <c r="J1338" s="173"/>
      <c r="K1338" s="174"/>
      <c r="M1338" s="175"/>
      <c r="N1338" s="174"/>
      <c r="P1338" s="174"/>
      <c r="R1338" s="175"/>
      <c r="S1338" s="174"/>
      <c r="U1338" s="174"/>
      <c r="W1338" s="175"/>
      <c r="X1338" s="174"/>
    </row>
    <row r="1339" spans="7:24" s="165" customFormat="1" ht="15" customHeight="1">
      <c r="G1339" s="172"/>
      <c r="I1339" s="173"/>
      <c r="J1339" s="173"/>
      <c r="K1339" s="174"/>
      <c r="M1339" s="175"/>
      <c r="N1339" s="174"/>
      <c r="P1339" s="174"/>
      <c r="R1339" s="175"/>
      <c r="S1339" s="174"/>
      <c r="U1339" s="174"/>
      <c r="W1339" s="175"/>
      <c r="X1339" s="174"/>
    </row>
    <row r="1340" spans="7:24" s="165" customFormat="1" ht="15" customHeight="1">
      <c r="G1340" s="172"/>
      <c r="I1340" s="173"/>
      <c r="J1340" s="173"/>
      <c r="K1340" s="174"/>
      <c r="M1340" s="175"/>
      <c r="N1340" s="174"/>
      <c r="P1340" s="174"/>
      <c r="R1340" s="175"/>
      <c r="S1340" s="174"/>
      <c r="U1340" s="174"/>
      <c r="W1340" s="175"/>
      <c r="X1340" s="174"/>
    </row>
    <row r="1341" spans="7:24" s="165" customFormat="1" ht="15" customHeight="1">
      <c r="G1341" s="172"/>
      <c r="I1341" s="173"/>
      <c r="J1341" s="173"/>
      <c r="K1341" s="174"/>
      <c r="M1341" s="175"/>
      <c r="N1341" s="174"/>
      <c r="P1341" s="174"/>
      <c r="R1341" s="175"/>
      <c r="S1341" s="174"/>
      <c r="U1341" s="174"/>
      <c r="W1341" s="175"/>
      <c r="X1341" s="174"/>
    </row>
    <row r="1342" spans="7:24" s="165" customFormat="1" ht="15" customHeight="1">
      <c r="G1342" s="172"/>
      <c r="I1342" s="173"/>
      <c r="J1342" s="173"/>
      <c r="K1342" s="174"/>
      <c r="M1342" s="175"/>
      <c r="N1342" s="174"/>
      <c r="P1342" s="174"/>
      <c r="R1342" s="175"/>
      <c r="S1342" s="174"/>
      <c r="U1342" s="174"/>
      <c r="W1342" s="175"/>
      <c r="X1342" s="174"/>
    </row>
    <row r="1343" spans="7:24" s="165" customFormat="1" ht="15" customHeight="1">
      <c r="G1343" s="172"/>
      <c r="I1343" s="173"/>
      <c r="J1343" s="173"/>
      <c r="K1343" s="174"/>
      <c r="M1343" s="175"/>
      <c r="N1343" s="174"/>
      <c r="P1343" s="174"/>
      <c r="R1343" s="175"/>
      <c r="S1343" s="174"/>
      <c r="U1343" s="174"/>
      <c r="W1343" s="175"/>
      <c r="X1343" s="174"/>
    </row>
    <row r="1344" spans="7:24" s="165" customFormat="1" ht="15" customHeight="1">
      <c r="G1344" s="172"/>
      <c r="I1344" s="173"/>
      <c r="J1344" s="173"/>
      <c r="K1344" s="174"/>
      <c r="M1344" s="175"/>
      <c r="N1344" s="174"/>
      <c r="P1344" s="174"/>
      <c r="R1344" s="175"/>
      <c r="S1344" s="174"/>
      <c r="U1344" s="174"/>
      <c r="W1344" s="175"/>
      <c r="X1344" s="174"/>
    </row>
    <row r="1345" spans="7:24" s="165" customFormat="1" ht="15" customHeight="1">
      <c r="G1345" s="172"/>
      <c r="I1345" s="173"/>
      <c r="J1345" s="173"/>
      <c r="K1345" s="174"/>
      <c r="M1345" s="175"/>
      <c r="N1345" s="174"/>
      <c r="P1345" s="174"/>
      <c r="R1345" s="175"/>
      <c r="S1345" s="174"/>
      <c r="U1345" s="174"/>
      <c r="W1345" s="175"/>
      <c r="X1345" s="174"/>
    </row>
    <row r="1346" spans="7:24" s="165" customFormat="1" ht="15" customHeight="1">
      <c r="G1346" s="172"/>
      <c r="I1346" s="173"/>
      <c r="J1346" s="173"/>
      <c r="K1346" s="174"/>
      <c r="M1346" s="175"/>
      <c r="N1346" s="174"/>
      <c r="P1346" s="174"/>
      <c r="R1346" s="175"/>
      <c r="S1346" s="174"/>
      <c r="U1346" s="174"/>
      <c r="W1346" s="175"/>
      <c r="X1346" s="174"/>
    </row>
    <row r="1347" spans="7:24" s="165" customFormat="1" ht="15" customHeight="1">
      <c r="G1347" s="172"/>
      <c r="I1347" s="173"/>
      <c r="J1347" s="173"/>
      <c r="K1347" s="174"/>
      <c r="M1347" s="175"/>
      <c r="N1347" s="174"/>
      <c r="P1347" s="174"/>
      <c r="R1347" s="175"/>
      <c r="S1347" s="174"/>
      <c r="U1347" s="174"/>
      <c r="W1347" s="175"/>
      <c r="X1347" s="174"/>
    </row>
    <row r="1348" spans="7:24" s="165" customFormat="1" ht="15" customHeight="1">
      <c r="G1348" s="172"/>
      <c r="I1348" s="173"/>
      <c r="J1348" s="173"/>
      <c r="K1348" s="174"/>
      <c r="M1348" s="175"/>
      <c r="N1348" s="174"/>
      <c r="P1348" s="174"/>
      <c r="R1348" s="175"/>
      <c r="S1348" s="174"/>
      <c r="U1348" s="174"/>
      <c r="W1348" s="175"/>
      <c r="X1348" s="174"/>
    </row>
    <row r="1349" spans="7:24" s="165" customFormat="1" ht="15" customHeight="1">
      <c r="G1349" s="172"/>
      <c r="I1349" s="173"/>
      <c r="J1349" s="173"/>
      <c r="K1349" s="174"/>
      <c r="M1349" s="175"/>
      <c r="N1349" s="174"/>
      <c r="P1349" s="174"/>
      <c r="R1349" s="175"/>
      <c r="S1349" s="174"/>
      <c r="U1349" s="174"/>
      <c r="W1349" s="175"/>
      <c r="X1349" s="174"/>
    </row>
    <row r="1350" spans="7:24" s="165" customFormat="1" ht="15" customHeight="1">
      <c r="G1350" s="172"/>
      <c r="I1350" s="173"/>
      <c r="J1350" s="173"/>
      <c r="K1350" s="174"/>
      <c r="M1350" s="175"/>
      <c r="N1350" s="174"/>
      <c r="P1350" s="174"/>
      <c r="R1350" s="175"/>
      <c r="S1350" s="174"/>
      <c r="U1350" s="174"/>
      <c r="W1350" s="175"/>
      <c r="X1350" s="174"/>
    </row>
    <row r="1351" spans="7:24" s="165" customFormat="1" ht="15" customHeight="1">
      <c r="G1351" s="172"/>
      <c r="I1351" s="173"/>
      <c r="J1351" s="173"/>
      <c r="K1351" s="174"/>
      <c r="M1351" s="175"/>
      <c r="N1351" s="174"/>
      <c r="P1351" s="174"/>
      <c r="R1351" s="175"/>
      <c r="S1351" s="174"/>
      <c r="U1351" s="174"/>
      <c r="W1351" s="175"/>
      <c r="X1351" s="174"/>
    </row>
    <row r="1352" spans="7:24" s="165" customFormat="1" ht="15" customHeight="1">
      <c r="G1352" s="172"/>
      <c r="I1352" s="173"/>
      <c r="J1352" s="173"/>
      <c r="K1352" s="174"/>
      <c r="M1352" s="175"/>
      <c r="N1352" s="174"/>
      <c r="P1352" s="174"/>
      <c r="R1352" s="175"/>
      <c r="S1352" s="174"/>
      <c r="U1352" s="174"/>
      <c r="W1352" s="175"/>
      <c r="X1352" s="174"/>
    </row>
    <row r="1353" spans="7:24" s="165" customFormat="1" ht="15" customHeight="1">
      <c r="G1353" s="172"/>
      <c r="I1353" s="173"/>
      <c r="J1353" s="173"/>
      <c r="K1353" s="174"/>
      <c r="M1353" s="175"/>
      <c r="N1353" s="174"/>
      <c r="P1353" s="174"/>
      <c r="R1353" s="175"/>
      <c r="S1353" s="174"/>
      <c r="U1353" s="174"/>
      <c r="W1353" s="175"/>
      <c r="X1353" s="174"/>
    </row>
    <row r="1354" spans="7:24" s="165" customFormat="1" ht="15" customHeight="1">
      <c r="G1354" s="172"/>
      <c r="I1354" s="173"/>
      <c r="J1354" s="173"/>
      <c r="K1354" s="174"/>
      <c r="M1354" s="175"/>
      <c r="N1354" s="174"/>
      <c r="P1354" s="174"/>
      <c r="R1354" s="175"/>
      <c r="S1354" s="174"/>
      <c r="U1354" s="174"/>
      <c r="W1354" s="175"/>
      <c r="X1354" s="174"/>
    </row>
    <row r="1355" spans="7:24" s="165" customFormat="1" ht="15" customHeight="1">
      <c r="G1355" s="172"/>
      <c r="I1355" s="173"/>
      <c r="J1355" s="173"/>
      <c r="K1355" s="174"/>
      <c r="M1355" s="175"/>
      <c r="N1355" s="174"/>
      <c r="P1355" s="174"/>
      <c r="R1355" s="175"/>
      <c r="S1355" s="174"/>
      <c r="U1355" s="174"/>
      <c r="W1355" s="175"/>
      <c r="X1355" s="174"/>
    </row>
    <row r="1356" spans="7:24" s="165" customFormat="1" ht="15" customHeight="1">
      <c r="G1356" s="172"/>
      <c r="I1356" s="173"/>
      <c r="J1356" s="173"/>
      <c r="K1356" s="174"/>
      <c r="M1356" s="175"/>
      <c r="N1356" s="174"/>
      <c r="P1356" s="174"/>
      <c r="R1356" s="175"/>
      <c r="S1356" s="174"/>
      <c r="U1356" s="174"/>
      <c r="W1356" s="175"/>
      <c r="X1356" s="174"/>
    </row>
    <row r="1357" spans="7:24" s="165" customFormat="1" ht="15" customHeight="1">
      <c r="G1357" s="172"/>
      <c r="I1357" s="173"/>
      <c r="J1357" s="173"/>
      <c r="K1357" s="174"/>
      <c r="M1357" s="175"/>
      <c r="N1357" s="174"/>
      <c r="P1357" s="174"/>
      <c r="R1357" s="175"/>
      <c r="S1357" s="174"/>
      <c r="U1357" s="174"/>
      <c r="W1357" s="175"/>
      <c r="X1357" s="174"/>
    </row>
    <row r="1358" spans="7:24" s="165" customFormat="1" ht="15" customHeight="1">
      <c r="G1358" s="172"/>
      <c r="I1358" s="173"/>
      <c r="J1358" s="173"/>
      <c r="K1358" s="174"/>
      <c r="M1358" s="175"/>
      <c r="N1358" s="174"/>
      <c r="P1358" s="174"/>
      <c r="R1358" s="175"/>
      <c r="S1358" s="174"/>
      <c r="U1358" s="174"/>
      <c r="W1358" s="175"/>
      <c r="X1358" s="174"/>
    </row>
    <row r="1359" spans="7:24" s="165" customFormat="1" ht="15" customHeight="1">
      <c r="G1359" s="172"/>
      <c r="I1359" s="173"/>
      <c r="J1359" s="173"/>
      <c r="K1359" s="174"/>
      <c r="M1359" s="175"/>
      <c r="N1359" s="174"/>
      <c r="P1359" s="174"/>
      <c r="R1359" s="175"/>
      <c r="S1359" s="174"/>
      <c r="U1359" s="174"/>
      <c r="W1359" s="175"/>
      <c r="X1359" s="174"/>
    </row>
    <row r="1360" spans="7:24" s="165" customFormat="1" ht="15" customHeight="1">
      <c r="G1360" s="172"/>
      <c r="I1360" s="173"/>
      <c r="J1360" s="173"/>
      <c r="K1360" s="174"/>
      <c r="M1360" s="175"/>
      <c r="N1360" s="174"/>
      <c r="P1360" s="174"/>
      <c r="R1360" s="175"/>
      <c r="S1360" s="174"/>
      <c r="U1360" s="174"/>
      <c r="W1360" s="175"/>
      <c r="X1360" s="174"/>
    </row>
    <row r="1361" spans="7:24" s="165" customFormat="1" ht="15" customHeight="1">
      <c r="G1361" s="172"/>
      <c r="I1361" s="173"/>
      <c r="J1361" s="173"/>
      <c r="K1361" s="174"/>
      <c r="M1361" s="175"/>
      <c r="N1361" s="174"/>
      <c r="P1361" s="174"/>
      <c r="R1361" s="175"/>
      <c r="S1361" s="174"/>
      <c r="U1361" s="174"/>
      <c r="W1361" s="175"/>
      <c r="X1361" s="174"/>
    </row>
    <row r="1362" spans="7:24" s="165" customFormat="1" ht="15" customHeight="1">
      <c r="G1362" s="172"/>
      <c r="I1362" s="173"/>
      <c r="J1362" s="173"/>
      <c r="K1362" s="174"/>
      <c r="M1362" s="175"/>
      <c r="N1362" s="174"/>
      <c r="P1362" s="174"/>
      <c r="R1362" s="175"/>
      <c r="S1362" s="174"/>
      <c r="U1362" s="174"/>
      <c r="W1362" s="175"/>
      <c r="X1362" s="174"/>
    </row>
    <row r="1363" spans="7:24" s="165" customFormat="1" ht="15" customHeight="1">
      <c r="G1363" s="172"/>
      <c r="I1363" s="173"/>
      <c r="J1363" s="173"/>
      <c r="K1363" s="174"/>
      <c r="M1363" s="175"/>
      <c r="N1363" s="174"/>
      <c r="P1363" s="174"/>
      <c r="R1363" s="175"/>
      <c r="S1363" s="174"/>
      <c r="U1363" s="174"/>
      <c r="W1363" s="175"/>
      <c r="X1363" s="174"/>
    </row>
    <row r="1364" spans="7:24" s="165" customFormat="1" ht="15" customHeight="1">
      <c r="G1364" s="172"/>
      <c r="I1364" s="173"/>
      <c r="J1364" s="173"/>
      <c r="K1364" s="174"/>
      <c r="M1364" s="175"/>
      <c r="N1364" s="174"/>
      <c r="P1364" s="174"/>
      <c r="R1364" s="175"/>
      <c r="S1364" s="174"/>
      <c r="U1364" s="174"/>
      <c r="W1364" s="175"/>
      <c r="X1364" s="174"/>
    </row>
    <row r="1365" spans="7:24" s="165" customFormat="1" ht="15" customHeight="1">
      <c r="G1365" s="172"/>
      <c r="I1365" s="173"/>
      <c r="J1365" s="173"/>
      <c r="K1365" s="174"/>
      <c r="M1365" s="175"/>
      <c r="N1365" s="174"/>
      <c r="P1365" s="174"/>
      <c r="R1365" s="175"/>
      <c r="S1365" s="174"/>
      <c r="U1365" s="174"/>
      <c r="W1365" s="175"/>
      <c r="X1365" s="174"/>
    </row>
    <row r="1366" spans="7:24" s="165" customFormat="1" ht="15" customHeight="1">
      <c r="G1366" s="172"/>
      <c r="I1366" s="173"/>
      <c r="J1366" s="173"/>
      <c r="K1366" s="174"/>
      <c r="M1366" s="175"/>
      <c r="N1366" s="174"/>
      <c r="P1366" s="174"/>
      <c r="R1366" s="175"/>
      <c r="S1366" s="174"/>
      <c r="U1366" s="174"/>
      <c r="W1366" s="175"/>
      <c r="X1366" s="174"/>
    </row>
    <row r="1367" spans="7:24" s="165" customFormat="1" ht="15" customHeight="1">
      <c r="G1367" s="172"/>
      <c r="I1367" s="173"/>
      <c r="J1367" s="173"/>
      <c r="K1367" s="174"/>
      <c r="M1367" s="175"/>
      <c r="N1367" s="174"/>
      <c r="P1367" s="174"/>
      <c r="R1367" s="175"/>
      <c r="S1367" s="174"/>
      <c r="U1367" s="174"/>
      <c r="W1367" s="175"/>
      <c r="X1367" s="174"/>
    </row>
    <row r="1368" spans="7:24" s="165" customFormat="1" ht="15" customHeight="1">
      <c r="G1368" s="172"/>
      <c r="I1368" s="173"/>
      <c r="J1368" s="173"/>
      <c r="K1368" s="174"/>
      <c r="M1368" s="175"/>
      <c r="N1368" s="174"/>
      <c r="P1368" s="174"/>
      <c r="R1368" s="175"/>
      <c r="S1368" s="174"/>
      <c r="U1368" s="174"/>
      <c r="W1368" s="175"/>
      <c r="X1368" s="174"/>
    </row>
    <row r="1369" spans="7:24" s="165" customFormat="1" ht="15" customHeight="1">
      <c r="G1369" s="172"/>
      <c r="I1369" s="173"/>
      <c r="J1369" s="173"/>
      <c r="K1369" s="174"/>
      <c r="M1369" s="175"/>
      <c r="N1369" s="174"/>
      <c r="P1369" s="174"/>
      <c r="R1369" s="175"/>
      <c r="S1369" s="174"/>
      <c r="U1369" s="174"/>
      <c r="W1369" s="175"/>
      <c r="X1369" s="174"/>
    </row>
    <row r="1370" spans="7:24" s="165" customFormat="1" ht="15" customHeight="1">
      <c r="G1370" s="172"/>
      <c r="I1370" s="173"/>
      <c r="J1370" s="173"/>
      <c r="K1370" s="174"/>
      <c r="M1370" s="175"/>
      <c r="N1370" s="174"/>
      <c r="P1370" s="174"/>
      <c r="R1370" s="175"/>
      <c r="S1370" s="174"/>
      <c r="U1370" s="174"/>
      <c r="W1370" s="175"/>
      <c r="X1370" s="174"/>
    </row>
    <row r="1371" spans="7:24" s="165" customFormat="1" ht="15" customHeight="1">
      <c r="G1371" s="172"/>
      <c r="I1371" s="173"/>
      <c r="J1371" s="173"/>
      <c r="K1371" s="174"/>
      <c r="M1371" s="175"/>
      <c r="N1371" s="174"/>
      <c r="P1371" s="174"/>
      <c r="R1371" s="175"/>
      <c r="S1371" s="174"/>
      <c r="U1371" s="174"/>
      <c r="W1371" s="175"/>
      <c r="X1371" s="174"/>
    </row>
    <row r="1372" spans="7:24" s="165" customFormat="1" ht="15" customHeight="1">
      <c r="G1372" s="172"/>
      <c r="I1372" s="173"/>
      <c r="J1372" s="173"/>
      <c r="K1372" s="174"/>
      <c r="M1372" s="175"/>
      <c r="N1372" s="174"/>
      <c r="P1372" s="174"/>
      <c r="R1372" s="175"/>
      <c r="S1372" s="174"/>
      <c r="U1372" s="174"/>
      <c r="W1372" s="175"/>
      <c r="X1372" s="174"/>
    </row>
    <row r="1373" spans="7:24" s="165" customFormat="1" ht="15" customHeight="1">
      <c r="G1373" s="172"/>
      <c r="I1373" s="173"/>
      <c r="J1373" s="173"/>
      <c r="K1373" s="174"/>
      <c r="M1373" s="175"/>
      <c r="N1373" s="174"/>
      <c r="P1373" s="174"/>
      <c r="R1373" s="175"/>
      <c r="S1373" s="174"/>
      <c r="U1373" s="174"/>
      <c r="W1373" s="175"/>
      <c r="X1373" s="174"/>
    </row>
    <row r="1374" spans="7:24" s="165" customFormat="1" ht="15" customHeight="1">
      <c r="G1374" s="172"/>
      <c r="I1374" s="173"/>
      <c r="J1374" s="173"/>
      <c r="K1374" s="174"/>
      <c r="M1374" s="175"/>
      <c r="N1374" s="174"/>
      <c r="P1374" s="174"/>
      <c r="R1374" s="175"/>
      <c r="S1374" s="174"/>
      <c r="U1374" s="174"/>
      <c r="W1374" s="175"/>
      <c r="X1374" s="174"/>
    </row>
    <row r="1375" spans="7:24" s="165" customFormat="1" ht="15" customHeight="1">
      <c r="G1375" s="172"/>
      <c r="I1375" s="173"/>
      <c r="J1375" s="173"/>
      <c r="K1375" s="174"/>
      <c r="M1375" s="175"/>
      <c r="N1375" s="174"/>
      <c r="P1375" s="174"/>
      <c r="R1375" s="175"/>
      <c r="S1375" s="174"/>
      <c r="U1375" s="174"/>
      <c r="W1375" s="175"/>
      <c r="X1375" s="174"/>
    </row>
    <row r="1376" spans="7:24" s="165" customFormat="1" ht="15" customHeight="1">
      <c r="G1376" s="172"/>
      <c r="I1376" s="173"/>
      <c r="J1376" s="173"/>
      <c r="K1376" s="174"/>
      <c r="M1376" s="175"/>
      <c r="N1376" s="174"/>
      <c r="P1376" s="174"/>
      <c r="R1376" s="175"/>
      <c r="S1376" s="174"/>
      <c r="U1376" s="174"/>
      <c r="W1376" s="175"/>
      <c r="X1376" s="174"/>
    </row>
    <row r="1377" spans="7:24" s="165" customFormat="1" ht="15" customHeight="1">
      <c r="G1377" s="172"/>
      <c r="I1377" s="173"/>
      <c r="J1377" s="173"/>
      <c r="K1377" s="174"/>
      <c r="M1377" s="175"/>
      <c r="N1377" s="174"/>
      <c r="P1377" s="174"/>
      <c r="R1377" s="175"/>
      <c r="S1377" s="174"/>
      <c r="U1377" s="174"/>
      <c r="W1377" s="175"/>
      <c r="X1377" s="174"/>
    </row>
    <row r="1378" spans="7:24" s="165" customFormat="1" ht="15" customHeight="1">
      <c r="G1378" s="172"/>
      <c r="I1378" s="173"/>
      <c r="J1378" s="173"/>
      <c r="K1378" s="174"/>
      <c r="M1378" s="175"/>
      <c r="N1378" s="174"/>
      <c r="P1378" s="174"/>
      <c r="R1378" s="175"/>
      <c r="S1378" s="174"/>
      <c r="U1378" s="174"/>
      <c r="W1378" s="175"/>
      <c r="X1378" s="174"/>
    </row>
    <row r="1379" spans="7:24" s="165" customFormat="1" ht="15" customHeight="1">
      <c r="G1379" s="172"/>
      <c r="I1379" s="173"/>
      <c r="J1379" s="173"/>
      <c r="K1379" s="174"/>
      <c r="M1379" s="175"/>
      <c r="N1379" s="174"/>
      <c r="P1379" s="174"/>
      <c r="R1379" s="175"/>
      <c r="S1379" s="174"/>
      <c r="U1379" s="174"/>
      <c r="W1379" s="175"/>
      <c r="X1379" s="174"/>
    </row>
    <row r="1380" spans="7:24" s="165" customFormat="1" ht="15" customHeight="1">
      <c r="G1380" s="172"/>
      <c r="I1380" s="173"/>
      <c r="J1380" s="173"/>
      <c r="K1380" s="174"/>
      <c r="M1380" s="175"/>
      <c r="N1380" s="174"/>
      <c r="P1380" s="174"/>
      <c r="R1380" s="175"/>
      <c r="S1380" s="174"/>
      <c r="U1380" s="174"/>
      <c r="W1380" s="175"/>
      <c r="X1380" s="174"/>
    </row>
    <row r="1381" spans="7:24" s="165" customFormat="1" ht="15" customHeight="1">
      <c r="G1381" s="172"/>
      <c r="I1381" s="173"/>
      <c r="J1381" s="173"/>
      <c r="K1381" s="174"/>
      <c r="M1381" s="175"/>
      <c r="N1381" s="174"/>
      <c r="P1381" s="174"/>
      <c r="R1381" s="175"/>
      <c r="S1381" s="174"/>
      <c r="U1381" s="174"/>
      <c r="W1381" s="175"/>
      <c r="X1381" s="174"/>
    </row>
    <row r="1382" spans="7:24" s="165" customFormat="1" ht="15" customHeight="1">
      <c r="G1382" s="172"/>
      <c r="I1382" s="173"/>
      <c r="J1382" s="173"/>
      <c r="K1382" s="174"/>
      <c r="M1382" s="175"/>
      <c r="N1382" s="174"/>
      <c r="P1382" s="174"/>
      <c r="R1382" s="175"/>
      <c r="S1382" s="174"/>
      <c r="U1382" s="174"/>
      <c r="W1382" s="175"/>
      <c r="X1382" s="174"/>
    </row>
    <row r="1383" spans="7:24" s="165" customFormat="1" ht="15" customHeight="1">
      <c r="G1383" s="172"/>
      <c r="I1383" s="173"/>
      <c r="J1383" s="173"/>
      <c r="K1383" s="174"/>
      <c r="M1383" s="175"/>
      <c r="N1383" s="174"/>
      <c r="P1383" s="174"/>
      <c r="R1383" s="175"/>
      <c r="S1383" s="174"/>
      <c r="U1383" s="174"/>
      <c r="W1383" s="175"/>
      <c r="X1383" s="174"/>
    </row>
    <row r="1384" spans="7:24" s="165" customFormat="1" ht="15" customHeight="1">
      <c r="G1384" s="172"/>
      <c r="I1384" s="173"/>
      <c r="J1384" s="173"/>
      <c r="K1384" s="174"/>
      <c r="M1384" s="175"/>
      <c r="N1384" s="174"/>
      <c r="P1384" s="174"/>
      <c r="R1384" s="175"/>
      <c r="S1384" s="174"/>
      <c r="U1384" s="174"/>
      <c r="W1384" s="175"/>
      <c r="X1384" s="174"/>
    </row>
    <row r="1385" spans="7:24" s="165" customFormat="1" ht="15" customHeight="1">
      <c r="G1385" s="172"/>
      <c r="I1385" s="173"/>
      <c r="J1385" s="173"/>
      <c r="K1385" s="174"/>
      <c r="M1385" s="175"/>
      <c r="N1385" s="174"/>
      <c r="P1385" s="174"/>
      <c r="R1385" s="175"/>
      <c r="S1385" s="174"/>
      <c r="U1385" s="174"/>
      <c r="W1385" s="175"/>
      <c r="X1385" s="174"/>
    </row>
    <row r="1386" spans="7:24" s="165" customFormat="1" ht="15" customHeight="1">
      <c r="G1386" s="172"/>
      <c r="I1386" s="173"/>
      <c r="J1386" s="173"/>
      <c r="K1386" s="174"/>
      <c r="M1386" s="175"/>
      <c r="N1386" s="174"/>
      <c r="P1386" s="174"/>
      <c r="R1386" s="175"/>
      <c r="S1386" s="174"/>
      <c r="U1386" s="174"/>
      <c r="W1386" s="175"/>
      <c r="X1386" s="174"/>
    </row>
    <row r="1387" spans="7:24" s="165" customFormat="1" ht="15" customHeight="1">
      <c r="G1387" s="172"/>
      <c r="I1387" s="173"/>
      <c r="J1387" s="173"/>
      <c r="K1387" s="174"/>
      <c r="M1387" s="175"/>
      <c r="N1387" s="174"/>
      <c r="P1387" s="174"/>
      <c r="R1387" s="175"/>
      <c r="S1387" s="174"/>
      <c r="U1387" s="174"/>
      <c r="W1387" s="175"/>
      <c r="X1387" s="174"/>
    </row>
    <row r="1388" spans="7:24" s="165" customFormat="1" ht="15" customHeight="1">
      <c r="G1388" s="172"/>
      <c r="I1388" s="173"/>
      <c r="J1388" s="173"/>
      <c r="K1388" s="174"/>
      <c r="M1388" s="175"/>
      <c r="N1388" s="174"/>
      <c r="P1388" s="174"/>
      <c r="R1388" s="175"/>
      <c r="S1388" s="174"/>
      <c r="U1388" s="174"/>
      <c r="W1388" s="175"/>
      <c r="X1388" s="174"/>
    </row>
    <row r="1389" spans="7:24" s="165" customFormat="1" ht="15" customHeight="1">
      <c r="G1389" s="172"/>
      <c r="I1389" s="173"/>
      <c r="J1389" s="173"/>
      <c r="K1389" s="174"/>
      <c r="M1389" s="175"/>
      <c r="N1389" s="174"/>
      <c r="P1389" s="174"/>
      <c r="R1389" s="175"/>
      <c r="S1389" s="174"/>
      <c r="U1389" s="174"/>
      <c r="W1389" s="175"/>
      <c r="X1389" s="174"/>
    </row>
    <row r="1390" spans="7:24" s="165" customFormat="1" ht="15" customHeight="1">
      <c r="G1390" s="172"/>
      <c r="I1390" s="173"/>
      <c r="J1390" s="173"/>
      <c r="K1390" s="174"/>
      <c r="M1390" s="175"/>
      <c r="N1390" s="174"/>
      <c r="P1390" s="174"/>
      <c r="R1390" s="175"/>
      <c r="S1390" s="174"/>
      <c r="U1390" s="174"/>
      <c r="W1390" s="175"/>
      <c r="X1390" s="174"/>
    </row>
    <row r="1391" spans="7:24" s="165" customFormat="1" ht="15" customHeight="1">
      <c r="G1391" s="172"/>
      <c r="I1391" s="173"/>
      <c r="J1391" s="173"/>
      <c r="K1391" s="174"/>
      <c r="M1391" s="175"/>
      <c r="N1391" s="174"/>
      <c r="P1391" s="174"/>
      <c r="R1391" s="175"/>
      <c r="S1391" s="174"/>
      <c r="U1391" s="174"/>
      <c r="W1391" s="175"/>
      <c r="X1391" s="174"/>
    </row>
    <row r="1392" spans="7:24" s="165" customFormat="1" ht="15" customHeight="1">
      <c r="G1392" s="172"/>
      <c r="I1392" s="173"/>
      <c r="J1392" s="173"/>
      <c r="K1392" s="174"/>
      <c r="M1392" s="175"/>
      <c r="N1392" s="174"/>
      <c r="P1392" s="174"/>
      <c r="R1392" s="175"/>
      <c r="S1392" s="174"/>
      <c r="U1392" s="174"/>
      <c r="W1392" s="175"/>
      <c r="X1392" s="174"/>
    </row>
    <row r="1393" spans="7:24" s="165" customFormat="1" ht="15" customHeight="1">
      <c r="G1393" s="172"/>
      <c r="I1393" s="173"/>
      <c r="J1393" s="173"/>
      <c r="K1393" s="174"/>
      <c r="M1393" s="175"/>
      <c r="N1393" s="174"/>
      <c r="P1393" s="174"/>
      <c r="R1393" s="175"/>
      <c r="S1393" s="174"/>
      <c r="U1393" s="174"/>
      <c r="W1393" s="175"/>
      <c r="X1393" s="174"/>
    </row>
    <row r="1394" spans="7:24" s="165" customFormat="1" ht="15" customHeight="1">
      <c r="G1394" s="172"/>
      <c r="I1394" s="173"/>
      <c r="J1394" s="173"/>
      <c r="K1394" s="174"/>
      <c r="M1394" s="175"/>
      <c r="N1394" s="174"/>
      <c r="P1394" s="174"/>
      <c r="R1394" s="175"/>
      <c r="S1394" s="174"/>
      <c r="U1394" s="174"/>
      <c r="W1394" s="175"/>
      <c r="X1394" s="174"/>
    </row>
    <row r="1395" spans="7:24" s="165" customFormat="1" ht="15" customHeight="1">
      <c r="G1395" s="172"/>
      <c r="I1395" s="173"/>
      <c r="J1395" s="173"/>
      <c r="K1395" s="174"/>
      <c r="M1395" s="175"/>
      <c r="N1395" s="174"/>
      <c r="P1395" s="174"/>
      <c r="R1395" s="175"/>
      <c r="S1395" s="174"/>
      <c r="U1395" s="174"/>
      <c r="W1395" s="175"/>
      <c r="X1395" s="174"/>
    </row>
    <row r="1396" spans="7:24" s="165" customFormat="1" ht="15" customHeight="1">
      <c r="G1396" s="172"/>
      <c r="I1396" s="173"/>
      <c r="J1396" s="173"/>
      <c r="K1396" s="174"/>
      <c r="M1396" s="175"/>
      <c r="N1396" s="174"/>
      <c r="P1396" s="174"/>
      <c r="R1396" s="175"/>
      <c r="S1396" s="174"/>
      <c r="U1396" s="174"/>
      <c r="W1396" s="175"/>
      <c r="X1396" s="174"/>
    </row>
    <row r="1397" spans="7:24" s="165" customFormat="1" ht="15" customHeight="1">
      <c r="G1397" s="172"/>
      <c r="I1397" s="173"/>
      <c r="J1397" s="173"/>
      <c r="K1397" s="174"/>
      <c r="M1397" s="175"/>
      <c r="N1397" s="174"/>
      <c r="P1397" s="174"/>
      <c r="R1397" s="175"/>
      <c r="S1397" s="174"/>
      <c r="U1397" s="174"/>
      <c r="W1397" s="175"/>
      <c r="X1397" s="174"/>
    </row>
    <row r="1398" spans="7:24" s="165" customFormat="1" ht="15" customHeight="1">
      <c r="G1398" s="172"/>
      <c r="I1398" s="173"/>
      <c r="J1398" s="173"/>
      <c r="K1398" s="174"/>
      <c r="M1398" s="175"/>
      <c r="N1398" s="174"/>
      <c r="P1398" s="174"/>
      <c r="R1398" s="175"/>
      <c r="S1398" s="174"/>
      <c r="U1398" s="174"/>
      <c r="W1398" s="175"/>
      <c r="X1398" s="174"/>
    </row>
    <row r="1399" spans="7:24" s="165" customFormat="1" ht="15" customHeight="1">
      <c r="G1399" s="172"/>
      <c r="I1399" s="173"/>
      <c r="J1399" s="173"/>
      <c r="K1399" s="174"/>
      <c r="M1399" s="175"/>
      <c r="N1399" s="174"/>
      <c r="P1399" s="174"/>
      <c r="R1399" s="175"/>
      <c r="S1399" s="174"/>
      <c r="U1399" s="174"/>
      <c r="W1399" s="175"/>
      <c r="X1399" s="174"/>
    </row>
    <row r="1400" spans="7:24" s="165" customFormat="1" ht="15" customHeight="1">
      <c r="G1400" s="172"/>
      <c r="I1400" s="173"/>
      <c r="J1400" s="173"/>
      <c r="K1400" s="174"/>
      <c r="M1400" s="175"/>
      <c r="N1400" s="174"/>
      <c r="P1400" s="174"/>
      <c r="R1400" s="175"/>
      <c r="S1400" s="174"/>
      <c r="U1400" s="174"/>
      <c r="W1400" s="175"/>
      <c r="X1400" s="174"/>
    </row>
    <row r="1401" spans="7:24" s="165" customFormat="1" ht="15" customHeight="1">
      <c r="G1401" s="172"/>
      <c r="I1401" s="173"/>
      <c r="J1401" s="173"/>
      <c r="K1401" s="174"/>
      <c r="M1401" s="175"/>
      <c r="N1401" s="174"/>
      <c r="P1401" s="174"/>
      <c r="R1401" s="175"/>
      <c r="S1401" s="174"/>
      <c r="U1401" s="174"/>
      <c r="W1401" s="175"/>
      <c r="X1401" s="174"/>
    </row>
    <row r="1402" spans="7:24" s="165" customFormat="1" ht="15" customHeight="1">
      <c r="G1402" s="172"/>
      <c r="I1402" s="173"/>
      <c r="J1402" s="173"/>
      <c r="K1402" s="174"/>
      <c r="M1402" s="175"/>
      <c r="N1402" s="174"/>
      <c r="P1402" s="174"/>
      <c r="R1402" s="175"/>
      <c r="S1402" s="174"/>
      <c r="U1402" s="174"/>
      <c r="W1402" s="175"/>
      <c r="X1402" s="174"/>
    </row>
    <row r="1403" spans="7:24" s="165" customFormat="1" ht="15" customHeight="1">
      <c r="G1403" s="172"/>
      <c r="I1403" s="173"/>
      <c r="J1403" s="173"/>
      <c r="K1403" s="174"/>
      <c r="M1403" s="175"/>
      <c r="N1403" s="174"/>
      <c r="P1403" s="174"/>
      <c r="R1403" s="175"/>
      <c r="S1403" s="174"/>
      <c r="U1403" s="174"/>
      <c r="W1403" s="175"/>
      <c r="X1403" s="174"/>
    </row>
    <row r="1404" spans="7:24" s="165" customFormat="1" ht="15" customHeight="1">
      <c r="G1404" s="172"/>
      <c r="I1404" s="173"/>
      <c r="J1404" s="173"/>
      <c r="K1404" s="174"/>
      <c r="M1404" s="175"/>
      <c r="N1404" s="174"/>
      <c r="P1404" s="174"/>
      <c r="R1404" s="175"/>
      <c r="S1404" s="174"/>
      <c r="U1404" s="174"/>
      <c r="W1404" s="175"/>
      <c r="X1404" s="174"/>
    </row>
    <row r="1405" spans="7:24" s="165" customFormat="1" ht="15" customHeight="1">
      <c r="G1405" s="172"/>
      <c r="I1405" s="173"/>
      <c r="J1405" s="173"/>
      <c r="K1405" s="174"/>
      <c r="M1405" s="175"/>
      <c r="N1405" s="174"/>
      <c r="P1405" s="174"/>
      <c r="R1405" s="175"/>
      <c r="S1405" s="174"/>
      <c r="U1405" s="174"/>
      <c r="W1405" s="175"/>
      <c r="X1405" s="174"/>
    </row>
    <row r="1406" spans="7:24" s="165" customFormat="1" ht="15" customHeight="1">
      <c r="G1406" s="172"/>
      <c r="I1406" s="173"/>
      <c r="J1406" s="173"/>
      <c r="K1406" s="174"/>
      <c r="M1406" s="175"/>
      <c r="N1406" s="174"/>
      <c r="P1406" s="174"/>
      <c r="R1406" s="175"/>
      <c r="S1406" s="174"/>
      <c r="U1406" s="174"/>
      <c r="W1406" s="175"/>
      <c r="X1406" s="174"/>
    </row>
    <row r="1407" spans="7:24" s="165" customFormat="1" ht="15" customHeight="1">
      <c r="G1407" s="172"/>
      <c r="I1407" s="173"/>
      <c r="J1407" s="173"/>
      <c r="K1407" s="174"/>
      <c r="M1407" s="175"/>
      <c r="N1407" s="174"/>
      <c r="P1407" s="174"/>
      <c r="R1407" s="175"/>
      <c r="S1407" s="174"/>
      <c r="U1407" s="174"/>
      <c r="W1407" s="175"/>
      <c r="X1407" s="174"/>
    </row>
    <row r="1408" spans="7:24" s="165" customFormat="1" ht="15" customHeight="1">
      <c r="G1408" s="172"/>
      <c r="I1408" s="173"/>
      <c r="J1408" s="173"/>
      <c r="K1408" s="174"/>
      <c r="M1408" s="175"/>
      <c r="N1408" s="174"/>
      <c r="P1408" s="174"/>
      <c r="R1408" s="175"/>
      <c r="S1408" s="174"/>
      <c r="U1408" s="174"/>
      <c r="W1408" s="175"/>
      <c r="X1408" s="174"/>
    </row>
    <row r="1409" spans="7:24" s="165" customFormat="1" ht="15" customHeight="1">
      <c r="G1409" s="172"/>
      <c r="I1409" s="173"/>
      <c r="J1409" s="173"/>
      <c r="K1409" s="174"/>
      <c r="M1409" s="175"/>
      <c r="N1409" s="174"/>
      <c r="P1409" s="174"/>
      <c r="R1409" s="175"/>
      <c r="S1409" s="174"/>
      <c r="U1409" s="174"/>
      <c r="W1409" s="175"/>
      <c r="X1409" s="174"/>
    </row>
    <row r="1410" spans="7:24" s="165" customFormat="1" ht="15" customHeight="1">
      <c r="G1410" s="172"/>
      <c r="I1410" s="173"/>
      <c r="J1410" s="173"/>
      <c r="K1410" s="174"/>
      <c r="M1410" s="175"/>
      <c r="N1410" s="174"/>
      <c r="P1410" s="174"/>
      <c r="R1410" s="175"/>
      <c r="S1410" s="174"/>
      <c r="U1410" s="174"/>
      <c r="W1410" s="175"/>
      <c r="X1410" s="174"/>
    </row>
    <row r="1411" spans="7:24" s="165" customFormat="1" ht="15" customHeight="1">
      <c r="G1411" s="172"/>
      <c r="I1411" s="173"/>
      <c r="J1411" s="173"/>
      <c r="K1411" s="174"/>
      <c r="M1411" s="175"/>
      <c r="N1411" s="174"/>
      <c r="P1411" s="174"/>
      <c r="R1411" s="175"/>
      <c r="S1411" s="174"/>
      <c r="U1411" s="174"/>
      <c r="W1411" s="175"/>
      <c r="X1411" s="174"/>
    </row>
    <row r="1412" spans="7:24" s="165" customFormat="1" ht="15" customHeight="1">
      <c r="G1412" s="172"/>
      <c r="I1412" s="173"/>
      <c r="J1412" s="173"/>
      <c r="K1412" s="174"/>
      <c r="M1412" s="175"/>
      <c r="N1412" s="174"/>
      <c r="P1412" s="174"/>
      <c r="R1412" s="175"/>
      <c r="S1412" s="174"/>
      <c r="U1412" s="174"/>
      <c r="W1412" s="175"/>
      <c r="X1412" s="174"/>
    </row>
    <row r="1413" spans="7:24" s="165" customFormat="1" ht="15" customHeight="1">
      <c r="G1413" s="172"/>
      <c r="I1413" s="173"/>
      <c r="J1413" s="173"/>
      <c r="K1413" s="174"/>
      <c r="M1413" s="175"/>
      <c r="N1413" s="174"/>
      <c r="P1413" s="174"/>
      <c r="R1413" s="175"/>
      <c r="S1413" s="174"/>
      <c r="U1413" s="174"/>
      <c r="W1413" s="175"/>
      <c r="X1413" s="174"/>
    </row>
    <row r="1414" spans="7:24" s="165" customFormat="1" ht="15" customHeight="1">
      <c r="G1414" s="172"/>
      <c r="I1414" s="173"/>
      <c r="J1414" s="173"/>
      <c r="K1414" s="174"/>
      <c r="M1414" s="175"/>
      <c r="N1414" s="174"/>
      <c r="P1414" s="174"/>
      <c r="R1414" s="175"/>
      <c r="S1414" s="174"/>
      <c r="U1414" s="174"/>
      <c r="W1414" s="175"/>
      <c r="X1414" s="174"/>
    </row>
    <row r="1415" spans="7:24" s="165" customFormat="1" ht="15" customHeight="1">
      <c r="G1415" s="172"/>
      <c r="I1415" s="173"/>
      <c r="J1415" s="173"/>
      <c r="K1415" s="174"/>
      <c r="M1415" s="175"/>
      <c r="N1415" s="174"/>
      <c r="P1415" s="174"/>
      <c r="R1415" s="175"/>
      <c r="S1415" s="174"/>
      <c r="U1415" s="174"/>
      <c r="W1415" s="175"/>
      <c r="X1415" s="174"/>
    </row>
    <row r="1416" spans="7:24" s="165" customFormat="1" ht="15" customHeight="1">
      <c r="G1416" s="172"/>
      <c r="I1416" s="173"/>
      <c r="J1416" s="173"/>
      <c r="K1416" s="174"/>
      <c r="M1416" s="175"/>
      <c r="N1416" s="174"/>
      <c r="P1416" s="174"/>
      <c r="R1416" s="175"/>
      <c r="S1416" s="174"/>
      <c r="U1416" s="174"/>
      <c r="W1416" s="175"/>
      <c r="X1416" s="174"/>
    </row>
    <row r="1417" spans="7:24" s="165" customFormat="1" ht="15" customHeight="1">
      <c r="G1417" s="172"/>
      <c r="I1417" s="173"/>
      <c r="J1417" s="173"/>
      <c r="K1417" s="174"/>
      <c r="M1417" s="175"/>
      <c r="N1417" s="174"/>
      <c r="P1417" s="174"/>
      <c r="R1417" s="175"/>
      <c r="S1417" s="174"/>
      <c r="U1417" s="174"/>
      <c r="W1417" s="175"/>
      <c r="X1417" s="174"/>
    </row>
    <row r="1418" spans="7:24" s="165" customFormat="1" ht="15" customHeight="1">
      <c r="G1418" s="172"/>
      <c r="I1418" s="173"/>
      <c r="J1418" s="173"/>
      <c r="K1418" s="174"/>
      <c r="M1418" s="175"/>
      <c r="N1418" s="174"/>
      <c r="P1418" s="174"/>
      <c r="R1418" s="175"/>
      <c r="S1418" s="174"/>
      <c r="U1418" s="174"/>
      <c r="W1418" s="175"/>
      <c r="X1418" s="174"/>
    </row>
    <row r="1419" spans="7:24" s="165" customFormat="1" ht="15" customHeight="1">
      <c r="G1419" s="172"/>
      <c r="I1419" s="173"/>
      <c r="J1419" s="173"/>
      <c r="K1419" s="174"/>
      <c r="M1419" s="175"/>
      <c r="N1419" s="174"/>
      <c r="P1419" s="174"/>
      <c r="R1419" s="175"/>
      <c r="S1419" s="174"/>
      <c r="U1419" s="174"/>
      <c r="W1419" s="175"/>
      <c r="X1419" s="174"/>
    </row>
    <row r="1420" spans="7:24" s="165" customFormat="1" ht="15" customHeight="1">
      <c r="G1420" s="172"/>
      <c r="I1420" s="173"/>
      <c r="J1420" s="173"/>
      <c r="K1420" s="174"/>
      <c r="M1420" s="175"/>
      <c r="N1420" s="174"/>
      <c r="P1420" s="174"/>
      <c r="R1420" s="175"/>
      <c r="S1420" s="174"/>
      <c r="U1420" s="174"/>
      <c r="W1420" s="175"/>
      <c r="X1420" s="174"/>
    </row>
    <row r="1421" spans="7:24" s="165" customFormat="1" ht="15" customHeight="1">
      <c r="G1421" s="172"/>
      <c r="I1421" s="173"/>
      <c r="J1421" s="173"/>
      <c r="K1421" s="174"/>
      <c r="M1421" s="175"/>
      <c r="N1421" s="174"/>
      <c r="P1421" s="174"/>
      <c r="R1421" s="175"/>
      <c r="S1421" s="174"/>
      <c r="U1421" s="174"/>
      <c r="W1421" s="175"/>
      <c r="X1421" s="174"/>
    </row>
    <row r="1422" spans="7:24" s="165" customFormat="1" ht="15" customHeight="1">
      <c r="G1422" s="172"/>
      <c r="I1422" s="173"/>
      <c r="J1422" s="173"/>
      <c r="K1422" s="174"/>
      <c r="M1422" s="175"/>
      <c r="N1422" s="174"/>
      <c r="P1422" s="174"/>
      <c r="R1422" s="175"/>
      <c r="S1422" s="174"/>
      <c r="U1422" s="174"/>
      <c r="W1422" s="175"/>
      <c r="X1422" s="174"/>
    </row>
    <row r="1423" spans="7:24" s="165" customFormat="1" ht="15" customHeight="1">
      <c r="G1423" s="172"/>
      <c r="I1423" s="173"/>
      <c r="J1423" s="173"/>
      <c r="K1423" s="174"/>
      <c r="M1423" s="175"/>
      <c r="N1423" s="174"/>
      <c r="P1423" s="174"/>
      <c r="R1423" s="175"/>
      <c r="S1423" s="174"/>
      <c r="U1423" s="174"/>
      <c r="W1423" s="175"/>
      <c r="X1423" s="174"/>
    </row>
    <row r="1424" spans="7:24" s="165" customFormat="1" ht="15" customHeight="1">
      <c r="G1424" s="172"/>
      <c r="I1424" s="173"/>
      <c r="J1424" s="173"/>
      <c r="K1424" s="174"/>
      <c r="M1424" s="175"/>
      <c r="N1424" s="174"/>
      <c r="P1424" s="174"/>
      <c r="R1424" s="175"/>
      <c r="S1424" s="174"/>
      <c r="U1424" s="174"/>
      <c r="W1424" s="175"/>
      <c r="X1424" s="174"/>
    </row>
    <row r="1425" spans="7:24" s="165" customFormat="1" ht="15" customHeight="1">
      <c r="G1425" s="172"/>
      <c r="I1425" s="173"/>
      <c r="J1425" s="173"/>
      <c r="K1425" s="174"/>
      <c r="M1425" s="175"/>
      <c r="N1425" s="174"/>
      <c r="P1425" s="174"/>
      <c r="R1425" s="175"/>
      <c r="S1425" s="174"/>
      <c r="U1425" s="174"/>
      <c r="W1425" s="175"/>
      <c r="X1425" s="174"/>
    </row>
    <row r="1426" spans="7:24" s="165" customFormat="1" ht="15" customHeight="1">
      <c r="G1426" s="172"/>
      <c r="I1426" s="173"/>
      <c r="J1426" s="173"/>
      <c r="K1426" s="174"/>
      <c r="M1426" s="175"/>
      <c r="N1426" s="174"/>
      <c r="P1426" s="174"/>
      <c r="R1426" s="175"/>
      <c r="S1426" s="174"/>
      <c r="U1426" s="174"/>
      <c r="W1426" s="175"/>
      <c r="X1426" s="174"/>
    </row>
    <row r="1427" spans="7:24" s="165" customFormat="1" ht="15" customHeight="1">
      <c r="G1427" s="172"/>
      <c r="I1427" s="173"/>
      <c r="J1427" s="173"/>
      <c r="K1427" s="174"/>
      <c r="M1427" s="175"/>
      <c r="N1427" s="174"/>
      <c r="P1427" s="174"/>
      <c r="R1427" s="175"/>
      <c r="S1427" s="174"/>
      <c r="U1427" s="174"/>
      <c r="W1427" s="175"/>
      <c r="X1427" s="174"/>
    </row>
    <row r="1428" spans="7:24" s="165" customFormat="1" ht="15" customHeight="1">
      <c r="G1428" s="172"/>
      <c r="I1428" s="173"/>
      <c r="J1428" s="173"/>
      <c r="K1428" s="174"/>
      <c r="M1428" s="175"/>
      <c r="N1428" s="174"/>
      <c r="P1428" s="174"/>
      <c r="R1428" s="175"/>
      <c r="S1428" s="174"/>
      <c r="U1428" s="174"/>
      <c r="W1428" s="175"/>
      <c r="X1428" s="174"/>
    </row>
    <row r="1429" spans="7:24" s="165" customFormat="1" ht="15" customHeight="1">
      <c r="G1429" s="172"/>
      <c r="I1429" s="173"/>
      <c r="J1429" s="173"/>
      <c r="K1429" s="174"/>
      <c r="M1429" s="175"/>
      <c r="N1429" s="174"/>
      <c r="P1429" s="174"/>
      <c r="R1429" s="175"/>
      <c r="S1429" s="174"/>
      <c r="U1429" s="174"/>
      <c r="W1429" s="175"/>
      <c r="X1429" s="174"/>
    </row>
    <row r="1430" spans="7:24" s="165" customFormat="1" ht="15" customHeight="1">
      <c r="G1430" s="172"/>
      <c r="I1430" s="173"/>
      <c r="J1430" s="173"/>
      <c r="K1430" s="174"/>
      <c r="M1430" s="175"/>
      <c r="N1430" s="174"/>
      <c r="P1430" s="174"/>
      <c r="R1430" s="175"/>
      <c r="S1430" s="174"/>
      <c r="U1430" s="174"/>
      <c r="W1430" s="175"/>
      <c r="X1430" s="174"/>
    </row>
    <row r="1431" spans="7:24" s="165" customFormat="1" ht="15" customHeight="1">
      <c r="G1431" s="172"/>
      <c r="I1431" s="173"/>
      <c r="J1431" s="173"/>
      <c r="K1431" s="174"/>
      <c r="M1431" s="175"/>
      <c r="N1431" s="174"/>
      <c r="P1431" s="174"/>
      <c r="R1431" s="175"/>
      <c r="S1431" s="174"/>
      <c r="U1431" s="174"/>
      <c r="W1431" s="175"/>
      <c r="X1431" s="174"/>
    </row>
    <row r="1432" spans="7:24" s="165" customFormat="1" ht="15" customHeight="1">
      <c r="G1432" s="172"/>
      <c r="I1432" s="173"/>
      <c r="J1432" s="173"/>
      <c r="K1432" s="174"/>
      <c r="M1432" s="175"/>
      <c r="N1432" s="174"/>
      <c r="P1432" s="174"/>
      <c r="R1432" s="175"/>
      <c r="S1432" s="174"/>
      <c r="U1432" s="174"/>
      <c r="W1432" s="175"/>
      <c r="X1432" s="174"/>
    </row>
    <row r="1433" spans="7:24" s="165" customFormat="1" ht="15" customHeight="1">
      <c r="G1433" s="172"/>
      <c r="I1433" s="173"/>
      <c r="J1433" s="173"/>
      <c r="K1433" s="174"/>
      <c r="M1433" s="175"/>
      <c r="N1433" s="174"/>
      <c r="P1433" s="174"/>
      <c r="R1433" s="175"/>
      <c r="S1433" s="174"/>
      <c r="U1433" s="174"/>
      <c r="W1433" s="175"/>
      <c r="X1433" s="174"/>
    </row>
    <row r="1434" spans="7:24" s="165" customFormat="1" ht="15" customHeight="1">
      <c r="G1434" s="172"/>
      <c r="I1434" s="173"/>
      <c r="J1434" s="173"/>
      <c r="K1434" s="174"/>
      <c r="M1434" s="175"/>
      <c r="N1434" s="174"/>
      <c r="P1434" s="174"/>
      <c r="R1434" s="175"/>
      <c r="S1434" s="174"/>
      <c r="U1434" s="174"/>
      <c r="W1434" s="175"/>
      <c r="X1434" s="174"/>
    </row>
    <row r="1435" spans="7:24" s="165" customFormat="1" ht="15" customHeight="1">
      <c r="G1435" s="172"/>
      <c r="I1435" s="173"/>
      <c r="J1435" s="173"/>
      <c r="K1435" s="174"/>
      <c r="M1435" s="175"/>
      <c r="N1435" s="174"/>
      <c r="P1435" s="174"/>
      <c r="R1435" s="175"/>
      <c r="S1435" s="174"/>
      <c r="U1435" s="174"/>
      <c r="W1435" s="175"/>
      <c r="X1435" s="174"/>
    </row>
    <row r="1436" spans="7:24" s="165" customFormat="1" ht="15" customHeight="1">
      <c r="G1436" s="172"/>
      <c r="I1436" s="173"/>
      <c r="J1436" s="173"/>
      <c r="K1436" s="174"/>
      <c r="M1436" s="175"/>
      <c r="N1436" s="174"/>
      <c r="P1436" s="174"/>
      <c r="R1436" s="175"/>
      <c r="S1436" s="174"/>
      <c r="U1436" s="174"/>
      <c r="W1436" s="175"/>
      <c r="X1436" s="174"/>
    </row>
    <row r="1437" spans="7:24" s="165" customFormat="1" ht="15" customHeight="1">
      <c r="G1437" s="172"/>
      <c r="I1437" s="173"/>
      <c r="J1437" s="173"/>
      <c r="K1437" s="174"/>
      <c r="M1437" s="175"/>
      <c r="N1437" s="174"/>
      <c r="P1437" s="174"/>
      <c r="R1437" s="175"/>
      <c r="S1437" s="174"/>
      <c r="U1437" s="174"/>
      <c r="W1437" s="175"/>
      <c r="X1437" s="174"/>
    </row>
    <row r="1438" spans="7:24" s="165" customFormat="1" ht="15" customHeight="1">
      <c r="G1438" s="172"/>
      <c r="I1438" s="173"/>
      <c r="J1438" s="173"/>
      <c r="K1438" s="174"/>
      <c r="M1438" s="175"/>
      <c r="N1438" s="174"/>
      <c r="P1438" s="174"/>
      <c r="R1438" s="175"/>
      <c r="S1438" s="174"/>
      <c r="U1438" s="174"/>
      <c r="W1438" s="175"/>
      <c r="X1438" s="174"/>
    </row>
    <row r="1439" spans="7:24" s="165" customFormat="1" ht="15" customHeight="1">
      <c r="G1439" s="172"/>
      <c r="I1439" s="173"/>
      <c r="J1439" s="173"/>
      <c r="K1439" s="174"/>
      <c r="M1439" s="175"/>
      <c r="N1439" s="174"/>
      <c r="P1439" s="174"/>
      <c r="R1439" s="175"/>
      <c r="S1439" s="174"/>
      <c r="U1439" s="174"/>
      <c r="W1439" s="175"/>
      <c r="X1439" s="174"/>
    </row>
    <row r="1440" spans="7:24" s="165" customFormat="1" ht="15" customHeight="1">
      <c r="G1440" s="172"/>
      <c r="I1440" s="173"/>
      <c r="J1440" s="173"/>
      <c r="K1440" s="174"/>
      <c r="M1440" s="175"/>
      <c r="N1440" s="174"/>
      <c r="P1440" s="174"/>
      <c r="R1440" s="175"/>
      <c r="S1440" s="174"/>
      <c r="U1440" s="174"/>
      <c r="W1440" s="175"/>
      <c r="X1440" s="174"/>
    </row>
    <row r="1441" spans="7:24" s="165" customFormat="1" ht="15" customHeight="1">
      <c r="G1441" s="172"/>
      <c r="I1441" s="173"/>
      <c r="J1441" s="173"/>
      <c r="K1441" s="174"/>
      <c r="M1441" s="175"/>
      <c r="N1441" s="174"/>
      <c r="P1441" s="174"/>
      <c r="R1441" s="175"/>
      <c r="S1441" s="174"/>
      <c r="U1441" s="174"/>
      <c r="W1441" s="175"/>
      <c r="X1441" s="174"/>
    </row>
    <row r="1442" spans="7:24" s="165" customFormat="1" ht="15" customHeight="1">
      <c r="G1442" s="172"/>
      <c r="I1442" s="173"/>
      <c r="J1442" s="173"/>
      <c r="K1442" s="174"/>
      <c r="M1442" s="175"/>
      <c r="N1442" s="174"/>
      <c r="P1442" s="174"/>
      <c r="R1442" s="175"/>
      <c r="S1442" s="174"/>
      <c r="U1442" s="174"/>
      <c r="W1442" s="175"/>
      <c r="X1442" s="174"/>
    </row>
    <row r="1443" spans="7:24" s="165" customFormat="1" ht="15" customHeight="1">
      <c r="G1443" s="172"/>
      <c r="I1443" s="173"/>
      <c r="J1443" s="173"/>
      <c r="K1443" s="174"/>
      <c r="M1443" s="175"/>
      <c r="N1443" s="174"/>
      <c r="P1443" s="174"/>
      <c r="R1443" s="175"/>
      <c r="S1443" s="174"/>
      <c r="U1443" s="174"/>
      <c r="W1443" s="175"/>
      <c r="X1443" s="174"/>
    </row>
    <row r="1444" spans="7:24" s="165" customFormat="1" ht="15" customHeight="1">
      <c r="G1444" s="172"/>
      <c r="I1444" s="173"/>
      <c r="J1444" s="173"/>
      <c r="K1444" s="174"/>
      <c r="M1444" s="175"/>
      <c r="N1444" s="174"/>
      <c r="P1444" s="174"/>
      <c r="R1444" s="175"/>
      <c r="S1444" s="174"/>
      <c r="U1444" s="174"/>
      <c r="W1444" s="175"/>
      <c r="X1444" s="174"/>
    </row>
    <row r="1445" spans="7:24" s="165" customFormat="1" ht="15" customHeight="1">
      <c r="G1445" s="172"/>
      <c r="I1445" s="173"/>
      <c r="J1445" s="173"/>
      <c r="K1445" s="174"/>
      <c r="M1445" s="175"/>
      <c r="N1445" s="174"/>
      <c r="P1445" s="174"/>
      <c r="R1445" s="175"/>
      <c r="S1445" s="174"/>
      <c r="U1445" s="174"/>
      <c r="W1445" s="175"/>
      <c r="X1445" s="174"/>
    </row>
    <row r="1446" spans="7:24" s="165" customFormat="1" ht="15" customHeight="1">
      <c r="G1446" s="172"/>
      <c r="I1446" s="173"/>
      <c r="J1446" s="173"/>
      <c r="K1446" s="174"/>
      <c r="M1446" s="175"/>
      <c r="N1446" s="174"/>
      <c r="P1446" s="174"/>
      <c r="R1446" s="175"/>
      <c r="S1446" s="174"/>
      <c r="U1446" s="174"/>
      <c r="W1446" s="175"/>
      <c r="X1446" s="174"/>
    </row>
    <row r="1447" spans="7:24" s="165" customFormat="1" ht="15" customHeight="1">
      <c r="G1447" s="172"/>
      <c r="I1447" s="173"/>
      <c r="J1447" s="173"/>
      <c r="K1447" s="174"/>
      <c r="M1447" s="175"/>
      <c r="N1447" s="174"/>
      <c r="P1447" s="174"/>
      <c r="R1447" s="175"/>
      <c r="S1447" s="174"/>
      <c r="U1447" s="174"/>
      <c r="W1447" s="175"/>
      <c r="X1447" s="174"/>
    </row>
    <row r="1448" spans="7:24" s="165" customFormat="1" ht="15" customHeight="1">
      <c r="G1448" s="172"/>
      <c r="I1448" s="173"/>
      <c r="J1448" s="173"/>
      <c r="K1448" s="174"/>
      <c r="M1448" s="175"/>
      <c r="N1448" s="174"/>
      <c r="P1448" s="174"/>
      <c r="R1448" s="175"/>
      <c r="S1448" s="174"/>
      <c r="U1448" s="174"/>
      <c r="W1448" s="175"/>
      <c r="X1448" s="174"/>
    </row>
    <row r="1449" spans="7:24" s="165" customFormat="1" ht="15" customHeight="1">
      <c r="G1449" s="172"/>
      <c r="I1449" s="173"/>
      <c r="J1449" s="173"/>
      <c r="K1449" s="174"/>
      <c r="M1449" s="175"/>
      <c r="N1449" s="174"/>
      <c r="P1449" s="174"/>
      <c r="R1449" s="175"/>
      <c r="S1449" s="174"/>
      <c r="U1449" s="174"/>
      <c r="W1449" s="175"/>
      <c r="X1449" s="174"/>
    </row>
    <row r="1450" spans="7:24" s="165" customFormat="1" ht="15" customHeight="1">
      <c r="G1450" s="172"/>
      <c r="I1450" s="173"/>
      <c r="J1450" s="173"/>
      <c r="K1450" s="174"/>
      <c r="M1450" s="175"/>
      <c r="N1450" s="174"/>
      <c r="P1450" s="174"/>
      <c r="R1450" s="175"/>
      <c r="S1450" s="174"/>
      <c r="U1450" s="174"/>
      <c r="W1450" s="175"/>
      <c r="X1450" s="174"/>
    </row>
    <row r="1451" spans="7:24" s="165" customFormat="1" ht="15" customHeight="1">
      <c r="G1451" s="172"/>
      <c r="I1451" s="173"/>
      <c r="J1451" s="173"/>
      <c r="K1451" s="174"/>
      <c r="M1451" s="175"/>
      <c r="N1451" s="174"/>
      <c r="P1451" s="174"/>
      <c r="R1451" s="175"/>
      <c r="S1451" s="174"/>
      <c r="U1451" s="174"/>
      <c r="W1451" s="175"/>
      <c r="X1451" s="174"/>
    </row>
    <row r="1452" spans="7:24" s="165" customFormat="1" ht="15" customHeight="1">
      <c r="G1452" s="172"/>
      <c r="I1452" s="173"/>
      <c r="J1452" s="173"/>
      <c r="K1452" s="174"/>
      <c r="M1452" s="175"/>
      <c r="N1452" s="174"/>
      <c r="P1452" s="174"/>
      <c r="R1452" s="175"/>
      <c r="S1452" s="174"/>
      <c r="U1452" s="174"/>
      <c r="W1452" s="175"/>
      <c r="X1452" s="174"/>
    </row>
    <row r="1453" spans="7:24" s="165" customFormat="1" ht="15" customHeight="1">
      <c r="G1453" s="172"/>
      <c r="I1453" s="173"/>
      <c r="J1453" s="173"/>
      <c r="K1453" s="174"/>
      <c r="M1453" s="175"/>
      <c r="N1453" s="174"/>
      <c r="P1453" s="174"/>
      <c r="R1453" s="175"/>
      <c r="S1453" s="174"/>
      <c r="U1453" s="174"/>
      <c r="W1453" s="175"/>
      <c r="X1453" s="174"/>
    </row>
    <row r="1454" spans="7:24" s="165" customFormat="1" ht="15" customHeight="1">
      <c r="G1454" s="172"/>
      <c r="I1454" s="173"/>
      <c r="J1454" s="173"/>
      <c r="K1454" s="174"/>
      <c r="M1454" s="175"/>
      <c r="N1454" s="174"/>
      <c r="P1454" s="174"/>
      <c r="R1454" s="175"/>
      <c r="S1454" s="174"/>
      <c r="U1454" s="174"/>
      <c r="W1454" s="175"/>
      <c r="X1454" s="174"/>
    </row>
    <row r="1455" spans="7:24" s="165" customFormat="1" ht="15" customHeight="1">
      <c r="G1455" s="172"/>
      <c r="I1455" s="173"/>
      <c r="J1455" s="173"/>
      <c r="K1455" s="174"/>
      <c r="M1455" s="175"/>
      <c r="N1455" s="174"/>
      <c r="P1455" s="174"/>
      <c r="R1455" s="175"/>
      <c r="S1455" s="174"/>
      <c r="U1455" s="174"/>
      <c r="W1455" s="175"/>
      <c r="X1455" s="174"/>
    </row>
    <row r="1456" spans="7:24" s="165" customFormat="1" ht="15" customHeight="1">
      <c r="G1456" s="172"/>
      <c r="I1456" s="173"/>
      <c r="J1456" s="173"/>
      <c r="K1456" s="174"/>
      <c r="M1456" s="175"/>
      <c r="N1456" s="174"/>
      <c r="P1456" s="174"/>
      <c r="R1456" s="175"/>
      <c r="S1456" s="174"/>
      <c r="U1456" s="174"/>
      <c r="W1456" s="175"/>
      <c r="X1456" s="174"/>
    </row>
    <row r="1457" spans="7:24" s="165" customFormat="1" ht="15" customHeight="1">
      <c r="G1457" s="172"/>
      <c r="I1457" s="173"/>
      <c r="J1457" s="173"/>
      <c r="K1457" s="174"/>
      <c r="M1457" s="175"/>
      <c r="N1457" s="174"/>
      <c r="P1457" s="174"/>
      <c r="R1457" s="175"/>
      <c r="S1457" s="174"/>
      <c r="U1457" s="174"/>
      <c r="W1457" s="175"/>
      <c r="X1457" s="174"/>
    </row>
    <row r="1458" spans="7:24" s="165" customFormat="1" ht="15" customHeight="1">
      <c r="G1458" s="172"/>
      <c r="I1458" s="173"/>
      <c r="J1458" s="173"/>
      <c r="K1458" s="174"/>
      <c r="M1458" s="175"/>
      <c r="N1458" s="174"/>
      <c r="P1458" s="174"/>
      <c r="R1458" s="175"/>
      <c r="S1458" s="174"/>
      <c r="U1458" s="174"/>
      <c r="W1458" s="175"/>
      <c r="X1458" s="174"/>
    </row>
    <row r="1459" spans="7:24" s="165" customFormat="1" ht="15" customHeight="1">
      <c r="G1459" s="172"/>
      <c r="I1459" s="173"/>
      <c r="J1459" s="173"/>
      <c r="K1459" s="174"/>
      <c r="M1459" s="175"/>
      <c r="N1459" s="174"/>
      <c r="P1459" s="174"/>
      <c r="R1459" s="175"/>
      <c r="S1459" s="174"/>
      <c r="U1459" s="174"/>
      <c r="W1459" s="175"/>
      <c r="X1459" s="174"/>
    </row>
    <row r="1460" spans="7:24" s="165" customFormat="1" ht="15" customHeight="1">
      <c r="G1460" s="172"/>
      <c r="I1460" s="173"/>
      <c r="J1460" s="173"/>
      <c r="K1460" s="174"/>
      <c r="M1460" s="175"/>
      <c r="N1460" s="174"/>
      <c r="P1460" s="174"/>
      <c r="R1460" s="175"/>
      <c r="S1460" s="174"/>
      <c r="U1460" s="174"/>
      <c r="W1460" s="175"/>
      <c r="X1460" s="174"/>
    </row>
    <row r="1461" spans="7:24" s="165" customFormat="1" ht="15" customHeight="1">
      <c r="G1461" s="172"/>
      <c r="I1461" s="173"/>
      <c r="J1461" s="173"/>
      <c r="K1461" s="174"/>
      <c r="M1461" s="175"/>
      <c r="N1461" s="174"/>
      <c r="P1461" s="174"/>
      <c r="R1461" s="175"/>
      <c r="S1461" s="174"/>
      <c r="U1461" s="174"/>
      <c r="W1461" s="175"/>
      <c r="X1461" s="174"/>
    </row>
    <row r="1462" spans="7:24" s="165" customFormat="1" ht="15" customHeight="1">
      <c r="G1462" s="172"/>
      <c r="I1462" s="173"/>
      <c r="J1462" s="173"/>
      <c r="K1462" s="174"/>
      <c r="M1462" s="175"/>
      <c r="N1462" s="174"/>
      <c r="P1462" s="174"/>
      <c r="R1462" s="175"/>
      <c r="S1462" s="174"/>
      <c r="U1462" s="174"/>
      <c r="W1462" s="175"/>
      <c r="X1462" s="174"/>
    </row>
    <row r="1463" spans="7:24" s="165" customFormat="1" ht="15" customHeight="1">
      <c r="G1463" s="172"/>
      <c r="I1463" s="173"/>
      <c r="J1463" s="173"/>
      <c r="K1463" s="174"/>
      <c r="M1463" s="175"/>
      <c r="N1463" s="174"/>
      <c r="P1463" s="174"/>
      <c r="R1463" s="175"/>
      <c r="S1463" s="174"/>
      <c r="U1463" s="174"/>
      <c r="W1463" s="175"/>
      <c r="X1463" s="174"/>
    </row>
    <row r="1464" spans="7:24" s="165" customFormat="1" ht="15" customHeight="1">
      <c r="G1464" s="172"/>
      <c r="I1464" s="173"/>
      <c r="J1464" s="173"/>
      <c r="K1464" s="174"/>
      <c r="M1464" s="175"/>
      <c r="N1464" s="174"/>
      <c r="P1464" s="174"/>
      <c r="R1464" s="175"/>
      <c r="S1464" s="174"/>
      <c r="U1464" s="174"/>
      <c r="W1464" s="175"/>
      <c r="X1464" s="174"/>
    </row>
    <row r="1465" spans="7:24" s="165" customFormat="1" ht="15" customHeight="1">
      <c r="G1465" s="172"/>
      <c r="I1465" s="173"/>
      <c r="J1465" s="173"/>
      <c r="K1465" s="174"/>
      <c r="M1465" s="175"/>
      <c r="N1465" s="174"/>
      <c r="P1465" s="174"/>
      <c r="R1465" s="175"/>
      <c r="S1465" s="174"/>
      <c r="U1465" s="174"/>
      <c r="W1465" s="175"/>
      <c r="X1465" s="174"/>
    </row>
    <row r="1466" spans="7:24" s="165" customFormat="1" ht="15" customHeight="1">
      <c r="G1466" s="172"/>
      <c r="I1466" s="173"/>
      <c r="J1466" s="173"/>
      <c r="K1466" s="174"/>
      <c r="M1466" s="175"/>
      <c r="N1466" s="174"/>
      <c r="P1466" s="174"/>
      <c r="R1466" s="175"/>
      <c r="S1466" s="174"/>
      <c r="U1466" s="174"/>
      <c r="W1466" s="175"/>
      <c r="X1466" s="174"/>
    </row>
    <row r="1467" spans="7:24" s="165" customFormat="1" ht="15" customHeight="1">
      <c r="G1467" s="172"/>
      <c r="I1467" s="173"/>
      <c r="J1467" s="173"/>
      <c r="K1467" s="174"/>
      <c r="M1467" s="175"/>
      <c r="N1467" s="174"/>
      <c r="P1467" s="174"/>
      <c r="R1467" s="175"/>
      <c r="S1467" s="174"/>
      <c r="U1467" s="174"/>
      <c r="W1467" s="175"/>
      <c r="X1467" s="174"/>
    </row>
    <row r="1468" spans="7:24" s="165" customFormat="1" ht="15" customHeight="1">
      <c r="G1468" s="172"/>
      <c r="I1468" s="173"/>
      <c r="J1468" s="173"/>
      <c r="K1468" s="174"/>
      <c r="M1468" s="175"/>
      <c r="N1468" s="174"/>
      <c r="P1468" s="174"/>
      <c r="R1468" s="175"/>
      <c r="S1468" s="174"/>
      <c r="U1468" s="174"/>
      <c r="W1468" s="175"/>
      <c r="X1468" s="174"/>
    </row>
    <row r="1469" spans="7:24" s="165" customFormat="1" ht="15" customHeight="1">
      <c r="G1469" s="172"/>
      <c r="I1469" s="173"/>
      <c r="J1469" s="173"/>
      <c r="K1469" s="174"/>
      <c r="M1469" s="175"/>
      <c r="N1469" s="174"/>
      <c r="P1469" s="174"/>
      <c r="R1469" s="175"/>
      <c r="S1469" s="174"/>
      <c r="U1469" s="174"/>
      <c r="W1469" s="175"/>
      <c r="X1469" s="174"/>
    </row>
    <row r="1470" spans="7:24" s="165" customFormat="1" ht="15" customHeight="1">
      <c r="G1470" s="172"/>
      <c r="I1470" s="173"/>
      <c r="J1470" s="173"/>
      <c r="K1470" s="174"/>
      <c r="M1470" s="175"/>
      <c r="N1470" s="174"/>
      <c r="P1470" s="174"/>
      <c r="R1470" s="175"/>
      <c r="S1470" s="174"/>
      <c r="U1470" s="174"/>
      <c r="W1470" s="175"/>
      <c r="X1470" s="174"/>
    </row>
    <row r="1471" spans="7:24" s="165" customFormat="1" ht="15" customHeight="1">
      <c r="G1471" s="172"/>
      <c r="I1471" s="173"/>
      <c r="J1471" s="173"/>
      <c r="K1471" s="174"/>
      <c r="M1471" s="175"/>
      <c r="N1471" s="174"/>
      <c r="P1471" s="174"/>
      <c r="R1471" s="175"/>
      <c r="S1471" s="174"/>
      <c r="U1471" s="174"/>
      <c r="W1471" s="175"/>
      <c r="X1471" s="174"/>
    </row>
    <row r="1472" spans="7:24" s="165" customFormat="1" ht="15" customHeight="1">
      <c r="G1472" s="172"/>
      <c r="I1472" s="173"/>
      <c r="J1472" s="173"/>
      <c r="K1472" s="174"/>
      <c r="M1472" s="175"/>
      <c r="N1472" s="174"/>
      <c r="P1472" s="174"/>
      <c r="R1472" s="175"/>
      <c r="S1472" s="174"/>
      <c r="U1472" s="174"/>
      <c r="W1472" s="175"/>
      <c r="X1472" s="174"/>
    </row>
    <row r="1473" spans="7:24" s="165" customFormat="1" ht="15" customHeight="1">
      <c r="G1473" s="172"/>
      <c r="I1473" s="173"/>
      <c r="J1473" s="173"/>
      <c r="K1473" s="174"/>
      <c r="M1473" s="175"/>
      <c r="N1473" s="174"/>
      <c r="P1473" s="174"/>
      <c r="R1473" s="175"/>
      <c r="S1473" s="174"/>
      <c r="U1473" s="174"/>
      <c r="W1473" s="175"/>
      <c r="X1473" s="174"/>
    </row>
    <row r="1474" spans="7:24" s="165" customFormat="1" ht="15" customHeight="1">
      <c r="G1474" s="172"/>
      <c r="I1474" s="173"/>
      <c r="J1474" s="173"/>
      <c r="K1474" s="174"/>
      <c r="M1474" s="175"/>
      <c r="N1474" s="174"/>
      <c r="P1474" s="174"/>
      <c r="R1474" s="175"/>
      <c r="S1474" s="174"/>
      <c r="U1474" s="174"/>
      <c r="W1474" s="175"/>
      <c r="X1474" s="174"/>
    </row>
    <row r="1475" spans="7:24" s="165" customFormat="1" ht="15" customHeight="1">
      <c r="G1475" s="172"/>
      <c r="I1475" s="173"/>
      <c r="J1475" s="173"/>
      <c r="K1475" s="174"/>
      <c r="M1475" s="175"/>
      <c r="N1475" s="174"/>
      <c r="P1475" s="174"/>
      <c r="R1475" s="175"/>
      <c r="S1475" s="174"/>
      <c r="U1475" s="174"/>
      <c r="W1475" s="175"/>
      <c r="X1475" s="174"/>
    </row>
    <row r="1476" spans="7:24" s="165" customFormat="1" ht="15" customHeight="1">
      <c r="G1476" s="172"/>
      <c r="I1476" s="173"/>
      <c r="J1476" s="173"/>
      <c r="K1476" s="174"/>
      <c r="M1476" s="175"/>
      <c r="N1476" s="174"/>
      <c r="P1476" s="174"/>
      <c r="R1476" s="175"/>
      <c r="S1476" s="174"/>
      <c r="U1476" s="174"/>
      <c r="W1476" s="175"/>
      <c r="X1476" s="174"/>
    </row>
    <row r="1477" spans="7:24" s="165" customFormat="1" ht="15" customHeight="1">
      <c r="G1477" s="172"/>
      <c r="I1477" s="173"/>
      <c r="J1477" s="173"/>
      <c r="K1477" s="174"/>
      <c r="M1477" s="175"/>
      <c r="N1477" s="174"/>
      <c r="P1477" s="174"/>
      <c r="R1477" s="175"/>
      <c r="S1477" s="174"/>
      <c r="U1477" s="174"/>
      <c r="W1477" s="175"/>
      <c r="X1477" s="174"/>
    </row>
    <row r="1478" spans="7:24" s="165" customFormat="1" ht="15" customHeight="1">
      <c r="G1478" s="172"/>
      <c r="I1478" s="173"/>
      <c r="J1478" s="173"/>
      <c r="K1478" s="174"/>
      <c r="M1478" s="175"/>
      <c r="N1478" s="174"/>
      <c r="P1478" s="174"/>
      <c r="R1478" s="175"/>
      <c r="S1478" s="174"/>
      <c r="U1478" s="174"/>
      <c r="W1478" s="175"/>
      <c r="X1478" s="174"/>
    </row>
    <row r="1479" spans="7:24" s="165" customFormat="1" ht="15" customHeight="1">
      <c r="G1479" s="172"/>
      <c r="I1479" s="173"/>
      <c r="J1479" s="173"/>
      <c r="K1479" s="174"/>
      <c r="M1479" s="175"/>
      <c r="N1479" s="174"/>
      <c r="P1479" s="174"/>
      <c r="R1479" s="175"/>
      <c r="S1479" s="174"/>
      <c r="U1479" s="174"/>
      <c r="W1479" s="175"/>
      <c r="X1479" s="174"/>
    </row>
    <row r="1480" spans="7:24" s="165" customFormat="1" ht="15" customHeight="1">
      <c r="G1480" s="172"/>
      <c r="I1480" s="173"/>
      <c r="J1480" s="173"/>
      <c r="K1480" s="174"/>
      <c r="M1480" s="175"/>
      <c r="N1480" s="174"/>
      <c r="P1480" s="174"/>
      <c r="R1480" s="175"/>
      <c r="S1480" s="174"/>
      <c r="U1480" s="174"/>
      <c r="W1480" s="175"/>
      <c r="X1480" s="174"/>
    </row>
    <row r="1481" spans="7:24" s="165" customFormat="1" ht="15" customHeight="1">
      <c r="G1481" s="172"/>
      <c r="I1481" s="173"/>
      <c r="J1481" s="173"/>
      <c r="K1481" s="174"/>
      <c r="M1481" s="175"/>
      <c r="N1481" s="174"/>
      <c r="P1481" s="174"/>
      <c r="R1481" s="175"/>
      <c r="S1481" s="174"/>
      <c r="U1481" s="174"/>
      <c r="W1481" s="175"/>
      <c r="X1481" s="174"/>
    </row>
    <row r="1482" spans="7:24" s="165" customFormat="1" ht="15" customHeight="1">
      <c r="G1482" s="172"/>
      <c r="I1482" s="173"/>
      <c r="J1482" s="173"/>
      <c r="K1482" s="174"/>
      <c r="M1482" s="175"/>
      <c r="N1482" s="174"/>
      <c r="P1482" s="174"/>
      <c r="R1482" s="175"/>
      <c r="S1482" s="174"/>
      <c r="U1482" s="174"/>
      <c r="W1482" s="175"/>
      <c r="X1482" s="174"/>
    </row>
    <row r="1483" spans="7:24" s="165" customFormat="1" ht="15" customHeight="1">
      <c r="G1483" s="172"/>
      <c r="I1483" s="173"/>
      <c r="J1483" s="173"/>
      <c r="K1483" s="174"/>
      <c r="M1483" s="175"/>
      <c r="N1483" s="174"/>
      <c r="P1483" s="174"/>
      <c r="R1483" s="175"/>
      <c r="S1483" s="174"/>
      <c r="U1483" s="174"/>
      <c r="W1483" s="175"/>
      <c r="X1483" s="174"/>
    </row>
    <row r="1484" spans="7:24" s="165" customFormat="1" ht="15" customHeight="1">
      <c r="G1484" s="172"/>
      <c r="I1484" s="173"/>
      <c r="J1484" s="173"/>
      <c r="K1484" s="174"/>
      <c r="M1484" s="175"/>
      <c r="N1484" s="174"/>
      <c r="P1484" s="174"/>
      <c r="R1484" s="175"/>
      <c r="S1484" s="174"/>
      <c r="U1484" s="174"/>
      <c r="W1484" s="175"/>
      <c r="X1484" s="174"/>
    </row>
    <row r="1485" spans="7:24" s="165" customFormat="1" ht="15" customHeight="1">
      <c r="G1485" s="172"/>
      <c r="I1485" s="173"/>
      <c r="J1485" s="173"/>
      <c r="K1485" s="174"/>
      <c r="M1485" s="175"/>
      <c r="N1485" s="174"/>
      <c r="P1485" s="174"/>
      <c r="R1485" s="175"/>
      <c r="S1485" s="174"/>
      <c r="U1485" s="174"/>
      <c r="W1485" s="175"/>
      <c r="X1485" s="174"/>
    </row>
    <row r="1486" spans="7:24" s="165" customFormat="1" ht="15" customHeight="1">
      <c r="G1486" s="172"/>
      <c r="I1486" s="173"/>
      <c r="J1486" s="173"/>
      <c r="K1486" s="174"/>
      <c r="M1486" s="175"/>
      <c r="N1486" s="174"/>
      <c r="P1486" s="174"/>
      <c r="R1486" s="175"/>
      <c r="S1486" s="174"/>
      <c r="U1486" s="174"/>
      <c r="W1486" s="175"/>
      <c r="X1486" s="174"/>
    </row>
    <row r="1487" spans="7:24" s="165" customFormat="1" ht="15" customHeight="1">
      <c r="G1487" s="172"/>
      <c r="I1487" s="173"/>
      <c r="J1487" s="173"/>
      <c r="K1487" s="174"/>
      <c r="M1487" s="175"/>
      <c r="N1487" s="174"/>
      <c r="P1487" s="174"/>
      <c r="R1487" s="175"/>
      <c r="S1487" s="174"/>
      <c r="U1487" s="174"/>
      <c r="W1487" s="175"/>
      <c r="X1487" s="174"/>
    </row>
    <row r="1488" spans="7:24" s="165" customFormat="1" ht="15" customHeight="1">
      <c r="G1488" s="172"/>
      <c r="I1488" s="173"/>
      <c r="J1488" s="173"/>
      <c r="K1488" s="174"/>
      <c r="M1488" s="175"/>
      <c r="N1488" s="174"/>
      <c r="P1488" s="174"/>
      <c r="R1488" s="175"/>
      <c r="S1488" s="174"/>
      <c r="U1488" s="174"/>
      <c r="W1488" s="175"/>
      <c r="X1488" s="174"/>
    </row>
    <row r="1489" spans="7:24" s="165" customFormat="1" ht="15" customHeight="1">
      <c r="G1489" s="172"/>
      <c r="I1489" s="173"/>
      <c r="J1489" s="173"/>
      <c r="K1489" s="174"/>
      <c r="M1489" s="175"/>
      <c r="N1489" s="174"/>
      <c r="P1489" s="174"/>
      <c r="R1489" s="175"/>
      <c r="S1489" s="174"/>
      <c r="U1489" s="174"/>
      <c r="W1489" s="175"/>
      <c r="X1489" s="174"/>
    </row>
    <row r="1490" spans="7:24" s="165" customFormat="1" ht="15" customHeight="1">
      <c r="G1490" s="172"/>
      <c r="I1490" s="173"/>
      <c r="J1490" s="173"/>
      <c r="K1490" s="174"/>
      <c r="M1490" s="175"/>
      <c r="N1490" s="174"/>
      <c r="P1490" s="174"/>
      <c r="R1490" s="175"/>
      <c r="S1490" s="174"/>
      <c r="U1490" s="174"/>
      <c r="W1490" s="175"/>
      <c r="X1490" s="174"/>
    </row>
    <row r="1491" spans="7:24" s="165" customFormat="1" ht="15" customHeight="1">
      <c r="G1491" s="172"/>
      <c r="I1491" s="173"/>
      <c r="J1491" s="173"/>
      <c r="K1491" s="174"/>
      <c r="M1491" s="175"/>
      <c r="N1491" s="174"/>
      <c r="P1491" s="174"/>
      <c r="R1491" s="175"/>
      <c r="S1491" s="174"/>
      <c r="U1491" s="174"/>
      <c r="W1491" s="175"/>
      <c r="X1491" s="174"/>
    </row>
    <row r="1492" spans="7:24" s="165" customFormat="1" ht="15" customHeight="1">
      <c r="G1492" s="172"/>
      <c r="I1492" s="173"/>
      <c r="J1492" s="173"/>
      <c r="K1492" s="174"/>
      <c r="M1492" s="175"/>
      <c r="N1492" s="174"/>
      <c r="P1492" s="174"/>
      <c r="R1492" s="175"/>
      <c r="S1492" s="174"/>
      <c r="U1492" s="174"/>
      <c r="W1492" s="175"/>
      <c r="X1492" s="174"/>
    </row>
    <row r="1493" spans="7:24" s="165" customFormat="1" ht="15" customHeight="1">
      <c r="G1493" s="172"/>
      <c r="I1493" s="173"/>
      <c r="J1493" s="173"/>
      <c r="K1493" s="174"/>
      <c r="M1493" s="175"/>
      <c r="N1493" s="174"/>
      <c r="P1493" s="174"/>
      <c r="R1493" s="175"/>
      <c r="S1493" s="174"/>
      <c r="U1493" s="174"/>
      <c r="W1493" s="175"/>
      <c r="X1493" s="174"/>
    </row>
    <row r="1494" spans="7:24" s="165" customFormat="1" ht="15" customHeight="1">
      <c r="G1494" s="172"/>
      <c r="I1494" s="173"/>
      <c r="J1494" s="173"/>
      <c r="K1494" s="174"/>
      <c r="M1494" s="175"/>
      <c r="N1494" s="174"/>
      <c r="P1494" s="174"/>
      <c r="R1494" s="175"/>
      <c r="S1494" s="174"/>
      <c r="U1494" s="174"/>
      <c r="W1494" s="175"/>
      <c r="X1494" s="174"/>
    </row>
    <row r="1495" spans="7:24" s="165" customFormat="1" ht="15" customHeight="1">
      <c r="G1495" s="172"/>
      <c r="I1495" s="173"/>
      <c r="J1495" s="173"/>
      <c r="K1495" s="174"/>
      <c r="M1495" s="175"/>
      <c r="N1495" s="174"/>
      <c r="P1495" s="174"/>
      <c r="R1495" s="175"/>
      <c r="S1495" s="174"/>
      <c r="U1495" s="174"/>
      <c r="W1495" s="175"/>
      <c r="X1495" s="174"/>
    </row>
    <row r="1496" spans="7:24" s="165" customFormat="1" ht="15" customHeight="1">
      <c r="G1496" s="172"/>
      <c r="I1496" s="173"/>
      <c r="J1496" s="173"/>
      <c r="K1496" s="174"/>
      <c r="M1496" s="175"/>
      <c r="N1496" s="174"/>
      <c r="P1496" s="174"/>
      <c r="R1496" s="175"/>
      <c r="S1496" s="174"/>
      <c r="U1496" s="174"/>
      <c r="W1496" s="175"/>
      <c r="X1496" s="174"/>
    </row>
    <row r="1497" spans="7:24" s="165" customFormat="1" ht="15" customHeight="1">
      <c r="G1497" s="172"/>
      <c r="I1497" s="173"/>
      <c r="J1497" s="173"/>
      <c r="K1497" s="174"/>
      <c r="M1497" s="175"/>
      <c r="N1497" s="174"/>
      <c r="P1497" s="174"/>
      <c r="R1497" s="175"/>
      <c r="S1497" s="174"/>
      <c r="U1497" s="174"/>
      <c r="W1497" s="175"/>
      <c r="X1497" s="174"/>
    </row>
    <row r="1498" spans="7:24" s="165" customFormat="1" ht="15" customHeight="1">
      <c r="G1498" s="172"/>
      <c r="I1498" s="173"/>
      <c r="J1498" s="173"/>
      <c r="K1498" s="174"/>
      <c r="M1498" s="175"/>
      <c r="N1498" s="174"/>
      <c r="P1498" s="174"/>
      <c r="R1498" s="175"/>
      <c r="S1498" s="174"/>
      <c r="U1498" s="174"/>
      <c r="W1498" s="175"/>
      <c r="X1498" s="174"/>
    </row>
    <row r="1499" spans="7:24" s="165" customFormat="1" ht="15" customHeight="1">
      <c r="G1499" s="172"/>
      <c r="I1499" s="173"/>
      <c r="J1499" s="173"/>
      <c r="K1499" s="174"/>
      <c r="M1499" s="175"/>
      <c r="N1499" s="174"/>
      <c r="P1499" s="174"/>
      <c r="R1499" s="175"/>
      <c r="S1499" s="174"/>
      <c r="U1499" s="174"/>
      <c r="W1499" s="175"/>
      <c r="X1499" s="174"/>
    </row>
    <row r="1500" spans="7:24" s="165" customFormat="1" ht="15" customHeight="1">
      <c r="G1500" s="172"/>
      <c r="I1500" s="173"/>
      <c r="J1500" s="173"/>
      <c r="K1500" s="174"/>
      <c r="M1500" s="175"/>
      <c r="N1500" s="174"/>
      <c r="P1500" s="174"/>
      <c r="R1500" s="175"/>
      <c r="S1500" s="174"/>
      <c r="U1500" s="174"/>
      <c r="W1500" s="175"/>
      <c r="X1500" s="174"/>
    </row>
    <row r="1501" spans="7:24" s="165" customFormat="1" ht="15" customHeight="1">
      <c r="G1501" s="172"/>
      <c r="I1501" s="173"/>
      <c r="J1501" s="173"/>
      <c r="K1501" s="174"/>
      <c r="M1501" s="175"/>
      <c r="N1501" s="174"/>
      <c r="P1501" s="174"/>
      <c r="R1501" s="175"/>
      <c r="S1501" s="174"/>
      <c r="U1501" s="174"/>
      <c r="W1501" s="175"/>
      <c r="X1501" s="174"/>
    </row>
    <row r="1502" spans="7:24" s="165" customFormat="1" ht="15" customHeight="1">
      <c r="G1502" s="172"/>
      <c r="I1502" s="173"/>
      <c r="J1502" s="173"/>
      <c r="K1502" s="174"/>
      <c r="M1502" s="175"/>
      <c r="N1502" s="174"/>
      <c r="P1502" s="174"/>
      <c r="R1502" s="175"/>
      <c r="S1502" s="174"/>
      <c r="U1502" s="174"/>
      <c r="W1502" s="175"/>
      <c r="X1502" s="174"/>
    </row>
    <row r="1503" spans="7:24" s="165" customFormat="1" ht="15" customHeight="1">
      <c r="G1503" s="172"/>
      <c r="I1503" s="173"/>
      <c r="J1503" s="173"/>
      <c r="K1503" s="174"/>
      <c r="M1503" s="175"/>
      <c r="N1503" s="174"/>
      <c r="P1503" s="174"/>
      <c r="R1503" s="175"/>
      <c r="S1503" s="174"/>
      <c r="U1503" s="174"/>
      <c r="W1503" s="175"/>
      <c r="X1503" s="174"/>
    </row>
    <row r="1504" spans="7:24" s="165" customFormat="1" ht="15" customHeight="1">
      <c r="G1504" s="172"/>
      <c r="I1504" s="173"/>
      <c r="J1504" s="173"/>
      <c r="K1504" s="174"/>
      <c r="M1504" s="175"/>
      <c r="N1504" s="174"/>
      <c r="P1504" s="174"/>
      <c r="R1504" s="175"/>
      <c r="S1504" s="174"/>
      <c r="U1504" s="174"/>
      <c r="W1504" s="175"/>
      <c r="X1504" s="174"/>
    </row>
    <row r="1505" spans="7:24" s="165" customFormat="1" ht="15" customHeight="1">
      <c r="G1505" s="172"/>
      <c r="I1505" s="173"/>
      <c r="J1505" s="173"/>
      <c r="K1505" s="174"/>
      <c r="M1505" s="175"/>
      <c r="N1505" s="174"/>
      <c r="P1505" s="174"/>
      <c r="R1505" s="175"/>
      <c r="S1505" s="174"/>
      <c r="U1505" s="174"/>
      <c r="W1505" s="175"/>
      <c r="X1505" s="174"/>
    </row>
    <row r="1506" spans="7:24" s="165" customFormat="1" ht="15" customHeight="1">
      <c r="G1506" s="172"/>
      <c r="I1506" s="173"/>
      <c r="J1506" s="173"/>
      <c r="K1506" s="174"/>
      <c r="M1506" s="175"/>
      <c r="N1506" s="174"/>
      <c r="P1506" s="174"/>
      <c r="R1506" s="175"/>
      <c r="S1506" s="174"/>
      <c r="U1506" s="174"/>
      <c r="W1506" s="175"/>
      <c r="X1506" s="174"/>
    </row>
    <row r="1507" spans="7:24" s="165" customFormat="1" ht="15" customHeight="1">
      <c r="G1507" s="172"/>
      <c r="I1507" s="173"/>
      <c r="J1507" s="173"/>
      <c r="K1507" s="174"/>
      <c r="M1507" s="175"/>
      <c r="N1507" s="174"/>
      <c r="P1507" s="174"/>
      <c r="R1507" s="175"/>
      <c r="S1507" s="174"/>
      <c r="U1507" s="174"/>
      <c r="W1507" s="175"/>
      <c r="X1507" s="174"/>
    </row>
    <row r="1508" spans="7:24" s="165" customFormat="1" ht="15" customHeight="1">
      <c r="G1508" s="172"/>
      <c r="I1508" s="173"/>
      <c r="J1508" s="173"/>
      <c r="K1508" s="174"/>
      <c r="M1508" s="175"/>
      <c r="N1508" s="174"/>
      <c r="P1508" s="174"/>
      <c r="R1508" s="175"/>
      <c r="S1508" s="174"/>
      <c r="U1508" s="174"/>
      <c r="W1508" s="175"/>
      <c r="X1508" s="174"/>
    </row>
    <row r="1509" spans="7:24" s="165" customFormat="1" ht="15" customHeight="1">
      <c r="G1509" s="172"/>
      <c r="I1509" s="173"/>
      <c r="J1509" s="173"/>
      <c r="K1509" s="174"/>
      <c r="M1509" s="175"/>
      <c r="N1509" s="174"/>
      <c r="P1509" s="174"/>
      <c r="R1509" s="175"/>
      <c r="S1509" s="174"/>
      <c r="U1509" s="174"/>
      <c r="W1509" s="175"/>
      <c r="X1509" s="174"/>
    </row>
    <row r="1510" spans="7:24" s="165" customFormat="1" ht="15" customHeight="1">
      <c r="G1510" s="172"/>
      <c r="I1510" s="173"/>
      <c r="J1510" s="173"/>
      <c r="K1510" s="174"/>
      <c r="M1510" s="175"/>
      <c r="N1510" s="174"/>
      <c r="P1510" s="174"/>
      <c r="R1510" s="175"/>
      <c r="S1510" s="174"/>
      <c r="U1510" s="174"/>
      <c r="W1510" s="175"/>
      <c r="X1510" s="174"/>
    </row>
    <row r="1511" spans="7:24" s="165" customFormat="1" ht="15" customHeight="1">
      <c r="G1511" s="172"/>
      <c r="I1511" s="173"/>
      <c r="J1511" s="173"/>
      <c r="K1511" s="174"/>
      <c r="M1511" s="175"/>
      <c r="N1511" s="174"/>
      <c r="P1511" s="174"/>
      <c r="R1511" s="175"/>
      <c r="S1511" s="174"/>
      <c r="U1511" s="174"/>
      <c r="W1511" s="175"/>
      <c r="X1511" s="174"/>
    </row>
    <row r="1512" spans="7:24" s="165" customFormat="1" ht="15" customHeight="1">
      <c r="G1512" s="172"/>
      <c r="I1512" s="173"/>
      <c r="J1512" s="173"/>
      <c r="K1512" s="174"/>
      <c r="M1512" s="175"/>
      <c r="N1512" s="174"/>
      <c r="P1512" s="174"/>
      <c r="R1512" s="175"/>
      <c r="S1512" s="174"/>
      <c r="U1512" s="174"/>
      <c r="W1512" s="175"/>
      <c r="X1512" s="174"/>
    </row>
    <row r="1513" spans="7:24" s="165" customFormat="1" ht="15" customHeight="1">
      <c r="G1513" s="172"/>
      <c r="I1513" s="173"/>
      <c r="J1513" s="173"/>
      <c r="K1513" s="174"/>
      <c r="M1513" s="175"/>
      <c r="N1513" s="174"/>
      <c r="P1513" s="174"/>
      <c r="R1513" s="175"/>
      <c r="S1513" s="174"/>
      <c r="U1513" s="174"/>
      <c r="W1513" s="175"/>
      <c r="X1513" s="174"/>
    </row>
    <row r="1514" spans="7:24" s="165" customFormat="1" ht="15" customHeight="1">
      <c r="G1514" s="172"/>
      <c r="I1514" s="173"/>
      <c r="J1514" s="173"/>
      <c r="K1514" s="174"/>
      <c r="M1514" s="175"/>
      <c r="N1514" s="174"/>
      <c r="P1514" s="174"/>
      <c r="R1514" s="175"/>
      <c r="S1514" s="174"/>
      <c r="U1514" s="174"/>
      <c r="W1514" s="175"/>
      <c r="X1514" s="174"/>
    </row>
    <row r="1515" spans="7:24" s="165" customFormat="1" ht="15" customHeight="1">
      <c r="G1515" s="172"/>
      <c r="I1515" s="173"/>
      <c r="J1515" s="173"/>
      <c r="K1515" s="174"/>
      <c r="M1515" s="175"/>
      <c r="N1515" s="174"/>
      <c r="P1515" s="174"/>
      <c r="R1515" s="175"/>
      <c r="S1515" s="174"/>
      <c r="U1515" s="174"/>
      <c r="W1515" s="175"/>
      <c r="X1515" s="174"/>
    </row>
    <row r="1516" spans="7:24" s="165" customFormat="1" ht="15" customHeight="1">
      <c r="G1516" s="172"/>
      <c r="I1516" s="173"/>
      <c r="J1516" s="173"/>
      <c r="K1516" s="174"/>
      <c r="M1516" s="175"/>
      <c r="N1516" s="174"/>
      <c r="P1516" s="174"/>
      <c r="R1516" s="175"/>
      <c r="S1516" s="174"/>
      <c r="U1516" s="174"/>
      <c r="W1516" s="175"/>
      <c r="X1516" s="174"/>
    </row>
    <row r="1517" spans="7:24" s="165" customFormat="1" ht="15" customHeight="1">
      <c r="G1517" s="172"/>
      <c r="I1517" s="173"/>
      <c r="J1517" s="173"/>
      <c r="K1517" s="174"/>
      <c r="M1517" s="175"/>
      <c r="N1517" s="174"/>
      <c r="P1517" s="174"/>
      <c r="R1517" s="175"/>
      <c r="S1517" s="174"/>
      <c r="U1517" s="174"/>
      <c r="W1517" s="175"/>
      <c r="X1517" s="174"/>
    </row>
    <row r="1518" spans="7:24" s="165" customFormat="1" ht="15" customHeight="1">
      <c r="G1518" s="172"/>
      <c r="I1518" s="173"/>
      <c r="J1518" s="173"/>
      <c r="K1518" s="174"/>
      <c r="M1518" s="175"/>
      <c r="N1518" s="174"/>
      <c r="P1518" s="174"/>
      <c r="R1518" s="175"/>
      <c r="S1518" s="174"/>
      <c r="U1518" s="174"/>
      <c r="W1518" s="175"/>
      <c r="X1518" s="174"/>
    </row>
    <row r="1519" spans="7:24" s="165" customFormat="1" ht="15" customHeight="1">
      <c r="G1519" s="172"/>
      <c r="I1519" s="173"/>
      <c r="J1519" s="173"/>
      <c r="K1519" s="174"/>
      <c r="M1519" s="175"/>
      <c r="N1519" s="174"/>
      <c r="P1519" s="174"/>
      <c r="R1519" s="175"/>
      <c r="S1519" s="174"/>
      <c r="U1519" s="174"/>
      <c r="W1519" s="175"/>
      <c r="X1519" s="174"/>
    </row>
    <row r="1520" spans="7:24" s="165" customFormat="1" ht="15" customHeight="1">
      <c r="G1520" s="172"/>
      <c r="I1520" s="173"/>
      <c r="J1520" s="173"/>
      <c r="K1520" s="174"/>
      <c r="M1520" s="175"/>
      <c r="N1520" s="174"/>
      <c r="P1520" s="174"/>
      <c r="R1520" s="175"/>
      <c r="S1520" s="174"/>
      <c r="U1520" s="174"/>
      <c r="W1520" s="175"/>
      <c r="X1520" s="174"/>
    </row>
    <row r="1521" spans="7:24" s="165" customFormat="1" ht="15" customHeight="1">
      <c r="G1521" s="172"/>
      <c r="I1521" s="173"/>
      <c r="J1521" s="173"/>
      <c r="K1521" s="174"/>
      <c r="M1521" s="175"/>
      <c r="N1521" s="174"/>
      <c r="P1521" s="174"/>
      <c r="R1521" s="175"/>
      <c r="S1521" s="174"/>
      <c r="U1521" s="174"/>
      <c r="W1521" s="175"/>
      <c r="X1521" s="174"/>
    </row>
    <row r="1522" spans="7:24" s="165" customFormat="1" ht="15" customHeight="1">
      <c r="G1522" s="172"/>
      <c r="I1522" s="173"/>
      <c r="J1522" s="173"/>
      <c r="K1522" s="174"/>
      <c r="M1522" s="175"/>
      <c r="N1522" s="174"/>
      <c r="P1522" s="174"/>
      <c r="R1522" s="175"/>
      <c r="S1522" s="174"/>
      <c r="U1522" s="174"/>
      <c r="W1522" s="175"/>
      <c r="X1522" s="174"/>
    </row>
    <row r="1523" spans="7:24" s="165" customFormat="1" ht="15" customHeight="1">
      <c r="G1523" s="172"/>
      <c r="I1523" s="173"/>
      <c r="J1523" s="173"/>
      <c r="K1523" s="174"/>
      <c r="M1523" s="175"/>
      <c r="N1523" s="174"/>
      <c r="P1523" s="174"/>
      <c r="R1523" s="175"/>
      <c r="S1523" s="174"/>
      <c r="U1523" s="174"/>
      <c r="W1523" s="175"/>
      <c r="X1523" s="174"/>
    </row>
    <row r="1524" spans="7:24" s="165" customFormat="1" ht="15" customHeight="1">
      <c r="G1524" s="172"/>
      <c r="I1524" s="173"/>
      <c r="J1524" s="173"/>
      <c r="K1524" s="174"/>
      <c r="M1524" s="175"/>
      <c r="N1524" s="174"/>
      <c r="P1524" s="174"/>
      <c r="R1524" s="175"/>
      <c r="S1524" s="174"/>
      <c r="U1524" s="174"/>
      <c r="W1524" s="175"/>
      <c r="X1524" s="174"/>
    </row>
    <row r="1525" spans="7:24" s="165" customFormat="1" ht="15" customHeight="1">
      <c r="G1525" s="172"/>
      <c r="I1525" s="173"/>
      <c r="J1525" s="173"/>
      <c r="K1525" s="174"/>
      <c r="M1525" s="175"/>
      <c r="N1525" s="174"/>
      <c r="P1525" s="174"/>
      <c r="R1525" s="175"/>
      <c r="S1525" s="174"/>
      <c r="U1525" s="174"/>
      <c r="W1525" s="175"/>
      <c r="X1525" s="174"/>
    </row>
    <row r="1526" spans="7:24" s="165" customFormat="1" ht="15" customHeight="1">
      <c r="G1526" s="172"/>
      <c r="I1526" s="173"/>
      <c r="J1526" s="173"/>
      <c r="K1526" s="174"/>
      <c r="M1526" s="175"/>
      <c r="N1526" s="174"/>
      <c r="P1526" s="174"/>
      <c r="R1526" s="175"/>
      <c r="S1526" s="174"/>
      <c r="U1526" s="174"/>
      <c r="W1526" s="175"/>
      <c r="X1526" s="174"/>
    </row>
    <row r="1527" spans="7:24" s="165" customFormat="1" ht="15" customHeight="1">
      <c r="G1527" s="172"/>
      <c r="I1527" s="173"/>
      <c r="J1527" s="173"/>
      <c r="K1527" s="174"/>
      <c r="M1527" s="175"/>
      <c r="N1527" s="174"/>
      <c r="P1527" s="174"/>
      <c r="R1527" s="175"/>
      <c r="S1527" s="174"/>
      <c r="U1527" s="174"/>
      <c r="W1527" s="175"/>
      <c r="X1527" s="174"/>
    </row>
    <row r="1528" spans="7:24" s="165" customFormat="1" ht="15" customHeight="1">
      <c r="G1528" s="172"/>
      <c r="I1528" s="173"/>
      <c r="J1528" s="173"/>
      <c r="K1528" s="174"/>
      <c r="M1528" s="175"/>
      <c r="N1528" s="174"/>
      <c r="P1528" s="174"/>
      <c r="R1528" s="175"/>
      <c r="S1528" s="174"/>
      <c r="U1528" s="174"/>
      <c r="W1528" s="175"/>
      <c r="X1528" s="174"/>
    </row>
    <row r="1529" spans="7:24" s="165" customFormat="1" ht="15" customHeight="1">
      <c r="G1529" s="172"/>
      <c r="I1529" s="173"/>
      <c r="J1529" s="173"/>
      <c r="K1529" s="174"/>
      <c r="M1529" s="175"/>
      <c r="N1529" s="174"/>
      <c r="P1529" s="174"/>
      <c r="R1529" s="175"/>
      <c r="S1529" s="174"/>
      <c r="U1529" s="174"/>
      <c r="W1529" s="175"/>
      <c r="X1529" s="174"/>
    </row>
    <row r="1530" spans="7:24" s="165" customFormat="1" ht="15" customHeight="1">
      <c r="G1530" s="172"/>
      <c r="I1530" s="173"/>
      <c r="J1530" s="173"/>
      <c r="K1530" s="174"/>
      <c r="M1530" s="175"/>
      <c r="N1530" s="174"/>
      <c r="P1530" s="174"/>
      <c r="R1530" s="175"/>
      <c r="S1530" s="174"/>
      <c r="U1530" s="174"/>
      <c r="W1530" s="175"/>
      <c r="X1530" s="174"/>
    </row>
    <row r="1531" spans="7:24" s="165" customFormat="1" ht="15" customHeight="1">
      <c r="G1531" s="172"/>
      <c r="I1531" s="173"/>
      <c r="J1531" s="173"/>
      <c r="K1531" s="174"/>
      <c r="M1531" s="175"/>
      <c r="N1531" s="174"/>
      <c r="P1531" s="174"/>
      <c r="R1531" s="175"/>
      <c r="S1531" s="174"/>
      <c r="U1531" s="174"/>
      <c r="W1531" s="175"/>
      <c r="X1531" s="174"/>
    </row>
    <row r="1532" spans="7:24" s="165" customFormat="1" ht="15" customHeight="1">
      <c r="G1532" s="172"/>
      <c r="I1532" s="173"/>
      <c r="J1532" s="173"/>
      <c r="K1532" s="174"/>
      <c r="M1532" s="175"/>
      <c r="N1532" s="174"/>
      <c r="P1532" s="174"/>
      <c r="R1532" s="175"/>
      <c r="S1532" s="174"/>
      <c r="U1532" s="174"/>
      <c r="W1532" s="175"/>
      <c r="X1532" s="174"/>
    </row>
    <row r="1533" spans="7:24" s="165" customFormat="1" ht="15" customHeight="1">
      <c r="G1533" s="172"/>
      <c r="I1533" s="173"/>
      <c r="J1533" s="173"/>
      <c r="K1533" s="174"/>
      <c r="M1533" s="175"/>
      <c r="N1533" s="174"/>
      <c r="P1533" s="174"/>
      <c r="R1533" s="175"/>
      <c r="S1533" s="174"/>
      <c r="U1533" s="174"/>
      <c r="W1533" s="175"/>
      <c r="X1533" s="174"/>
    </row>
    <row r="1534" spans="7:24" s="165" customFormat="1" ht="15" customHeight="1">
      <c r="G1534" s="172"/>
      <c r="I1534" s="173"/>
      <c r="J1534" s="173"/>
      <c r="K1534" s="174"/>
      <c r="M1534" s="175"/>
      <c r="N1534" s="174"/>
      <c r="P1534" s="174"/>
      <c r="R1534" s="175"/>
      <c r="S1534" s="174"/>
      <c r="U1534" s="174"/>
      <c r="W1534" s="175"/>
      <c r="X1534" s="174"/>
    </row>
    <row r="1535" spans="7:24" s="165" customFormat="1" ht="15" customHeight="1">
      <c r="G1535" s="172"/>
      <c r="I1535" s="173"/>
      <c r="J1535" s="173"/>
      <c r="K1535" s="174"/>
      <c r="M1535" s="175"/>
      <c r="N1535" s="174"/>
      <c r="P1535" s="174"/>
      <c r="R1535" s="175"/>
      <c r="S1535" s="174"/>
      <c r="U1535" s="174"/>
      <c r="W1535" s="175"/>
      <c r="X1535" s="174"/>
    </row>
    <row r="1536" spans="7:24" s="165" customFormat="1" ht="15" customHeight="1">
      <c r="G1536" s="172"/>
      <c r="I1536" s="173"/>
      <c r="J1536" s="173"/>
      <c r="K1536" s="174"/>
      <c r="M1536" s="175"/>
      <c r="N1536" s="174"/>
      <c r="P1536" s="174"/>
      <c r="R1536" s="175"/>
      <c r="S1536" s="174"/>
      <c r="U1536" s="174"/>
      <c r="W1536" s="175"/>
      <c r="X1536" s="174"/>
    </row>
    <row r="1537" spans="7:24" s="165" customFormat="1" ht="15" customHeight="1">
      <c r="G1537" s="172"/>
      <c r="I1537" s="173"/>
      <c r="J1537" s="173"/>
      <c r="K1537" s="174"/>
      <c r="M1537" s="175"/>
      <c r="N1537" s="174"/>
      <c r="P1537" s="174"/>
      <c r="R1537" s="175"/>
      <c r="S1537" s="174"/>
      <c r="U1537" s="174"/>
      <c r="W1537" s="175"/>
      <c r="X1537" s="174"/>
    </row>
    <row r="1538" spans="7:24" s="165" customFormat="1" ht="15" customHeight="1">
      <c r="G1538" s="172"/>
      <c r="I1538" s="173"/>
      <c r="J1538" s="173"/>
      <c r="K1538" s="174"/>
      <c r="M1538" s="175"/>
      <c r="N1538" s="174"/>
      <c r="P1538" s="174"/>
      <c r="R1538" s="175"/>
      <c r="S1538" s="174"/>
      <c r="U1538" s="174"/>
      <c r="W1538" s="175"/>
      <c r="X1538" s="174"/>
    </row>
    <row r="1539" spans="7:24" s="165" customFormat="1" ht="15" customHeight="1">
      <c r="G1539" s="172"/>
      <c r="I1539" s="173"/>
      <c r="J1539" s="173"/>
      <c r="K1539" s="174"/>
      <c r="M1539" s="175"/>
      <c r="N1539" s="174"/>
      <c r="P1539" s="174"/>
      <c r="R1539" s="175"/>
      <c r="S1539" s="174"/>
      <c r="U1539" s="174"/>
      <c r="W1539" s="175"/>
      <c r="X1539" s="174"/>
    </row>
    <row r="1540" spans="7:24" s="165" customFormat="1" ht="15" customHeight="1">
      <c r="G1540" s="172"/>
      <c r="I1540" s="173"/>
      <c r="J1540" s="173"/>
      <c r="K1540" s="174"/>
      <c r="M1540" s="175"/>
      <c r="N1540" s="174"/>
      <c r="P1540" s="174"/>
      <c r="R1540" s="175"/>
      <c r="S1540" s="174"/>
      <c r="U1540" s="174"/>
      <c r="W1540" s="175"/>
      <c r="X1540" s="174"/>
    </row>
    <row r="1541" spans="7:24" s="165" customFormat="1" ht="15" customHeight="1">
      <c r="G1541" s="172"/>
      <c r="I1541" s="173"/>
      <c r="J1541" s="173"/>
      <c r="K1541" s="174"/>
      <c r="M1541" s="175"/>
      <c r="N1541" s="174"/>
      <c r="P1541" s="174"/>
      <c r="R1541" s="175"/>
      <c r="S1541" s="174"/>
      <c r="U1541" s="174"/>
      <c r="W1541" s="175"/>
      <c r="X1541" s="174"/>
    </row>
    <row r="1542" spans="7:24" s="165" customFormat="1" ht="15" customHeight="1">
      <c r="G1542" s="172"/>
      <c r="I1542" s="173"/>
      <c r="J1542" s="173"/>
      <c r="K1542" s="174"/>
      <c r="M1542" s="175"/>
      <c r="N1542" s="174"/>
      <c r="P1542" s="174"/>
      <c r="R1542" s="175"/>
      <c r="S1542" s="174"/>
      <c r="U1542" s="174"/>
      <c r="W1542" s="175"/>
      <c r="X1542" s="174"/>
    </row>
    <row r="1543" spans="7:24" s="165" customFormat="1" ht="15" customHeight="1">
      <c r="G1543" s="172"/>
      <c r="I1543" s="173"/>
      <c r="J1543" s="173"/>
      <c r="K1543" s="174"/>
      <c r="M1543" s="175"/>
      <c r="N1543" s="174"/>
      <c r="P1543" s="174"/>
      <c r="R1543" s="175"/>
      <c r="S1543" s="174"/>
      <c r="U1543" s="174"/>
      <c r="W1543" s="175"/>
      <c r="X1543" s="174"/>
    </row>
    <row r="1544" spans="7:24" s="165" customFormat="1" ht="15" customHeight="1">
      <c r="G1544" s="172"/>
      <c r="I1544" s="173"/>
      <c r="J1544" s="173"/>
      <c r="K1544" s="174"/>
      <c r="M1544" s="175"/>
      <c r="N1544" s="174"/>
      <c r="P1544" s="174"/>
      <c r="R1544" s="175"/>
      <c r="S1544" s="174"/>
      <c r="U1544" s="174"/>
      <c r="W1544" s="175"/>
      <c r="X1544" s="174"/>
    </row>
    <row r="1545" spans="7:24" s="165" customFormat="1" ht="15" customHeight="1">
      <c r="G1545" s="172"/>
      <c r="I1545" s="173"/>
      <c r="J1545" s="173"/>
      <c r="K1545" s="174"/>
      <c r="M1545" s="175"/>
      <c r="N1545" s="174"/>
      <c r="P1545" s="174"/>
      <c r="R1545" s="175"/>
      <c r="S1545" s="174"/>
      <c r="U1545" s="174"/>
      <c r="W1545" s="175"/>
      <c r="X1545" s="174"/>
    </row>
    <row r="1546" spans="7:24" s="165" customFormat="1" ht="15" customHeight="1">
      <c r="G1546" s="172"/>
      <c r="I1546" s="173"/>
      <c r="J1546" s="173"/>
      <c r="K1546" s="174"/>
      <c r="M1546" s="175"/>
      <c r="N1546" s="174"/>
      <c r="P1546" s="174"/>
      <c r="R1546" s="175"/>
      <c r="S1546" s="174"/>
      <c r="U1546" s="174"/>
      <c r="W1546" s="175"/>
      <c r="X1546" s="174"/>
    </row>
    <row r="1547" spans="7:24" s="165" customFormat="1" ht="15" customHeight="1">
      <c r="G1547" s="172"/>
      <c r="I1547" s="173"/>
      <c r="J1547" s="173"/>
      <c r="K1547" s="174"/>
      <c r="M1547" s="175"/>
      <c r="N1547" s="174"/>
      <c r="P1547" s="174"/>
      <c r="R1547" s="175"/>
      <c r="S1547" s="174"/>
      <c r="U1547" s="174"/>
      <c r="W1547" s="175"/>
      <c r="X1547" s="174"/>
    </row>
    <row r="1548" spans="7:24" s="165" customFormat="1" ht="15" customHeight="1">
      <c r="G1548" s="172"/>
      <c r="I1548" s="173"/>
      <c r="J1548" s="173"/>
      <c r="K1548" s="174"/>
      <c r="M1548" s="175"/>
      <c r="N1548" s="174"/>
      <c r="P1548" s="174"/>
      <c r="R1548" s="175"/>
      <c r="S1548" s="174"/>
      <c r="U1548" s="174"/>
      <c r="W1548" s="175"/>
      <c r="X1548" s="174"/>
    </row>
    <row r="1549" spans="7:24" s="165" customFormat="1" ht="15" customHeight="1">
      <c r="G1549" s="172"/>
      <c r="I1549" s="173"/>
      <c r="J1549" s="173"/>
      <c r="K1549" s="174"/>
      <c r="M1549" s="175"/>
      <c r="N1549" s="174"/>
      <c r="P1549" s="174"/>
      <c r="R1549" s="175"/>
      <c r="S1549" s="174"/>
      <c r="U1549" s="174"/>
      <c r="W1549" s="175"/>
      <c r="X1549" s="174"/>
    </row>
    <row r="1550" spans="7:24" s="165" customFormat="1" ht="15" customHeight="1">
      <c r="G1550" s="172"/>
      <c r="I1550" s="173"/>
      <c r="J1550" s="173"/>
      <c r="K1550" s="174"/>
      <c r="M1550" s="175"/>
      <c r="N1550" s="174"/>
      <c r="P1550" s="174"/>
      <c r="R1550" s="175"/>
      <c r="S1550" s="174"/>
      <c r="U1550" s="174"/>
      <c r="W1550" s="175"/>
      <c r="X1550" s="174"/>
    </row>
    <row r="1551" spans="7:24" s="165" customFormat="1" ht="15" customHeight="1">
      <c r="G1551" s="172"/>
      <c r="I1551" s="173"/>
      <c r="J1551" s="173"/>
      <c r="K1551" s="174"/>
      <c r="M1551" s="175"/>
      <c r="N1551" s="174"/>
      <c r="P1551" s="174"/>
      <c r="R1551" s="175"/>
      <c r="S1551" s="174"/>
      <c r="U1551" s="174"/>
      <c r="W1551" s="175"/>
      <c r="X1551" s="174"/>
    </row>
    <row r="1552" spans="7:24" s="165" customFormat="1" ht="15" customHeight="1">
      <c r="G1552" s="172"/>
      <c r="I1552" s="173"/>
      <c r="J1552" s="173"/>
      <c r="K1552" s="174"/>
      <c r="M1552" s="175"/>
      <c r="N1552" s="174"/>
      <c r="P1552" s="174"/>
      <c r="R1552" s="175"/>
      <c r="S1552" s="174"/>
      <c r="U1552" s="174"/>
      <c r="W1552" s="175"/>
      <c r="X1552" s="174"/>
    </row>
    <row r="1553" spans="7:24" s="165" customFormat="1" ht="15" customHeight="1">
      <c r="G1553" s="172"/>
      <c r="I1553" s="173"/>
      <c r="J1553" s="173"/>
      <c r="K1553" s="174"/>
      <c r="M1553" s="175"/>
      <c r="N1553" s="174"/>
      <c r="P1553" s="174"/>
      <c r="R1553" s="175"/>
      <c r="S1553" s="174"/>
      <c r="U1553" s="174"/>
      <c r="W1553" s="175"/>
      <c r="X1553" s="174"/>
    </row>
    <row r="1554" spans="7:24" s="165" customFormat="1" ht="15" customHeight="1">
      <c r="G1554" s="172"/>
      <c r="I1554" s="173"/>
      <c r="J1554" s="173"/>
      <c r="K1554" s="174"/>
      <c r="M1554" s="175"/>
      <c r="N1554" s="174"/>
      <c r="P1554" s="174"/>
      <c r="R1554" s="175"/>
      <c r="S1554" s="174"/>
      <c r="U1554" s="174"/>
      <c r="W1554" s="175"/>
      <c r="X1554" s="174"/>
    </row>
    <row r="1555" spans="7:24" s="165" customFormat="1" ht="15" customHeight="1">
      <c r="G1555" s="172"/>
      <c r="I1555" s="173"/>
      <c r="J1555" s="173"/>
      <c r="K1555" s="174"/>
      <c r="M1555" s="175"/>
      <c r="N1555" s="174"/>
      <c r="P1555" s="174"/>
      <c r="R1555" s="175"/>
      <c r="S1555" s="174"/>
      <c r="U1555" s="174"/>
      <c r="W1555" s="175"/>
      <c r="X1555" s="174"/>
    </row>
    <row r="1556" spans="7:24" s="165" customFormat="1" ht="15" customHeight="1">
      <c r="G1556" s="172"/>
      <c r="I1556" s="173"/>
      <c r="J1556" s="173"/>
      <c r="K1556" s="174"/>
      <c r="M1556" s="175"/>
      <c r="N1556" s="174"/>
      <c r="P1556" s="174"/>
      <c r="R1556" s="175"/>
      <c r="S1556" s="174"/>
      <c r="U1556" s="174"/>
      <c r="W1556" s="175"/>
      <c r="X1556" s="174"/>
    </row>
    <row r="1557" spans="7:24" s="165" customFormat="1" ht="15" customHeight="1">
      <c r="G1557" s="172"/>
      <c r="I1557" s="173"/>
      <c r="J1557" s="173"/>
      <c r="K1557" s="174"/>
      <c r="M1557" s="175"/>
      <c r="N1557" s="174"/>
      <c r="P1557" s="174"/>
      <c r="R1557" s="175"/>
      <c r="S1557" s="174"/>
      <c r="U1557" s="174"/>
      <c r="W1557" s="175"/>
      <c r="X1557" s="174"/>
    </row>
    <row r="1558" spans="7:24" s="165" customFormat="1" ht="15" customHeight="1">
      <c r="G1558" s="172"/>
      <c r="I1558" s="173"/>
      <c r="J1558" s="173"/>
      <c r="K1558" s="174"/>
      <c r="M1558" s="175"/>
      <c r="N1558" s="174"/>
      <c r="P1558" s="174"/>
      <c r="R1558" s="175"/>
      <c r="S1558" s="174"/>
      <c r="U1558" s="174"/>
      <c r="W1558" s="175"/>
      <c r="X1558" s="174"/>
    </row>
    <row r="1559" spans="7:24" s="165" customFormat="1" ht="15" customHeight="1">
      <c r="G1559" s="172"/>
      <c r="I1559" s="173"/>
      <c r="J1559" s="173"/>
      <c r="K1559" s="174"/>
      <c r="M1559" s="175"/>
      <c r="N1559" s="174"/>
      <c r="P1559" s="174"/>
      <c r="R1559" s="175"/>
      <c r="S1559" s="174"/>
      <c r="U1559" s="174"/>
      <c r="W1559" s="175"/>
      <c r="X1559" s="174"/>
    </row>
    <row r="1560" spans="7:24" s="165" customFormat="1" ht="15" customHeight="1">
      <c r="G1560" s="172"/>
      <c r="I1560" s="173"/>
      <c r="J1560" s="173"/>
      <c r="K1560" s="174"/>
      <c r="M1560" s="175"/>
      <c r="N1560" s="174"/>
      <c r="P1560" s="174"/>
      <c r="R1560" s="175"/>
      <c r="S1560" s="174"/>
      <c r="U1560" s="174"/>
      <c r="W1560" s="175"/>
      <c r="X1560" s="174"/>
    </row>
    <row r="1561" spans="7:24" s="165" customFormat="1" ht="15" customHeight="1">
      <c r="G1561" s="172"/>
      <c r="I1561" s="173"/>
      <c r="J1561" s="173"/>
      <c r="K1561" s="174"/>
      <c r="M1561" s="175"/>
      <c r="N1561" s="174"/>
      <c r="P1561" s="174"/>
      <c r="R1561" s="175"/>
      <c r="S1561" s="174"/>
      <c r="U1561" s="174"/>
      <c r="W1561" s="175"/>
      <c r="X1561" s="174"/>
    </row>
    <row r="1562" spans="7:24" s="165" customFormat="1" ht="15" customHeight="1">
      <c r="G1562" s="172"/>
      <c r="I1562" s="173"/>
      <c r="J1562" s="173"/>
      <c r="K1562" s="174"/>
      <c r="M1562" s="175"/>
      <c r="N1562" s="174"/>
      <c r="P1562" s="174"/>
      <c r="R1562" s="175"/>
      <c r="S1562" s="174"/>
      <c r="U1562" s="174"/>
      <c r="W1562" s="175"/>
      <c r="X1562" s="174"/>
    </row>
    <row r="1563" spans="7:24" s="165" customFormat="1" ht="15" customHeight="1">
      <c r="G1563" s="172"/>
      <c r="I1563" s="173"/>
      <c r="J1563" s="173"/>
      <c r="K1563" s="174"/>
      <c r="M1563" s="175"/>
      <c r="N1563" s="174"/>
      <c r="P1563" s="174"/>
      <c r="R1563" s="175"/>
      <c r="S1563" s="174"/>
      <c r="U1563" s="174"/>
      <c r="W1563" s="175"/>
      <c r="X1563" s="174"/>
    </row>
    <row r="1564" spans="7:24" s="165" customFormat="1" ht="15" customHeight="1">
      <c r="G1564" s="172"/>
      <c r="I1564" s="173"/>
      <c r="J1564" s="173"/>
      <c r="K1564" s="174"/>
      <c r="M1564" s="175"/>
      <c r="N1564" s="174"/>
      <c r="P1564" s="174"/>
      <c r="R1564" s="175"/>
      <c r="S1564" s="174"/>
      <c r="U1564" s="174"/>
      <c r="W1564" s="175"/>
      <c r="X1564" s="174"/>
    </row>
    <row r="1565" spans="7:24" s="165" customFormat="1" ht="15" customHeight="1">
      <c r="G1565" s="172"/>
      <c r="I1565" s="173"/>
      <c r="J1565" s="173"/>
      <c r="K1565" s="174"/>
      <c r="M1565" s="175"/>
      <c r="N1565" s="174"/>
      <c r="P1565" s="174"/>
      <c r="R1565" s="175"/>
      <c r="S1565" s="174"/>
      <c r="U1565" s="174"/>
      <c r="W1565" s="175"/>
      <c r="X1565" s="174"/>
    </row>
    <row r="1566" spans="7:24" s="165" customFormat="1" ht="15" customHeight="1">
      <c r="G1566" s="172"/>
      <c r="I1566" s="173"/>
      <c r="J1566" s="173"/>
      <c r="K1566" s="174"/>
      <c r="M1566" s="175"/>
      <c r="N1566" s="174"/>
      <c r="P1566" s="174"/>
      <c r="R1566" s="175"/>
      <c r="S1566" s="174"/>
      <c r="U1566" s="174"/>
      <c r="W1566" s="175"/>
      <c r="X1566" s="174"/>
    </row>
    <row r="1567" spans="7:24" s="165" customFormat="1" ht="15" customHeight="1">
      <c r="G1567" s="172"/>
      <c r="I1567" s="173"/>
      <c r="J1567" s="173"/>
      <c r="K1567" s="174"/>
      <c r="M1567" s="175"/>
      <c r="N1567" s="174"/>
      <c r="P1567" s="174"/>
      <c r="R1567" s="175"/>
      <c r="S1567" s="174"/>
      <c r="U1567" s="174"/>
      <c r="W1567" s="175"/>
      <c r="X1567" s="174"/>
    </row>
    <row r="1568" spans="7:24" s="165" customFormat="1" ht="15" customHeight="1">
      <c r="G1568" s="172"/>
      <c r="I1568" s="173"/>
      <c r="J1568" s="173"/>
      <c r="K1568" s="174"/>
      <c r="M1568" s="175"/>
      <c r="N1568" s="174"/>
      <c r="P1568" s="174"/>
      <c r="R1568" s="175"/>
      <c r="S1568" s="174"/>
      <c r="U1568" s="174"/>
      <c r="W1568" s="175"/>
      <c r="X1568" s="174"/>
    </row>
    <row r="1569" spans="7:24" s="165" customFormat="1" ht="15" customHeight="1">
      <c r="G1569" s="172"/>
      <c r="I1569" s="173"/>
      <c r="J1569" s="173"/>
      <c r="K1569" s="174"/>
      <c r="M1569" s="175"/>
      <c r="N1569" s="174"/>
      <c r="P1569" s="174"/>
      <c r="R1569" s="175"/>
      <c r="S1569" s="174"/>
      <c r="U1569" s="174"/>
      <c r="W1569" s="175"/>
      <c r="X1569" s="174"/>
    </row>
    <row r="1570" spans="7:24" s="165" customFormat="1" ht="15" customHeight="1">
      <c r="G1570" s="172"/>
      <c r="I1570" s="173"/>
      <c r="J1570" s="173"/>
      <c r="K1570" s="174"/>
      <c r="M1570" s="175"/>
      <c r="N1570" s="174"/>
      <c r="P1570" s="174"/>
      <c r="R1570" s="175"/>
      <c r="S1570" s="174"/>
      <c r="U1570" s="174"/>
      <c r="W1570" s="175"/>
      <c r="X1570" s="174"/>
    </row>
    <row r="1571" spans="7:24" s="165" customFormat="1" ht="15" customHeight="1">
      <c r="G1571" s="172"/>
      <c r="I1571" s="173"/>
      <c r="J1571" s="173"/>
      <c r="K1571" s="174"/>
      <c r="M1571" s="175"/>
      <c r="N1571" s="174"/>
      <c r="P1571" s="174"/>
      <c r="R1571" s="175"/>
      <c r="S1571" s="174"/>
      <c r="U1571" s="174"/>
      <c r="W1571" s="175"/>
      <c r="X1571" s="174"/>
    </row>
    <row r="1572" spans="7:24" s="165" customFormat="1" ht="15" customHeight="1">
      <c r="G1572" s="172"/>
      <c r="I1572" s="173"/>
      <c r="J1572" s="173"/>
      <c r="K1572" s="174"/>
      <c r="M1572" s="175"/>
      <c r="N1572" s="174"/>
      <c r="P1572" s="174"/>
      <c r="R1572" s="175"/>
      <c r="S1572" s="174"/>
      <c r="U1572" s="174"/>
      <c r="W1572" s="175"/>
      <c r="X1572" s="174"/>
    </row>
    <row r="1573" spans="7:24" s="165" customFormat="1" ht="15" customHeight="1">
      <c r="G1573" s="172"/>
      <c r="I1573" s="173"/>
      <c r="J1573" s="173"/>
      <c r="K1573" s="174"/>
      <c r="M1573" s="175"/>
      <c r="N1573" s="174"/>
      <c r="P1573" s="174"/>
      <c r="R1573" s="175"/>
      <c r="S1573" s="174"/>
      <c r="U1573" s="174"/>
      <c r="W1573" s="175"/>
      <c r="X1573" s="174"/>
    </row>
    <row r="1574" spans="7:24" s="165" customFormat="1" ht="15" customHeight="1">
      <c r="G1574" s="172"/>
      <c r="I1574" s="173"/>
      <c r="J1574" s="173"/>
      <c r="K1574" s="174"/>
      <c r="M1574" s="175"/>
      <c r="N1574" s="174"/>
      <c r="P1574" s="174"/>
      <c r="R1574" s="175"/>
      <c r="S1574" s="174"/>
      <c r="U1574" s="174"/>
      <c r="W1574" s="175"/>
      <c r="X1574" s="174"/>
    </row>
    <row r="1575" spans="7:24" s="165" customFormat="1" ht="15" customHeight="1">
      <c r="G1575" s="172"/>
      <c r="I1575" s="173"/>
      <c r="J1575" s="173"/>
      <c r="K1575" s="174"/>
      <c r="M1575" s="175"/>
      <c r="N1575" s="174"/>
      <c r="P1575" s="174"/>
      <c r="R1575" s="175"/>
      <c r="S1575" s="174"/>
      <c r="U1575" s="174"/>
      <c r="W1575" s="175"/>
      <c r="X1575" s="174"/>
    </row>
    <row r="1576" spans="7:24" s="165" customFormat="1" ht="15" customHeight="1">
      <c r="G1576" s="172"/>
      <c r="I1576" s="173"/>
      <c r="J1576" s="173"/>
      <c r="K1576" s="174"/>
      <c r="M1576" s="175"/>
      <c r="N1576" s="174"/>
      <c r="P1576" s="174"/>
      <c r="R1576" s="175"/>
      <c r="S1576" s="174"/>
      <c r="U1576" s="174"/>
      <c r="W1576" s="175"/>
      <c r="X1576" s="174"/>
    </row>
    <row r="1577" spans="7:24" s="165" customFormat="1" ht="15" customHeight="1">
      <c r="G1577" s="172"/>
      <c r="I1577" s="173"/>
      <c r="J1577" s="173"/>
      <c r="K1577" s="174"/>
      <c r="M1577" s="175"/>
      <c r="N1577" s="174"/>
      <c r="P1577" s="174"/>
      <c r="R1577" s="175"/>
      <c r="S1577" s="174"/>
      <c r="U1577" s="174"/>
      <c r="W1577" s="175"/>
      <c r="X1577" s="174"/>
    </row>
    <row r="1578" spans="7:24" s="165" customFormat="1" ht="15" customHeight="1">
      <c r="G1578" s="172"/>
      <c r="I1578" s="173"/>
      <c r="J1578" s="173"/>
      <c r="K1578" s="174"/>
      <c r="M1578" s="175"/>
      <c r="N1578" s="174"/>
      <c r="P1578" s="174"/>
      <c r="R1578" s="175"/>
      <c r="S1578" s="174"/>
      <c r="U1578" s="174"/>
      <c r="W1578" s="175"/>
      <c r="X1578" s="174"/>
    </row>
    <row r="1579" spans="7:24" s="165" customFormat="1" ht="15" customHeight="1">
      <c r="G1579" s="172"/>
      <c r="I1579" s="173"/>
      <c r="J1579" s="173"/>
      <c r="K1579" s="174"/>
      <c r="M1579" s="175"/>
      <c r="N1579" s="174"/>
      <c r="P1579" s="174"/>
      <c r="R1579" s="175"/>
      <c r="S1579" s="174"/>
      <c r="U1579" s="174"/>
      <c r="W1579" s="175"/>
      <c r="X1579" s="174"/>
    </row>
    <row r="1580" spans="7:24" s="165" customFormat="1" ht="15" customHeight="1">
      <c r="G1580" s="172"/>
      <c r="I1580" s="173"/>
      <c r="J1580" s="173"/>
      <c r="K1580" s="174"/>
      <c r="M1580" s="175"/>
      <c r="N1580" s="174"/>
      <c r="P1580" s="174"/>
      <c r="R1580" s="175"/>
      <c r="S1580" s="174"/>
      <c r="U1580" s="174"/>
      <c r="W1580" s="175"/>
      <c r="X1580" s="174"/>
    </row>
    <row r="1581" spans="7:24" s="165" customFormat="1" ht="15" customHeight="1">
      <c r="G1581" s="172"/>
      <c r="I1581" s="173"/>
      <c r="J1581" s="173"/>
      <c r="K1581" s="174"/>
      <c r="M1581" s="175"/>
      <c r="N1581" s="174"/>
      <c r="P1581" s="174"/>
      <c r="R1581" s="175"/>
      <c r="S1581" s="174"/>
      <c r="U1581" s="174"/>
      <c r="W1581" s="175"/>
      <c r="X1581" s="174"/>
    </row>
    <row r="1582" spans="7:24" s="165" customFormat="1" ht="15" customHeight="1">
      <c r="G1582" s="172"/>
      <c r="I1582" s="173"/>
      <c r="J1582" s="173"/>
      <c r="K1582" s="174"/>
      <c r="M1582" s="175"/>
      <c r="N1582" s="174"/>
      <c r="P1582" s="174"/>
      <c r="R1582" s="175"/>
      <c r="S1582" s="174"/>
      <c r="U1582" s="174"/>
      <c r="W1582" s="175"/>
      <c r="X1582" s="174"/>
    </row>
    <row r="1583" spans="7:24" s="165" customFormat="1" ht="15" customHeight="1">
      <c r="G1583" s="172"/>
      <c r="I1583" s="173"/>
      <c r="J1583" s="173"/>
      <c r="K1583" s="174"/>
      <c r="M1583" s="175"/>
      <c r="N1583" s="174"/>
      <c r="P1583" s="174"/>
      <c r="R1583" s="175"/>
      <c r="S1583" s="174"/>
      <c r="U1583" s="174"/>
      <c r="W1583" s="175"/>
      <c r="X1583" s="174"/>
    </row>
    <row r="1584" spans="7:24" s="165" customFormat="1" ht="15" customHeight="1">
      <c r="G1584" s="172"/>
      <c r="I1584" s="173"/>
      <c r="J1584" s="173"/>
      <c r="K1584" s="174"/>
      <c r="M1584" s="175"/>
      <c r="N1584" s="174"/>
      <c r="P1584" s="174"/>
      <c r="R1584" s="175"/>
      <c r="S1584" s="174"/>
      <c r="U1584" s="174"/>
      <c r="W1584" s="175"/>
      <c r="X1584" s="174"/>
    </row>
    <row r="1585" spans="7:24" s="165" customFormat="1" ht="15" customHeight="1">
      <c r="G1585" s="172"/>
      <c r="I1585" s="173"/>
      <c r="J1585" s="173"/>
      <c r="K1585" s="174"/>
      <c r="M1585" s="175"/>
      <c r="N1585" s="174"/>
      <c r="P1585" s="174"/>
      <c r="R1585" s="175"/>
      <c r="S1585" s="174"/>
      <c r="U1585" s="174"/>
      <c r="W1585" s="175"/>
      <c r="X1585" s="174"/>
    </row>
    <row r="1586" spans="7:24" s="165" customFormat="1" ht="15" customHeight="1">
      <c r="G1586" s="172"/>
      <c r="I1586" s="173"/>
      <c r="J1586" s="173"/>
      <c r="K1586" s="174"/>
      <c r="M1586" s="175"/>
      <c r="N1586" s="174"/>
      <c r="P1586" s="174"/>
      <c r="R1586" s="175"/>
      <c r="S1586" s="174"/>
      <c r="U1586" s="174"/>
      <c r="W1586" s="175"/>
      <c r="X1586" s="174"/>
    </row>
    <row r="1587" spans="7:24" s="165" customFormat="1" ht="15" customHeight="1">
      <c r="G1587" s="172"/>
      <c r="I1587" s="173"/>
      <c r="J1587" s="173"/>
      <c r="K1587" s="174"/>
      <c r="M1587" s="175"/>
      <c r="N1587" s="174"/>
      <c r="P1587" s="174"/>
      <c r="R1587" s="175"/>
      <c r="S1587" s="174"/>
      <c r="U1587" s="174"/>
      <c r="W1587" s="175"/>
      <c r="X1587" s="174"/>
    </row>
    <row r="1588" spans="7:24" s="165" customFormat="1" ht="15" customHeight="1">
      <c r="G1588" s="172"/>
      <c r="I1588" s="173"/>
      <c r="J1588" s="173"/>
      <c r="K1588" s="174"/>
      <c r="M1588" s="175"/>
      <c r="N1588" s="174"/>
      <c r="P1588" s="174"/>
      <c r="R1588" s="175"/>
      <c r="S1588" s="174"/>
      <c r="U1588" s="174"/>
      <c r="W1588" s="175"/>
      <c r="X1588" s="174"/>
    </row>
    <row r="1589" spans="7:24" s="165" customFormat="1" ht="15" customHeight="1">
      <c r="G1589" s="172"/>
      <c r="I1589" s="173"/>
      <c r="J1589" s="173"/>
      <c r="K1589" s="174"/>
      <c r="M1589" s="175"/>
      <c r="N1589" s="174"/>
      <c r="P1589" s="174"/>
      <c r="R1589" s="175"/>
      <c r="S1589" s="174"/>
      <c r="U1589" s="174"/>
      <c r="W1589" s="175"/>
      <c r="X1589" s="174"/>
    </row>
    <row r="1590" spans="7:24" s="165" customFormat="1" ht="15" customHeight="1">
      <c r="G1590" s="172"/>
      <c r="I1590" s="173"/>
      <c r="J1590" s="173"/>
      <c r="K1590" s="174"/>
      <c r="M1590" s="175"/>
      <c r="N1590" s="174"/>
      <c r="P1590" s="174"/>
      <c r="R1590" s="175"/>
      <c r="S1590" s="174"/>
      <c r="U1590" s="174"/>
      <c r="W1590" s="175"/>
      <c r="X1590" s="174"/>
    </row>
    <row r="1591" spans="7:24" s="165" customFormat="1" ht="15" customHeight="1">
      <c r="G1591" s="172"/>
      <c r="I1591" s="173"/>
      <c r="J1591" s="173"/>
      <c r="K1591" s="174"/>
      <c r="M1591" s="175"/>
      <c r="N1591" s="174"/>
      <c r="P1591" s="174"/>
      <c r="R1591" s="175"/>
      <c r="S1591" s="174"/>
      <c r="U1591" s="174"/>
      <c r="W1591" s="175"/>
      <c r="X1591" s="174"/>
    </row>
    <row r="1592" spans="7:24" s="165" customFormat="1" ht="15" customHeight="1">
      <c r="G1592" s="172"/>
      <c r="I1592" s="173"/>
      <c r="J1592" s="173"/>
      <c r="K1592" s="174"/>
      <c r="M1592" s="175"/>
      <c r="N1592" s="174"/>
      <c r="P1592" s="174"/>
      <c r="R1592" s="175"/>
      <c r="S1592" s="174"/>
      <c r="U1592" s="174"/>
      <c r="W1592" s="175"/>
      <c r="X1592" s="174"/>
    </row>
    <row r="1593" spans="7:24" s="165" customFormat="1" ht="15" customHeight="1">
      <c r="G1593" s="172"/>
      <c r="I1593" s="173"/>
      <c r="J1593" s="173"/>
      <c r="K1593" s="174"/>
      <c r="M1593" s="175"/>
      <c r="N1593" s="174"/>
      <c r="P1593" s="174"/>
      <c r="R1593" s="175"/>
      <c r="S1593" s="174"/>
      <c r="U1593" s="174"/>
      <c r="W1593" s="175"/>
      <c r="X1593" s="174"/>
    </row>
    <row r="1594" spans="7:24" s="165" customFormat="1" ht="15" customHeight="1">
      <c r="G1594" s="172"/>
      <c r="I1594" s="173"/>
      <c r="J1594" s="173"/>
      <c r="K1594" s="174"/>
      <c r="M1594" s="175"/>
      <c r="N1594" s="174"/>
      <c r="P1594" s="174"/>
      <c r="R1594" s="175"/>
      <c r="S1594" s="174"/>
      <c r="U1594" s="174"/>
      <c r="W1594" s="175"/>
      <c r="X1594" s="174"/>
    </row>
    <row r="1595" spans="7:24" s="165" customFormat="1" ht="15" customHeight="1">
      <c r="G1595" s="172"/>
      <c r="I1595" s="173"/>
      <c r="J1595" s="173"/>
      <c r="K1595" s="174"/>
      <c r="M1595" s="175"/>
      <c r="N1595" s="174"/>
      <c r="P1595" s="174"/>
      <c r="R1595" s="175"/>
      <c r="S1595" s="174"/>
      <c r="U1595" s="174"/>
      <c r="W1595" s="175"/>
      <c r="X1595" s="174"/>
    </row>
    <row r="1596" spans="7:24" s="165" customFormat="1" ht="15" customHeight="1">
      <c r="G1596" s="172"/>
      <c r="I1596" s="173"/>
      <c r="J1596" s="173"/>
      <c r="K1596" s="174"/>
      <c r="M1596" s="175"/>
      <c r="N1596" s="174"/>
      <c r="P1596" s="174"/>
      <c r="R1596" s="175"/>
      <c r="S1596" s="174"/>
      <c r="U1596" s="174"/>
      <c r="W1596" s="175"/>
      <c r="X1596" s="174"/>
    </row>
    <row r="1597" spans="7:24" s="165" customFormat="1" ht="15" customHeight="1">
      <c r="G1597" s="172"/>
      <c r="I1597" s="173"/>
      <c r="J1597" s="173"/>
      <c r="K1597" s="174"/>
      <c r="M1597" s="175"/>
      <c r="N1597" s="174"/>
      <c r="P1597" s="174"/>
      <c r="R1597" s="175"/>
      <c r="S1597" s="174"/>
      <c r="U1597" s="174"/>
      <c r="W1597" s="175"/>
      <c r="X1597" s="174"/>
    </row>
    <row r="1598" spans="7:24" s="165" customFormat="1" ht="15" customHeight="1">
      <c r="G1598" s="172"/>
      <c r="I1598" s="173"/>
      <c r="J1598" s="173"/>
      <c r="K1598" s="174"/>
      <c r="M1598" s="175"/>
      <c r="N1598" s="174"/>
      <c r="P1598" s="174"/>
      <c r="R1598" s="175"/>
      <c r="S1598" s="174"/>
      <c r="U1598" s="174"/>
      <c r="W1598" s="175"/>
      <c r="X1598" s="174"/>
    </row>
    <row r="1599" spans="7:24" s="165" customFormat="1" ht="15" customHeight="1">
      <c r="G1599" s="172"/>
      <c r="I1599" s="173"/>
      <c r="J1599" s="173"/>
      <c r="K1599" s="174"/>
      <c r="M1599" s="175"/>
      <c r="N1599" s="174"/>
      <c r="P1599" s="174"/>
      <c r="R1599" s="175"/>
      <c r="S1599" s="174"/>
      <c r="U1599" s="174"/>
      <c r="W1599" s="175"/>
      <c r="X1599" s="174"/>
    </row>
    <row r="1600" spans="7:24" s="165" customFormat="1" ht="15" customHeight="1">
      <c r="G1600" s="172"/>
      <c r="I1600" s="173"/>
      <c r="J1600" s="173"/>
      <c r="K1600" s="174"/>
      <c r="M1600" s="175"/>
      <c r="N1600" s="174"/>
      <c r="P1600" s="174"/>
      <c r="R1600" s="175"/>
      <c r="S1600" s="174"/>
      <c r="U1600" s="174"/>
      <c r="W1600" s="175"/>
      <c r="X1600" s="174"/>
    </row>
    <row r="1601" spans="7:24" s="165" customFormat="1" ht="15" customHeight="1">
      <c r="G1601" s="172"/>
      <c r="I1601" s="173"/>
      <c r="J1601" s="173"/>
      <c r="K1601" s="174"/>
      <c r="M1601" s="175"/>
      <c r="N1601" s="174"/>
      <c r="P1601" s="174"/>
      <c r="R1601" s="175"/>
      <c r="S1601" s="174"/>
      <c r="U1601" s="174"/>
      <c r="W1601" s="175"/>
      <c r="X1601" s="174"/>
    </row>
    <row r="1602" spans="7:24" s="165" customFormat="1" ht="15" customHeight="1">
      <c r="G1602" s="172"/>
      <c r="I1602" s="173"/>
      <c r="J1602" s="173"/>
      <c r="K1602" s="174"/>
      <c r="M1602" s="175"/>
      <c r="N1602" s="174"/>
      <c r="P1602" s="174"/>
      <c r="R1602" s="175"/>
      <c r="S1602" s="174"/>
      <c r="U1602" s="174"/>
      <c r="W1602" s="175"/>
      <c r="X1602" s="174"/>
    </row>
    <row r="1603" spans="7:24" s="165" customFormat="1" ht="15" customHeight="1">
      <c r="G1603" s="172"/>
      <c r="I1603" s="173"/>
      <c r="J1603" s="173"/>
      <c r="K1603" s="174"/>
      <c r="M1603" s="175"/>
      <c r="N1603" s="174"/>
      <c r="P1603" s="174"/>
      <c r="R1603" s="175"/>
      <c r="S1603" s="174"/>
      <c r="U1603" s="174"/>
      <c r="W1603" s="175"/>
      <c r="X1603" s="174"/>
    </row>
    <row r="1604" spans="7:24" s="165" customFormat="1" ht="15" customHeight="1">
      <c r="G1604" s="172"/>
      <c r="I1604" s="173"/>
      <c r="J1604" s="173"/>
      <c r="K1604" s="174"/>
      <c r="M1604" s="175"/>
      <c r="N1604" s="174"/>
      <c r="P1604" s="174"/>
      <c r="R1604" s="175"/>
      <c r="S1604" s="174"/>
      <c r="U1604" s="174"/>
      <c r="W1604" s="175"/>
      <c r="X1604" s="174"/>
    </row>
    <row r="1605" spans="7:24" s="165" customFormat="1" ht="15" customHeight="1">
      <c r="G1605" s="172"/>
      <c r="I1605" s="173"/>
      <c r="J1605" s="173"/>
      <c r="K1605" s="174"/>
      <c r="M1605" s="175"/>
      <c r="N1605" s="174"/>
      <c r="P1605" s="174"/>
      <c r="R1605" s="175"/>
      <c r="S1605" s="174"/>
      <c r="U1605" s="174"/>
      <c r="W1605" s="175"/>
      <c r="X1605" s="174"/>
    </row>
    <row r="1606" spans="7:24" s="165" customFormat="1" ht="15" customHeight="1">
      <c r="G1606" s="172"/>
      <c r="I1606" s="173"/>
      <c r="J1606" s="173"/>
      <c r="K1606" s="174"/>
      <c r="M1606" s="175"/>
      <c r="N1606" s="174"/>
      <c r="P1606" s="174"/>
      <c r="R1606" s="175"/>
      <c r="S1606" s="174"/>
      <c r="U1606" s="174"/>
      <c r="W1606" s="175"/>
      <c r="X1606" s="174"/>
    </row>
    <row r="1607" spans="7:24" s="165" customFormat="1" ht="15" customHeight="1">
      <c r="G1607" s="172"/>
      <c r="I1607" s="173"/>
      <c r="J1607" s="173"/>
      <c r="K1607" s="174"/>
      <c r="M1607" s="175"/>
      <c r="N1607" s="174"/>
      <c r="P1607" s="174"/>
      <c r="R1607" s="175"/>
      <c r="S1607" s="174"/>
      <c r="U1607" s="174"/>
      <c r="W1607" s="175"/>
      <c r="X1607" s="174"/>
    </row>
    <row r="1608" spans="7:24" s="165" customFormat="1" ht="15" customHeight="1">
      <c r="G1608" s="172"/>
      <c r="I1608" s="173"/>
      <c r="J1608" s="173"/>
      <c r="K1608" s="174"/>
      <c r="M1608" s="175"/>
      <c r="N1608" s="174"/>
      <c r="P1608" s="174"/>
      <c r="R1608" s="175"/>
      <c r="S1608" s="174"/>
      <c r="U1608" s="174"/>
      <c r="W1608" s="175"/>
      <c r="X1608" s="174"/>
    </row>
    <row r="1609" spans="7:24" s="165" customFormat="1" ht="15" customHeight="1">
      <c r="G1609" s="172"/>
      <c r="I1609" s="173"/>
      <c r="J1609" s="173"/>
      <c r="K1609" s="174"/>
      <c r="M1609" s="175"/>
      <c r="N1609" s="174"/>
      <c r="P1609" s="174"/>
      <c r="R1609" s="175"/>
      <c r="S1609" s="174"/>
      <c r="U1609" s="174"/>
      <c r="W1609" s="175"/>
      <c r="X1609" s="174"/>
    </row>
    <row r="1610" spans="7:24" s="165" customFormat="1" ht="15" customHeight="1">
      <c r="G1610" s="172"/>
      <c r="I1610" s="173"/>
      <c r="J1610" s="173"/>
      <c r="K1610" s="174"/>
      <c r="M1610" s="175"/>
      <c r="N1610" s="174"/>
      <c r="P1610" s="174"/>
      <c r="R1610" s="175"/>
      <c r="S1610" s="174"/>
      <c r="U1610" s="174"/>
      <c r="W1610" s="175"/>
      <c r="X1610" s="174"/>
    </row>
    <row r="1611" spans="7:24" s="165" customFormat="1" ht="15" customHeight="1">
      <c r="G1611" s="172"/>
      <c r="I1611" s="173"/>
      <c r="J1611" s="173"/>
      <c r="K1611" s="174"/>
      <c r="M1611" s="175"/>
      <c r="N1611" s="174"/>
      <c r="P1611" s="174"/>
      <c r="R1611" s="175"/>
      <c r="S1611" s="174"/>
      <c r="U1611" s="174"/>
      <c r="W1611" s="175"/>
      <c r="X1611" s="174"/>
    </row>
    <row r="1612" spans="7:24" s="165" customFormat="1" ht="15" customHeight="1">
      <c r="G1612" s="172"/>
      <c r="I1612" s="173"/>
      <c r="J1612" s="173"/>
      <c r="K1612" s="174"/>
      <c r="M1612" s="175"/>
      <c r="N1612" s="174"/>
      <c r="P1612" s="174"/>
      <c r="R1612" s="175"/>
      <c r="S1612" s="174"/>
      <c r="U1612" s="174"/>
      <c r="W1612" s="175"/>
      <c r="X1612" s="174"/>
    </row>
    <row r="1613" spans="7:24" s="165" customFormat="1" ht="15" customHeight="1">
      <c r="G1613" s="172"/>
      <c r="I1613" s="173"/>
      <c r="J1613" s="173"/>
      <c r="K1613" s="174"/>
      <c r="M1613" s="175"/>
      <c r="N1613" s="174"/>
      <c r="P1613" s="174"/>
      <c r="R1613" s="175"/>
      <c r="S1613" s="174"/>
      <c r="U1613" s="174"/>
      <c r="W1613" s="175"/>
      <c r="X1613" s="174"/>
    </row>
    <row r="1614" spans="7:24" s="165" customFormat="1" ht="15" customHeight="1">
      <c r="G1614" s="172"/>
      <c r="I1614" s="173"/>
      <c r="J1614" s="173"/>
      <c r="K1614" s="174"/>
      <c r="M1614" s="175"/>
      <c r="N1614" s="174"/>
      <c r="P1614" s="174"/>
      <c r="R1614" s="175"/>
      <c r="S1614" s="174"/>
      <c r="U1614" s="174"/>
      <c r="W1614" s="175"/>
      <c r="X1614" s="174"/>
    </row>
    <row r="1615" spans="7:24" s="165" customFormat="1" ht="15" customHeight="1">
      <c r="G1615" s="172"/>
      <c r="I1615" s="173"/>
      <c r="J1615" s="173"/>
      <c r="K1615" s="174"/>
      <c r="M1615" s="175"/>
      <c r="N1615" s="174"/>
      <c r="P1615" s="174"/>
      <c r="R1615" s="175"/>
      <c r="S1615" s="174"/>
      <c r="U1615" s="174"/>
      <c r="W1615" s="175"/>
      <c r="X1615" s="174"/>
    </row>
    <row r="1616" spans="7:24" s="165" customFormat="1" ht="15" customHeight="1">
      <c r="G1616" s="172"/>
      <c r="I1616" s="173"/>
      <c r="J1616" s="173"/>
      <c r="K1616" s="174"/>
      <c r="M1616" s="175"/>
      <c r="N1616" s="174"/>
      <c r="P1616" s="174"/>
      <c r="R1616" s="175"/>
      <c r="S1616" s="174"/>
      <c r="U1616" s="174"/>
      <c r="W1616" s="175"/>
      <c r="X1616" s="174"/>
    </row>
    <row r="1617" spans="7:24" s="165" customFormat="1" ht="15" customHeight="1">
      <c r="G1617" s="172"/>
      <c r="I1617" s="173"/>
      <c r="J1617" s="173"/>
      <c r="K1617" s="174"/>
      <c r="M1617" s="175"/>
      <c r="N1617" s="174"/>
      <c r="P1617" s="174"/>
      <c r="R1617" s="175"/>
      <c r="S1617" s="174"/>
      <c r="U1617" s="174"/>
      <c r="W1617" s="175"/>
      <c r="X1617" s="174"/>
    </row>
    <row r="1618" spans="7:24" s="165" customFormat="1" ht="15" customHeight="1">
      <c r="G1618" s="172"/>
      <c r="I1618" s="173"/>
      <c r="J1618" s="173"/>
      <c r="K1618" s="174"/>
      <c r="M1618" s="175"/>
      <c r="N1618" s="174"/>
      <c r="P1618" s="174"/>
      <c r="R1618" s="175"/>
      <c r="S1618" s="174"/>
      <c r="U1618" s="174"/>
      <c r="W1618" s="175"/>
      <c r="X1618" s="174"/>
    </row>
    <row r="1619" spans="7:24" s="165" customFormat="1" ht="15" customHeight="1">
      <c r="G1619" s="172"/>
      <c r="I1619" s="173"/>
      <c r="J1619" s="173"/>
      <c r="K1619" s="174"/>
      <c r="M1619" s="175"/>
      <c r="N1619" s="174"/>
      <c r="P1619" s="174"/>
      <c r="R1619" s="175"/>
      <c r="S1619" s="174"/>
      <c r="U1619" s="174"/>
      <c r="W1619" s="175"/>
      <c r="X1619" s="174"/>
    </row>
    <row r="1620" spans="7:24" s="165" customFormat="1" ht="15" customHeight="1">
      <c r="G1620" s="172"/>
      <c r="I1620" s="173"/>
      <c r="J1620" s="173"/>
      <c r="K1620" s="174"/>
      <c r="M1620" s="175"/>
      <c r="N1620" s="174"/>
      <c r="P1620" s="174"/>
      <c r="R1620" s="175"/>
      <c r="S1620" s="174"/>
      <c r="U1620" s="174"/>
      <c r="W1620" s="175"/>
      <c r="X1620" s="174"/>
    </row>
    <row r="1621" spans="7:24" s="165" customFormat="1" ht="15" customHeight="1">
      <c r="G1621" s="172"/>
      <c r="I1621" s="173"/>
      <c r="J1621" s="173"/>
      <c r="K1621" s="174"/>
      <c r="M1621" s="175"/>
      <c r="N1621" s="174"/>
      <c r="P1621" s="174"/>
      <c r="R1621" s="175"/>
      <c r="S1621" s="174"/>
      <c r="U1621" s="174"/>
      <c r="W1621" s="175"/>
      <c r="X1621" s="174"/>
    </row>
    <row r="1622" spans="7:24" s="165" customFormat="1" ht="15" customHeight="1">
      <c r="G1622" s="172"/>
      <c r="I1622" s="173"/>
      <c r="J1622" s="173"/>
      <c r="K1622" s="174"/>
      <c r="M1622" s="175"/>
      <c r="N1622" s="174"/>
      <c r="P1622" s="174"/>
      <c r="R1622" s="175"/>
      <c r="S1622" s="174"/>
      <c r="U1622" s="174"/>
      <c r="W1622" s="175"/>
      <c r="X1622" s="174"/>
    </row>
    <row r="1623" spans="7:24" s="165" customFormat="1" ht="15" customHeight="1">
      <c r="G1623" s="172"/>
      <c r="I1623" s="173"/>
      <c r="J1623" s="173"/>
      <c r="K1623" s="174"/>
      <c r="M1623" s="175"/>
      <c r="N1623" s="174"/>
      <c r="P1623" s="174"/>
      <c r="R1623" s="175"/>
      <c r="S1623" s="174"/>
      <c r="U1623" s="174"/>
      <c r="W1623" s="175"/>
      <c r="X1623" s="174"/>
    </row>
    <row r="1624" spans="7:24" s="165" customFormat="1" ht="15" customHeight="1">
      <c r="G1624" s="172"/>
      <c r="I1624" s="173"/>
      <c r="J1624" s="173"/>
      <c r="K1624" s="174"/>
      <c r="M1624" s="175"/>
      <c r="N1624" s="174"/>
      <c r="P1624" s="174"/>
      <c r="R1624" s="175"/>
      <c r="S1624" s="174"/>
      <c r="U1624" s="174"/>
      <c r="W1624" s="175"/>
      <c r="X1624" s="174"/>
    </row>
    <row r="1625" spans="7:24" s="165" customFormat="1" ht="15" customHeight="1">
      <c r="G1625" s="172"/>
      <c r="I1625" s="173"/>
      <c r="J1625" s="173"/>
      <c r="K1625" s="174"/>
      <c r="M1625" s="175"/>
      <c r="N1625" s="174"/>
      <c r="P1625" s="174"/>
      <c r="R1625" s="175"/>
      <c r="S1625" s="174"/>
      <c r="U1625" s="174"/>
      <c r="W1625" s="175"/>
      <c r="X1625" s="174"/>
    </row>
    <row r="1626" spans="7:24" s="165" customFormat="1" ht="15" customHeight="1">
      <c r="G1626" s="172"/>
      <c r="I1626" s="173"/>
      <c r="J1626" s="173"/>
      <c r="K1626" s="174"/>
      <c r="M1626" s="175"/>
      <c r="N1626" s="174"/>
      <c r="P1626" s="174"/>
      <c r="R1626" s="175"/>
      <c r="S1626" s="174"/>
      <c r="U1626" s="174"/>
      <c r="W1626" s="175"/>
      <c r="X1626" s="174"/>
    </row>
    <row r="1627" spans="7:24" s="165" customFormat="1" ht="15" customHeight="1">
      <c r="G1627" s="172"/>
      <c r="I1627" s="173"/>
      <c r="J1627" s="173"/>
      <c r="K1627" s="174"/>
      <c r="M1627" s="175"/>
      <c r="N1627" s="174"/>
      <c r="P1627" s="174"/>
      <c r="R1627" s="175"/>
      <c r="S1627" s="174"/>
      <c r="U1627" s="174"/>
      <c r="W1627" s="175"/>
      <c r="X1627" s="174"/>
    </row>
    <row r="1628" spans="7:24" s="165" customFormat="1" ht="15" customHeight="1">
      <c r="G1628" s="172"/>
      <c r="I1628" s="173"/>
      <c r="J1628" s="173"/>
      <c r="K1628" s="174"/>
      <c r="M1628" s="175"/>
      <c r="N1628" s="174"/>
      <c r="P1628" s="174"/>
      <c r="R1628" s="175"/>
      <c r="S1628" s="174"/>
      <c r="U1628" s="174"/>
      <c r="W1628" s="175"/>
      <c r="X1628" s="174"/>
    </row>
    <row r="1629" spans="7:24" s="165" customFormat="1" ht="15" customHeight="1">
      <c r="G1629" s="172"/>
      <c r="I1629" s="173"/>
      <c r="J1629" s="173"/>
      <c r="K1629" s="174"/>
      <c r="M1629" s="175"/>
      <c r="N1629" s="174"/>
      <c r="P1629" s="174"/>
      <c r="R1629" s="175"/>
      <c r="S1629" s="174"/>
      <c r="U1629" s="174"/>
      <c r="W1629" s="175"/>
      <c r="X1629" s="174"/>
    </row>
    <row r="1630" spans="7:24" s="165" customFormat="1" ht="15" customHeight="1">
      <c r="G1630" s="172"/>
      <c r="I1630" s="173"/>
      <c r="J1630" s="173"/>
      <c r="K1630" s="174"/>
      <c r="M1630" s="175"/>
      <c r="N1630" s="174"/>
      <c r="P1630" s="174"/>
      <c r="R1630" s="175"/>
      <c r="S1630" s="174"/>
      <c r="U1630" s="174"/>
      <c r="W1630" s="175"/>
      <c r="X1630" s="174"/>
    </row>
    <row r="1631" spans="7:24" s="165" customFormat="1" ht="15" customHeight="1">
      <c r="G1631" s="172"/>
      <c r="I1631" s="173"/>
      <c r="J1631" s="173"/>
      <c r="K1631" s="174"/>
      <c r="M1631" s="175"/>
      <c r="N1631" s="174"/>
      <c r="P1631" s="174"/>
      <c r="R1631" s="175"/>
      <c r="S1631" s="174"/>
      <c r="U1631" s="174"/>
      <c r="W1631" s="175"/>
      <c r="X1631" s="174"/>
    </row>
    <row r="1632" spans="7:24" s="165" customFormat="1" ht="15" customHeight="1">
      <c r="G1632" s="172"/>
      <c r="I1632" s="173"/>
      <c r="J1632" s="173"/>
      <c r="K1632" s="174"/>
      <c r="M1632" s="175"/>
      <c r="N1632" s="174"/>
      <c r="P1632" s="174"/>
      <c r="R1632" s="175"/>
      <c r="S1632" s="174"/>
      <c r="U1632" s="174"/>
      <c r="W1632" s="175"/>
      <c r="X1632" s="174"/>
    </row>
    <row r="1633" spans="7:24" s="165" customFormat="1" ht="15" customHeight="1">
      <c r="G1633" s="172"/>
      <c r="I1633" s="173"/>
      <c r="J1633" s="173"/>
      <c r="K1633" s="174"/>
      <c r="M1633" s="175"/>
      <c r="N1633" s="174"/>
      <c r="P1633" s="174"/>
      <c r="R1633" s="175"/>
      <c r="S1633" s="174"/>
      <c r="U1633" s="174"/>
      <c r="W1633" s="175"/>
      <c r="X1633" s="174"/>
    </row>
    <row r="1634" spans="7:24" s="165" customFormat="1" ht="15" customHeight="1">
      <c r="G1634" s="172"/>
      <c r="I1634" s="173"/>
      <c r="J1634" s="173"/>
      <c r="K1634" s="174"/>
      <c r="M1634" s="175"/>
      <c r="N1634" s="174"/>
      <c r="P1634" s="174"/>
      <c r="R1634" s="175"/>
      <c r="S1634" s="174"/>
      <c r="U1634" s="174"/>
      <c r="W1634" s="175"/>
      <c r="X1634" s="174"/>
    </row>
    <row r="1635" spans="7:24" s="165" customFormat="1" ht="15" customHeight="1">
      <c r="G1635" s="172"/>
      <c r="I1635" s="173"/>
      <c r="J1635" s="173"/>
      <c r="K1635" s="174"/>
      <c r="M1635" s="175"/>
      <c r="N1635" s="174"/>
      <c r="P1635" s="174"/>
      <c r="R1635" s="175"/>
      <c r="S1635" s="174"/>
      <c r="U1635" s="174"/>
      <c r="W1635" s="175"/>
      <c r="X1635" s="174"/>
    </row>
    <row r="1636" spans="7:24" s="165" customFormat="1" ht="15" customHeight="1">
      <c r="G1636" s="172"/>
      <c r="I1636" s="173"/>
      <c r="J1636" s="173"/>
      <c r="K1636" s="174"/>
      <c r="M1636" s="175"/>
      <c r="N1636" s="174"/>
      <c r="P1636" s="174"/>
      <c r="R1636" s="175"/>
      <c r="S1636" s="174"/>
      <c r="U1636" s="174"/>
      <c r="W1636" s="175"/>
      <c r="X1636" s="174"/>
    </row>
    <row r="1637" spans="7:24" s="165" customFormat="1" ht="15" customHeight="1">
      <c r="G1637" s="172"/>
      <c r="I1637" s="173"/>
      <c r="J1637" s="173"/>
      <c r="K1637" s="174"/>
      <c r="M1637" s="175"/>
      <c r="N1637" s="174"/>
      <c r="P1637" s="174"/>
      <c r="R1637" s="175"/>
      <c r="S1637" s="174"/>
      <c r="U1637" s="174"/>
      <c r="W1637" s="175"/>
      <c r="X1637" s="174"/>
    </row>
    <row r="1638" spans="7:24" s="165" customFormat="1" ht="15" customHeight="1">
      <c r="G1638" s="172"/>
      <c r="I1638" s="173"/>
      <c r="J1638" s="173"/>
      <c r="K1638" s="174"/>
      <c r="M1638" s="175"/>
      <c r="N1638" s="174"/>
      <c r="P1638" s="174"/>
      <c r="R1638" s="175"/>
      <c r="S1638" s="174"/>
      <c r="U1638" s="174"/>
      <c r="W1638" s="175"/>
      <c r="X1638" s="174"/>
    </row>
    <row r="1639" spans="7:24" s="165" customFormat="1" ht="15" customHeight="1">
      <c r="G1639" s="172"/>
      <c r="I1639" s="173"/>
      <c r="J1639" s="173"/>
      <c r="K1639" s="174"/>
      <c r="M1639" s="175"/>
      <c r="N1639" s="174"/>
      <c r="P1639" s="174"/>
      <c r="R1639" s="175"/>
      <c r="S1639" s="174"/>
      <c r="U1639" s="174"/>
      <c r="W1639" s="175"/>
      <c r="X1639" s="174"/>
    </row>
    <row r="1640" spans="7:24" s="165" customFormat="1" ht="15" customHeight="1">
      <c r="G1640" s="172"/>
      <c r="I1640" s="173"/>
      <c r="J1640" s="173"/>
      <c r="K1640" s="174"/>
      <c r="M1640" s="175"/>
      <c r="N1640" s="174"/>
      <c r="P1640" s="174"/>
      <c r="R1640" s="175"/>
      <c r="S1640" s="174"/>
      <c r="U1640" s="174"/>
      <c r="W1640" s="175"/>
      <c r="X1640" s="174"/>
    </row>
    <row r="1641" spans="7:24" s="165" customFormat="1" ht="15" customHeight="1">
      <c r="G1641" s="172"/>
      <c r="I1641" s="173"/>
      <c r="J1641" s="173"/>
      <c r="K1641" s="174"/>
      <c r="M1641" s="175"/>
      <c r="N1641" s="174"/>
      <c r="P1641" s="174"/>
      <c r="R1641" s="175"/>
      <c r="S1641" s="174"/>
      <c r="U1641" s="174"/>
      <c r="W1641" s="175"/>
      <c r="X1641" s="174"/>
    </row>
    <row r="1642" spans="7:24" s="165" customFormat="1" ht="15" customHeight="1">
      <c r="G1642" s="172"/>
      <c r="I1642" s="173"/>
      <c r="J1642" s="173"/>
      <c r="K1642" s="174"/>
      <c r="M1642" s="175"/>
      <c r="N1642" s="174"/>
      <c r="P1642" s="174"/>
      <c r="R1642" s="175"/>
      <c r="S1642" s="174"/>
      <c r="U1642" s="174"/>
      <c r="W1642" s="175"/>
      <c r="X1642" s="174"/>
    </row>
    <row r="1643" spans="7:24" s="165" customFormat="1" ht="15" customHeight="1">
      <c r="G1643" s="172"/>
      <c r="I1643" s="173"/>
      <c r="J1643" s="173"/>
      <c r="K1643" s="174"/>
      <c r="M1643" s="175"/>
      <c r="N1643" s="174"/>
      <c r="P1643" s="174"/>
      <c r="R1643" s="175"/>
      <c r="S1643" s="174"/>
      <c r="U1643" s="174"/>
      <c r="W1643" s="175"/>
      <c r="X1643" s="174"/>
    </row>
    <row r="1644" spans="7:24" s="165" customFormat="1" ht="15" customHeight="1">
      <c r="G1644" s="172"/>
      <c r="I1644" s="173"/>
      <c r="J1644" s="173"/>
      <c r="K1644" s="174"/>
      <c r="M1644" s="175"/>
      <c r="N1644" s="174"/>
      <c r="P1644" s="174"/>
      <c r="R1644" s="175"/>
      <c r="S1644" s="174"/>
      <c r="U1644" s="174"/>
      <c r="W1644" s="175"/>
      <c r="X1644" s="174"/>
    </row>
    <row r="1645" spans="7:24" s="165" customFormat="1" ht="15" customHeight="1">
      <c r="G1645" s="172"/>
      <c r="I1645" s="173"/>
      <c r="J1645" s="173"/>
      <c r="K1645" s="174"/>
      <c r="M1645" s="175"/>
      <c r="N1645" s="174"/>
      <c r="P1645" s="174"/>
      <c r="R1645" s="175"/>
      <c r="S1645" s="174"/>
      <c r="U1645" s="174"/>
      <c r="W1645" s="175"/>
      <c r="X1645" s="174"/>
    </row>
    <row r="1646" spans="7:24" s="165" customFormat="1" ht="15" customHeight="1">
      <c r="G1646" s="172"/>
      <c r="I1646" s="173"/>
      <c r="J1646" s="173"/>
      <c r="K1646" s="174"/>
      <c r="M1646" s="175"/>
      <c r="N1646" s="174"/>
      <c r="P1646" s="174"/>
      <c r="R1646" s="175"/>
      <c r="S1646" s="174"/>
      <c r="U1646" s="174"/>
      <c r="W1646" s="175"/>
      <c r="X1646" s="174"/>
    </row>
    <row r="1647" spans="7:24" s="165" customFormat="1" ht="15" customHeight="1">
      <c r="G1647" s="172"/>
      <c r="I1647" s="173"/>
      <c r="J1647" s="173"/>
      <c r="K1647" s="174"/>
      <c r="M1647" s="175"/>
      <c r="N1647" s="174"/>
      <c r="P1647" s="174"/>
      <c r="R1647" s="175"/>
      <c r="S1647" s="174"/>
      <c r="U1647" s="174"/>
      <c r="W1647" s="175"/>
      <c r="X1647" s="174"/>
    </row>
    <row r="1648" spans="7:24" s="165" customFormat="1" ht="15" customHeight="1">
      <c r="G1648" s="172"/>
      <c r="I1648" s="173"/>
      <c r="J1648" s="173"/>
      <c r="K1648" s="174"/>
      <c r="M1648" s="175"/>
      <c r="N1648" s="174"/>
      <c r="P1648" s="174"/>
      <c r="R1648" s="175"/>
      <c r="S1648" s="174"/>
      <c r="U1648" s="174"/>
      <c r="W1648" s="175"/>
      <c r="X1648" s="174"/>
    </row>
    <row r="1649" spans="7:24" s="165" customFormat="1" ht="15" customHeight="1">
      <c r="G1649" s="172"/>
      <c r="I1649" s="173"/>
      <c r="J1649" s="173"/>
      <c r="K1649" s="174"/>
      <c r="M1649" s="175"/>
      <c r="N1649" s="174"/>
      <c r="P1649" s="174"/>
      <c r="R1649" s="175"/>
      <c r="S1649" s="174"/>
      <c r="U1649" s="174"/>
      <c r="W1649" s="175"/>
      <c r="X1649" s="174"/>
    </row>
    <row r="1650" spans="7:24" s="165" customFormat="1" ht="15" customHeight="1">
      <c r="G1650" s="172"/>
      <c r="I1650" s="173"/>
      <c r="J1650" s="173"/>
      <c r="K1650" s="174"/>
      <c r="M1650" s="175"/>
      <c r="N1650" s="174"/>
      <c r="P1650" s="174"/>
      <c r="R1650" s="175"/>
      <c r="S1650" s="174"/>
      <c r="U1650" s="174"/>
      <c r="W1650" s="175"/>
      <c r="X1650" s="174"/>
    </row>
    <row r="1651" spans="7:24" s="165" customFormat="1" ht="15" customHeight="1">
      <c r="G1651" s="172"/>
      <c r="I1651" s="173"/>
      <c r="J1651" s="173"/>
      <c r="K1651" s="174"/>
      <c r="M1651" s="175"/>
      <c r="N1651" s="174"/>
      <c r="P1651" s="174"/>
      <c r="R1651" s="175"/>
      <c r="S1651" s="174"/>
      <c r="U1651" s="174"/>
      <c r="W1651" s="175"/>
      <c r="X1651" s="174"/>
    </row>
    <row r="1652" spans="7:24" s="165" customFormat="1" ht="15" customHeight="1">
      <c r="G1652" s="172"/>
      <c r="I1652" s="173"/>
      <c r="J1652" s="173"/>
      <c r="K1652" s="174"/>
      <c r="M1652" s="175"/>
      <c r="N1652" s="174"/>
      <c r="P1652" s="174"/>
      <c r="R1652" s="175"/>
      <c r="S1652" s="174"/>
      <c r="U1652" s="174"/>
      <c r="W1652" s="175"/>
      <c r="X1652" s="174"/>
    </row>
    <row r="1653" spans="7:24" s="165" customFormat="1" ht="15" customHeight="1">
      <c r="G1653" s="172"/>
      <c r="I1653" s="173"/>
      <c r="J1653" s="173"/>
      <c r="K1653" s="174"/>
      <c r="M1653" s="175"/>
      <c r="N1653" s="174"/>
      <c r="P1653" s="174"/>
      <c r="R1653" s="175"/>
      <c r="S1653" s="174"/>
      <c r="U1653" s="174"/>
      <c r="W1653" s="175"/>
      <c r="X1653" s="174"/>
    </row>
    <row r="1654" spans="7:24" s="165" customFormat="1" ht="15" customHeight="1">
      <c r="G1654" s="172"/>
      <c r="I1654" s="173"/>
      <c r="J1654" s="173"/>
      <c r="K1654" s="174"/>
      <c r="M1654" s="175"/>
      <c r="N1654" s="174"/>
      <c r="P1654" s="174"/>
      <c r="R1654" s="175"/>
      <c r="S1654" s="174"/>
      <c r="U1654" s="174"/>
      <c r="W1654" s="175"/>
      <c r="X1654" s="174"/>
    </row>
    <row r="1655" spans="7:24" s="165" customFormat="1" ht="15" customHeight="1">
      <c r="G1655" s="172"/>
      <c r="I1655" s="173"/>
      <c r="J1655" s="173"/>
      <c r="K1655" s="174"/>
      <c r="M1655" s="175"/>
      <c r="N1655" s="174"/>
      <c r="P1655" s="174"/>
      <c r="R1655" s="175"/>
      <c r="S1655" s="174"/>
      <c r="U1655" s="174"/>
      <c r="W1655" s="175"/>
      <c r="X1655" s="174"/>
    </row>
    <row r="1656" spans="7:24" s="165" customFormat="1" ht="15" customHeight="1">
      <c r="G1656" s="172"/>
      <c r="I1656" s="173"/>
      <c r="J1656" s="173"/>
      <c r="K1656" s="174"/>
      <c r="M1656" s="175"/>
      <c r="N1656" s="174"/>
      <c r="P1656" s="174"/>
      <c r="R1656" s="175"/>
      <c r="S1656" s="174"/>
      <c r="U1656" s="174"/>
      <c r="W1656" s="175"/>
      <c r="X1656" s="174"/>
    </row>
    <row r="1657" spans="7:24" s="165" customFormat="1" ht="15" customHeight="1">
      <c r="G1657" s="172"/>
      <c r="I1657" s="173"/>
      <c r="J1657" s="173"/>
      <c r="K1657" s="174"/>
      <c r="M1657" s="175"/>
      <c r="N1657" s="174"/>
      <c r="P1657" s="174"/>
      <c r="R1657" s="175"/>
      <c r="S1657" s="174"/>
      <c r="U1657" s="174"/>
      <c r="W1657" s="175"/>
      <c r="X1657" s="174"/>
    </row>
    <row r="1658" spans="7:24" s="165" customFormat="1" ht="15" customHeight="1">
      <c r="G1658" s="172"/>
      <c r="I1658" s="173"/>
      <c r="J1658" s="173"/>
      <c r="K1658" s="174"/>
      <c r="M1658" s="175"/>
      <c r="N1658" s="174"/>
      <c r="P1658" s="174"/>
      <c r="R1658" s="175"/>
      <c r="S1658" s="174"/>
      <c r="U1658" s="174"/>
      <c r="W1658" s="175"/>
      <c r="X1658" s="174"/>
    </row>
    <row r="1659" spans="7:24" s="165" customFormat="1" ht="15" customHeight="1">
      <c r="G1659" s="172"/>
      <c r="I1659" s="173"/>
      <c r="J1659" s="173"/>
      <c r="K1659" s="174"/>
      <c r="M1659" s="175"/>
      <c r="N1659" s="174"/>
      <c r="P1659" s="174"/>
      <c r="R1659" s="175"/>
      <c r="S1659" s="174"/>
      <c r="U1659" s="174"/>
      <c r="W1659" s="175"/>
      <c r="X1659" s="174"/>
    </row>
    <row r="1660" spans="7:24" s="165" customFormat="1" ht="15" customHeight="1">
      <c r="G1660" s="172"/>
      <c r="I1660" s="173"/>
      <c r="J1660" s="173"/>
      <c r="K1660" s="174"/>
      <c r="M1660" s="175"/>
      <c r="N1660" s="174"/>
      <c r="P1660" s="174"/>
      <c r="R1660" s="175"/>
      <c r="S1660" s="174"/>
      <c r="U1660" s="174"/>
      <c r="W1660" s="175"/>
      <c r="X1660" s="174"/>
    </row>
    <row r="1661" spans="7:24" s="165" customFormat="1" ht="15" customHeight="1">
      <c r="G1661" s="172"/>
      <c r="I1661" s="173"/>
      <c r="J1661" s="173"/>
      <c r="K1661" s="174"/>
      <c r="M1661" s="175"/>
      <c r="N1661" s="174"/>
      <c r="P1661" s="174"/>
      <c r="R1661" s="175"/>
      <c r="S1661" s="174"/>
      <c r="U1661" s="174"/>
      <c r="W1661" s="175"/>
      <c r="X1661" s="174"/>
    </row>
    <row r="1662" spans="7:24" s="165" customFormat="1" ht="15" customHeight="1">
      <c r="G1662" s="172"/>
      <c r="I1662" s="173"/>
      <c r="J1662" s="173"/>
      <c r="K1662" s="174"/>
      <c r="M1662" s="175"/>
      <c r="N1662" s="174"/>
      <c r="P1662" s="174"/>
      <c r="R1662" s="175"/>
      <c r="S1662" s="174"/>
      <c r="U1662" s="174"/>
      <c r="W1662" s="175"/>
      <c r="X1662" s="174"/>
    </row>
    <row r="1663" spans="7:24" s="165" customFormat="1" ht="15" customHeight="1">
      <c r="G1663" s="172"/>
      <c r="I1663" s="173"/>
      <c r="J1663" s="173"/>
      <c r="K1663" s="174"/>
      <c r="M1663" s="175"/>
      <c r="N1663" s="174"/>
      <c r="P1663" s="174"/>
      <c r="R1663" s="175"/>
      <c r="S1663" s="174"/>
      <c r="U1663" s="174"/>
      <c r="W1663" s="175"/>
      <c r="X1663" s="174"/>
    </row>
    <row r="1664" spans="7:24" s="165" customFormat="1" ht="15" customHeight="1">
      <c r="G1664" s="172"/>
      <c r="I1664" s="173"/>
      <c r="J1664" s="173"/>
      <c r="K1664" s="174"/>
      <c r="M1664" s="175"/>
      <c r="N1664" s="174"/>
      <c r="P1664" s="174"/>
      <c r="R1664" s="175"/>
      <c r="S1664" s="174"/>
      <c r="U1664" s="174"/>
      <c r="W1664" s="175"/>
      <c r="X1664" s="174"/>
    </row>
    <row r="1665" spans="7:24" s="165" customFormat="1" ht="15" customHeight="1">
      <c r="G1665" s="172"/>
      <c r="I1665" s="173"/>
      <c r="J1665" s="173"/>
      <c r="K1665" s="174"/>
      <c r="M1665" s="175"/>
      <c r="N1665" s="174"/>
      <c r="P1665" s="174"/>
      <c r="R1665" s="175"/>
      <c r="S1665" s="174"/>
      <c r="U1665" s="174"/>
      <c r="W1665" s="175"/>
      <c r="X1665" s="174"/>
    </row>
    <row r="1666" spans="7:24" s="165" customFormat="1" ht="15" customHeight="1">
      <c r="G1666" s="172"/>
      <c r="I1666" s="173"/>
      <c r="J1666" s="173"/>
      <c r="K1666" s="174"/>
      <c r="M1666" s="175"/>
      <c r="N1666" s="174"/>
      <c r="P1666" s="174"/>
      <c r="R1666" s="175"/>
      <c r="S1666" s="174"/>
      <c r="U1666" s="174"/>
      <c r="W1666" s="175"/>
      <c r="X1666" s="174"/>
    </row>
    <row r="1667" spans="7:24" s="165" customFormat="1" ht="15" customHeight="1">
      <c r="G1667" s="172"/>
      <c r="I1667" s="173"/>
      <c r="J1667" s="173"/>
      <c r="K1667" s="174"/>
      <c r="M1667" s="175"/>
      <c r="N1667" s="174"/>
      <c r="P1667" s="174"/>
      <c r="R1667" s="175"/>
      <c r="S1667" s="174"/>
      <c r="U1667" s="174"/>
      <c r="W1667" s="175"/>
      <c r="X1667" s="174"/>
    </row>
    <row r="1668" spans="7:24" s="165" customFormat="1" ht="15" customHeight="1">
      <c r="G1668" s="172"/>
      <c r="I1668" s="173"/>
      <c r="J1668" s="173"/>
      <c r="K1668" s="174"/>
      <c r="M1668" s="175"/>
      <c r="N1668" s="174"/>
      <c r="P1668" s="174"/>
      <c r="R1668" s="175"/>
      <c r="S1668" s="174"/>
      <c r="U1668" s="174"/>
      <c r="W1668" s="175"/>
      <c r="X1668" s="174"/>
    </row>
    <row r="1669" spans="7:24" s="165" customFormat="1" ht="15" customHeight="1">
      <c r="G1669" s="172"/>
      <c r="I1669" s="173"/>
      <c r="J1669" s="173"/>
      <c r="K1669" s="174"/>
      <c r="M1669" s="175"/>
      <c r="N1669" s="174"/>
      <c r="P1669" s="174"/>
      <c r="R1669" s="175"/>
      <c r="S1669" s="174"/>
      <c r="U1669" s="174"/>
      <c r="W1669" s="175"/>
      <c r="X1669" s="174"/>
    </row>
    <row r="1670" spans="7:24" s="165" customFormat="1" ht="15" customHeight="1">
      <c r="G1670" s="172"/>
      <c r="I1670" s="173"/>
      <c r="J1670" s="173"/>
      <c r="K1670" s="174"/>
      <c r="M1670" s="175"/>
      <c r="N1670" s="174"/>
      <c r="P1670" s="174"/>
      <c r="R1670" s="175"/>
      <c r="S1670" s="174"/>
      <c r="U1670" s="174"/>
      <c r="W1670" s="175"/>
      <c r="X1670" s="174"/>
    </row>
    <row r="1671" spans="7:24" s="165" customFormat="1" ht="15" customHeight="1">
      <c r="G1671" s="172"/>
      <c r="I1671" s="173"/>
      <c r="J1671" s="173"/>
      <c r="K1671" s="174"/>
      <c r="M1671" s="175"/>
      <c r="N1671" s="174"/>
      <c r="P1671" s="174"/>
      <c r="R1671" s="175"/>
      <c r="S1671" s="174"/>
      <c r="U1671" s="174"/>
      <c r="W1671" s="175"/>
      <c r="X1671" s="174"/>
    </row>
    <row r="1672" spans="7:24" s="165" customFormat="1" ht="15" customHeight="1">
      <c r="G1672" s="172"/>
      <c r="I1672" s="173"/>
      <c r="J1672" s="173"/>
      <c r="K1672" s="174"/>
      <c r="M1672" s="175"/>
      <c r="N1672" s="174"/>
      <c r="P1672" s="174"/>
      <c r="R1672" s="175"/>
      <c r="S1672" s="174"/>
      <c r="U1672" s="174"/>
      <c r="W1672" s="175"/>
      <c r="X1672" s="174"/>
    </row>
    <row r="1673" spans="7:24" s="165" customFormat="1" ht="15" customHeight="1">
      <c r="G1673" s="172"/>
      <c r="I1673" s="173"/>
      <c r="J1673" s="173"/>
      <c r="K1673" s="174"/>
      <c r="M1673" s="175"/>
      <c r="N1673" s="174"/>
      <c r="P1673" s="174"/>
      <c r="R1673" s="175"/>
      <c r="S1673" s="174"/>
      <c r="U1673" s="174"/>
      <c r="W1673" s="175"/>
      <c r="X1673" s="174"/>
    </row>
    <row r="1674" spans="7:24" s="165" customFormat="1" ht="15" customHeight="1">
      <c r="G1674" s="172"/>
      <c r="I1674" s="173"/>
      <c r="J1674" s="173"/>
      <c r="K1674" s="174"/>
      <c r="M1674" s="175"/>
      <c r="N1674" s="174"/>
      <c r="P1674" s="174"/>
      <c r="R1674" s="175"/>
      <c r="S1674" s="174"/>
      <c r="U1674" s="174"/>
      <c r="W1674" s="175"/>
      <c r="X1674" s="174"/>
    </row>
    <row r="1675" spans="7:24" s="165" customFormat="1" ht="15" customHeight="1">
      <c r="G1675" s="172"/>
      <c r="I1675" s="173"/>
      <c r="J1675" s="173"/>
      <c r="K1675" s="174"/>
      <c r="M1675" s="175"/>
      <c r="N1675" s="174"/>
      <c r="P1675" s="174"/>
      <c r="R1675" s="175"/>
      <c r="S1675" s="174"/>
      <c r="U1675" s="174"/>
      <c r="W1675" s="175"/>
      <c r="X1675" s="174"/>
    </row>
    <row r="1676" spans="7:24" s="165" customFormat="1" ht="15" customHeight="1">
      <c r="G1676" s="172"/>
      <c r="I1676" s="173"/>
      <c r="J1676" s="173"/>
      <c r="K1676" s="174"/>
      <c r="M1676" s="175"/>
      <c r="N1676" s="174"/>
      <c r="P1676" s="174"/>
      <c r="R1676" s="175"/>
      <c r="S1676" s="174"/>
      <c r="U1676" s="174"/>
      <c r="W1676" s="175"/>
      <c r="X1676" s="174"/>
    </row>
    <row r="1677" spans="7:24" s="165" customFormat="1" ht="15" customHeight="1">
      <c r="G1677" s="172"/>
      <c r="I1677" s="173"/>
      <c r="J1677" s="173"/>
      <c r="K1677" s="174"/>
      <c r="M1677" s="175"/>
      <c r="N1677" s="174"/>
      <c r="P1677" s="174"/>
      <c r="R1677" s="175"/>
      <c r="S1677" s="174"/>
      <c r="U1677" s="174"/>
      <c r="W1677" s="175"/>
      <c r="X1677" s="174"/>
    </row>
    <row r="1678" spans="7:24" s="165" customFormat="1" ht="15" customHeight="1">
      <c r="G1678" s="172"/>
      <c r="I1678" s="173"/>
      <c r="J1678" s="173"/>
      <c r="K1678" s="174"/>
      <c r="M1678" s="175"/>
      <c r="N1678" s="174"/>
      <c r="P1678" s="174"/>
      <c r="R1678" s="175"/>
      <c r="S1678" s="174"/>
      <c r="U1678" s="174"/>
      <c r="W1678" s="175"/>
      <c r="X1678" s="174"/>
    </row>
    <row r="1679" spans="7:24" s="165" customFormat="1" ht="15" customHeight="1">
      <c r="G1679" s="172"/>
      <c r="I1679" s="173"/>
      <c r="J1679" s="173"/>
      <c r="K1679" s="174"/>
      <c r="M1679" s="175"/>
      <c r="N1679" s="174"/>
      <c r="P1679" s="174"/>
      <c r="R1679" s="175"/>
      <c r="S1679" s="174"/>
      <c r="U1679" s="174"/>
      <c r="W1679" s="175"/>
      <c r="X1679" s="174"/>
    </row>
    <row r="1680" spans="7:24" s="165" customFormat="1" ht="15" customHeight="1">
      <c r="G1680" s="172"/>
      <c r="I1680" s="173"/>
      <c r="J1680" s="173"/>
      <c r="K1680" s="174"/>
      <c r="M1680" s="175"/>
      <c r="N1680" s="174"/>
      <c r="P1680" s="174"/>
      <c r="R1680" s="175"/>
      <c r="S1680" s="174"/>
      <c r="U1680" s="174"/>
      <c r="W1680" s="175"/>
      <c r="X1680" s="174"/>
    </row>
    <row r="1681" spans="7:24" s="165" customFormat="1" ht="15" customHeight="1">
      <c r="G1681" s="172"/>
      <c r="I1681" s="173"/>
      <c r="J1681" s="173"/>
      <c r="K1681" s="174"/>
      <c r="M1681" s="175"/>
      <c r="N1681" s="174"/>
      <c r="P1681" s="174"/>
      <c r="R1681" s="175"/>
      <c r="S1681" s="174"/>
      <c r="U1681" s="174"/>
      <c r="W1681" s="175"/>
      <c r="X1681" s="174"/>
    </row>
    <row r="1682" spans="7:24" s="165" customFormat="1" ht="15" customHeight="1">
      <c r="G1682" s="172"/>
      <c r="I1682" s="173"/>
      <c r="J1682" s="173"/>
      <c r="K1682" s="174"/>
      <c r="M1682" s="175"/>
      <c r="N1682" s="174"/>
      <c r="P1682" s="174"/>
      <c r="R1682" s="175"/>
      <c r="S1682" s="174"/>
      <c r="U1682" s="174"/>
      <c r="W1682" s="175"/>
      <c r="X1682" s="174"/>
    </row>
    <row r="1683" spans="7:24" s="165" customFormat="1" ht="15" customHeight="1">
      <c r="G1683" s="172"/>
      <c r="I1683" s="173"/>
      <c r="J1683" s="173"/>
      <c r="K1683" s="174"/>
      <c r="M1683" s="175"/>
      <c r="N1683" s="174"/>
      <c r="P1683" s="174"/>
      <c r="R1683" s="175"/>
      <c r="S1683" s="174"/>
      <c r="U1683" s="174"/>
      <c r="W1683" s="175"/>
      <c r="X1683" s="174"/>
    </row>
    <row r="1684" spans="7:24" s="165" customFormat="1" ht="15" customHeight="1">
      <c r="G1684" s="172"/>
      <c r="I1684" s="173"/>
      <c r="J1684" s="173"/>
      <c r="K1684" s="174"/>
      <c r="M1684" s="175"/>
      <c r="N1684" s="174"/>
      <c r="P1684" s="174"/>
      <c r="R1684" s="175"/>
      <c r="S1684" s="174"/>
      <c r="U1684" s="174"/>
      <c r="W1684" s="175"/>
      <c r="X1684" s="174"/>
    </row>
    <row r="1685" spans="7:24" s="165" customFormat="1" ht="15" customHeight="1">
      <c r="G1685" s="172"/>
      <c r="I1685" s="173"/>
      <c r="J1685" s="173"/>
      <c r="K1685" s="174"/>
      <c r="M1685" s="175"/>
      <c r="N1685" s="174"/>
      <c r="P1685" s="174"/>
      <c r="R1685" s="175"/>
      <c r="S1685" s="174"/>
      <c r="U1685" s="174"/>
      <c r="W1685" s="175"/>
      <c r="X1685" s="174"/>
    </row>
    <row r="1686" spans="7:24" s="165" customFormat="1" ht="15" customHeight="1">
      <c r="G1686" s="172"/>
      <c r="I1686" s="173"/>
      <c r="J1686" s="173"/>
      <c r="K1686" s="174"/>
      <c r="M1686" s="175"/>
      <c r="N1686" s="174"/>
      <c r="P1686" s="174"/>
      <c r="R1686" s="175"/>
      <c r="S1686" s="174"/>
      <c r="U1686" s="174"/>
      <c r="W1686" s="175"/>
      <c r="X1686" s="174"/>
    </row>
    <row r="1687" spans="7:24" s="165" customFormat="1" ht="15" customHeight="1">
      <c r="G1687" s="172"/>
      <c r="I1687" s="173"/>
      <c r="J1687" s="173"/>
      <c r="K1687" s="174"/>
      <c r="M1687" s="175"/>
      <c r="N1687" s="174"/>
      <c r="P1687" s="174"/>
      <c r="R1687" s="175"/>
      <c r="S1687" s="174"/>
      <c r="U1687" s="174"/>
      <c r="W1687" s="175"/>
      <c r="X1687" s="174"/>
    </row>
    <row r="1688" spans="7:24" s="165" customFormat="1" ht="15" customHeight="1">
      <c r="G1688" s="172"/>
      <c r="I1688" s="173"/>
      <c r="J1688" s="173"/>
      <c r="K1688" s="174"/>
      <c r="M1688" s="175"/>
      <c r="N1688" s="174"/>
      <c r="P1688" s="174"/>
      <c r="R1688" s="175"/>
      <c r="S1688" s="174"/>
      <c r="U1688" s="174"/>
      <c r="W1688" s="175"/>
      <c r="X1688" s="174"/>
    </row>
    <row r="1689" spans="7:24" s="165" customFormat="1" ht="15" customHeight="1">
      <c r="G1689" s="172"/>
      <c r="I1689" s="173"/>
      <c r="J1689" s="173"/>
      <c r="K1689" s="174"/>
      <c r="M1689" s="175"/>
      <c r="N1689" s="174"/>
      <c r="P1689" s="174"/>
      <c r="R1689" s="175"/>
      <c r="S1689" s="174"/>
      <c r="U1689" s="174"/>
      <c r="W1689" s="175"/>
      <c r="X1689" s="174"/>
    </row>
    <row r="1690" spans="7:24" s="165" customFormat="1" ht="15" customHeight="1">
      <c r="G1690" s="172"/>
      <c r="I1690" s="173"/>
      <c r="J1690" s="173"/>
      <c r="K1690" s="174"/>
      <c r="M1690" s="175"/>
      <c r="N1690" s="174"/>
      <c r="P1690" s="174"/>
      <c r="R1690" s="175"/>
      <c r="S1690" s="174"/>
      <c r="U1690" s="174"/>
      <c r="W1690" s="175"/>
      <c r="X1690" s="174"/>
    </row>
    <row r="1691" spans="7:24" s="165" customFormat="1" ht="15" customHeight="1">
      <c r="G1691" s="172"/>
      <c r="I1691" s="173"/>
      <c r="J1691" s="173"/>
      <c r="K1691" s="174"/>
      <c r="M1691" s="175"/>
      <c r="N1691" s="174"/>
      <c r="P1691" s="174"/>
      <c r="R1691" s="175"/>
      <c r="S1691" s="174"/>
      <c r="U1691" s="174"/>
      <c r="W1691" s="175"/>
      <c r="X1691" s="174"/>
    </row>
    <row r="1692" spans="7:24" s="165" customFormat="1" ht="15" customHeight="1">
      <c r="G1692" s="172"/>
      <c r="I1692" s="173"/>
      <c r="J1692" s="173"/>
      <c r="K1692" s="174"/>
      <c r="M1692" s="175"/>
      <c r="N1692" s="174"/>
      <c r="P1692" s="174"/>
      <c r="R1692" s="175"/>
      <c r="S1692" s="174"/>
      <c r="U1692" s="174"/>
      <c r="W1692" s="175"/>
      <c r="X1692" s="174"/>
    </row>
    <row r="1693" spans="7:24" s="165" customFormat="1" ht="15" customHeight="1">
      <c r="G1693" s="172"/>
      <c r="I1693" s="173"/>
      <c r="J1693" s="173"/>
      <c r="K1693" s="174"/>
      <c r="M1693" s="175"/>
      <c r="N1693" s="174"/>
      <c r="P1693" s="174"/>
      <c r="R1693" s="175"/>
      <c r="S1693" s="174"/>
      <c r="U1693" s="174"/>
      <c r="W1693" s="175"/>
      <c r="X1693" s="174"/>
    </row>
    <row r="1694" spans="7:24" s="165" customFormat="1" ht="15" customHeight="1">
      <c r="G1694" s="172"/>
      <c r="I1694" s="173"/>
      <c r="J1694" s="173"/>
      <c r="K1694" s="174"/>
      <c r="M1694" s="175"/>
      <c r="N1694" s="174"/>
      <c r="P1694" s="174"/>
      <c r="R1694" s="175"/>
      <c r="S1694" s="174"/>
      <c r="U1694" s="174"/>
      <c r="W1694" s="175"/>
      <c r="X1694" s="174"/>
    </row>
    <row r="1695" spans="7:24" s="165" customFormat="1" ht="15" customHeight="1">
      <c r="G1695" s="172"/>
      <c r="I1695" s="173"/>
      <c r="J1695" s="173"/>
      <c r="K1695" s="174"/>
      <c r="M1695" s="175"/>
      <c r="N1695" s="174"/>
      <c r="P1695" s="174"/>
      <c r="R1695" s="175"/>
      <c r="S1695" s="174"/>
      <c r="U1695" s="174"/>
      <c r="W1695" s="175"/>
      <c r="X1695" s="174"/>
    </row>
    <row r="1696" spans="7:24" s="165" customFormat="1" ht="15" customHeight="1">
      <c r="G1696" s="172"/>
      <c r="I1696" s="173"/>
      <c r="J1696" s="173"/>
      <c r="K1696" s="174"/>
      <c r="M1696" s="175"/>
      <c r="N1696" s="174"/>
      <c r="P1696" s="174"/>
      <c r="R1696" s="175"/>
      <c r="S1696" s="174"/>
      <c r="U1696" s="174"/>
      <c r="W1696" s="175"/>
      <c r="X1696" s="174"/>
    </row>
    <row r="1697" spans="7:24" s="165" customFormat="1" ht="15" customHeight="1">
      <c r="G1697" s="172"/>
      <c r="I1697" s="173"/>
      <c r="J1697" s="173"/>
      <c r="K1697" s="174"/>
      <c r="M1697" s="175"/>
      <c r="N1697" s="174"/>
      <c r="P1697" s="174"/>
      <c r="R1697" s="175"/>
      <c r="S1697" s="174"/>
      <c r="U1697" s="174"/>
      <c r="W1697" s="175"/>
      <c r="X1697" s="174"/>
    </row>
    <row r="1698" spans="7:24" s="165" customFormat="1" ht="15" customHeight="1">
      <c r="G1698" s="172"/>
      <c r="I1698" s="173"/>
      <c r="J1698" s="173"/>
      <c r="K1698" s="174"/>
      <c r="M1698" s="175"/>
      <c r="N1698" s="174"/>
      <c r="P1698" s="174"/>
      <c r="R1698" s="175"/>
      <c r="S1698" s="174"/>
      <c r="U1698" s="174"/>
      <c r="W1698" s="175"/>
      <c r="X1698" s="174"/>
    </row>
    <row r="1699" spans="7:24" s="165" customFormat="1" ht="15" customHeight="1">
      <c r="G1699" s="172"/>
      <c r="I1699" s="173"/>
      <c r="J1699" s="173"/>
      <c r="K1699" s="174"/>
      <c r="M1699" s="175"/>
      <c r="N1699" s="174"/>
      <c r="P1699" s="174"/>
      <c r="R1699" s="175"/>
      <c r="S1699" s="174"/>
      <c r="U1699" s="174"/>
      <c r="W1699" s="175"/>
      <c r="X1699" s="174"/>
    </row>
    <row r="1700" spans="7:24" s="165" customFormat="1" ht="15" customHeight="1">
      <c r="G1700" s="172"/>
      <c r="I1700" s="173"/>
      <c r="J1700" s="173"/>
      <c r="K1700" s="174"/>
      <c r="M1700" s="175"/>
      <c r="N1700" s="174"/>
      <c r="P1700" s="174"/>
      <c r="R1700" s="175"/>
      <c r="S1700" s="174"/>
      <c r="U1700" s="174"/>
      <c r="W1700" s="175"/>
      <c r="X1700" s="174"/>
    </row>
    <row r="1701" spans="7:24" s="165" customFormat="1" ht="15" customHeight="1">
      <c r="G1701" s="172"/>
      <c r="I1701" s="173"/>
      <c r="J1701" s="173"/>
      <c r="K1701" s="174"/>
      <c r="M1701" s="175"/>
      <c r="N1701" s="174"/>
      <c r="P1701" s="174"/>
      <c r="R1701" s="175"/>
      <c r="S1701" s="174"/>
      <c r="U1701" s="174"/>
      <c r="W1701" s="175"/>
      <c r="X1701" s="174"/>
    </row>
    <row r="1702" spans="7:24" s="165" customFormat="1" ht="15" customHeight="1">
      <c r="G1702" s="172"/>
      <c r="I1702" s="173"/>
      <c r="J1702" s="173"/>
      <c r="K1702" s="174"/>
      <c r="M1702" s="175"/>
      <c r="N1702" s="174"/>
      <c r="P1702" s="174"/>
      <c r="R1702" s="175"/>
      <c r="S1702" s="174"/>
      <c r="U1702" s="174"/>
      <c r="W1702" s="175"/>
      <c r="X1702" s="174"/>
    </row>
    <row r="1703" spans="7:24" s="165" customFormat="1" ht="15" customHeight="1">
      <c r="G1703" s="172"/>
      <c r="I1703" s="173"/>
      <c r="J1703" s="173"/>
      <c r="K1703" s="174"/>
      <c r="M1703" s="175"/>
      <c r="N1703" s="174"/>
      <c r="P1703" s="174"/>
      <c r="R1703" s="175"/>
      <c r="S1703" s="174"/>
      <c r="U1703" s="174"/>
      <c r="W1703" s="175"/>
      <c r="X1703" s="174"/>
    </row>
    <row r="1704" spans="7:24" s="165" customFormat="1" ht="15" customHeight="1">
      <c r="G1704" s="172"/>
      <c r="I1704" s="173"/>
      <c r="J1704" s="173"/>
      <c r="K1704" s="174"/>
      <c r="M1704" s="175"/>
      <c r="N1704" s="174"/>
      <c r="P1704" s="174"/>
      <c r="R1704" s="175"/>
      <c r="S1704" s="174"/>
      <c r="U1704" s="174"/>
      <c r="W1704" s="175"/>
      <c r="X1704" s="174"/>
    </row>
    <row r="1705" spans="7:24" s="165" customFormat="1" ht="15" customHeight="1">
      <c r="G1705" s="172"/>
      <c r="I1705" s="173"/>
      <c r="J1705" s="173"/>
      <c r="K1705" s="174"/>
      <c r="M1705" s="175"/>
      <c r="N1705" s="174"/>
      <c r="P1705" s="174"/>
      <c r="R1705" s="175"/>
      <c r="S1705" s="174"/>
      <c r="U1705" s="174"/>
      <c r="W1705" s="175"/>
      <c r="X1705" s="174"/>
    </row>
    <row r="1706" spans="7:24" s="165" customFormat="1" ht="15" customHeight="1">
      <c r="G1706" s="172"/>
      <c r="I1706" s="173"/>
      <c r="J1706" s="173"/>
      <c r="K1706" s="174"/>
      <c r="M1706" s="175"/>
      <c r="N1706" s="174"/>
      <c r="P1706" s="174"/>
      <c r="R1706" s="175"/>
      <c r="S1706" s="174"/>
      <c r="U1706" s="174"/>
      <c r="W1706" s="175"/>
      <c r="X1706" s="174"/>
    </row>
    <row r="1707" spans="7:24" s="165" customFormat="1" ht="15" customHeight="1">
      <c r="G1707" s="172"/>
      <c r="I1707" s="173"/>
      <c r="J1707" s="173"/>
      <c r="K1707" s="174"/>
      <c r="M1707" s="175"/>
      <c r="N1707" s="174"/>
      <c r="P1707" s="174"/>
      <c r="R1707" s="175"/>
      <c r="S1707" s="174"/>
      <c r="U1707" s="174"/>
      <c r="W1707" s="175"/>
      <c r="X1707" s="174"/>
    </row>
    <row r="1708" spans="7:24" s="165" customFormat="1" ht="15" customHeight="1">
      <c r="G1708" s="172"/>
      <c r="I1708" s="173"/>
      <c r="J1708" s="173"/>
      <c r="K1708" s="174"/>
      <c r="M1708" s="175"/>
      <c r="N1708" s="174"/>
      <c r="P1708" s="174"/>
      <c r="R1708" s="175"/>
      <c r="S1708" s="174"/>
      <c r="U1708" s="174"/>
      <c r="W1708" s="175"/>
      <c r="X1708" s="174"/>
    </row>
    <row r="1709" spans="7:24" s="165" customFormat="1" ht="15" customHeight="1">
      <c r="G1709" s="172"/>
      <c r="I1709" s="173"/>
      <c r="J1709" s="173"/>
      <c r="K1709" s="174"/>
      <c r="M1709" s="175"/>
      <c r="N1709" s="174"/>
      <c r="P1709" s="174"/>
      <c r="R1709" s="175"/>
      <c r="S1709" s="174"/>
      <c r="U1709" s="174"/>
      <c r="W1709" s="175"/>
      <c r="X1709" s="174"/>
    </row>
    <row r="1710" spans="7:24" s="165" customFormat="1" ht="15" customHeight="1">
      <c r="G1710" s="172"/>
      <c r="I1710" s="173"/>
      <c r="J1710" s="173"/>
      <c r="K1710" s="174"/>
      <c r="M1710" s="175"/>
      <c r="N1710" s="174"/>
      <c r="P1710" s="174"/>
      <c r="R1710" s="175"/>
      <c r="S1710" s="174"/>
      <c r="U1710" s="174"/>
      <c r="W1710" s="175"/>
      <c r="X1710" s="174"/>
    </row>
    <row r="1711" spans="7:24" s="165" customFormat="1" ht="15" customHeight="1">
      <c r="G1711" s="172"/>
      <c r="I1711" s="173"/>
      <c r="J1711" s="173"/>
      <c r="K1711" s="174"/>
      <c r="M1711" s="175"/>
      <c r="N1711" s="174"/>
      <c r="P1711" s="174"/>
      <c r="R1711" s="175"/>
      <c r="S1711" s="174"/>
      <c r="U1711" s="174"/>
      <c r="W1711" s="175"/>
      <c r="X1711" s="174"/>
    </row>
    <row r="1712" spans="7:24" s="165" customFormat="1" ht="15" customHeight="1">
      <c r="G1712" s="172"/>
      <c r="I1712" s="173"/>
      <c r="J1712" s="173"/>
      <c r="K1712" s="174"/>
      <c r="M1712" s="175"/>
      <c r="N1712" s="174"/>
      <c r="P1712" s="174"/>
      <c r="R1712" s="175"/>
      <c r="S1712" s="174"/>
      <c r="U1712" s="174"/>
      <c r="W1712" s="175"/>
      <c r="X1712" s="174"/>
    </row>
    <row r="1713" spans="7:24" s="165" customFormat="1" ht="15" customHeight="1">
      <c r="G1713" s="172"/>
      <c r="I1713" s="173"/>
      <c r="J1713" s="173"/>
      <c r="K1713" s="174"/>
      <c r="M1713" s="175"/>
      <c r="N1713" s="174"/>
      <c r="P1713" s="174"/>
      <c r="R1713" s="175"/>
      <c r="S1713" s="174"/>
      <c r="U1713" s="174"/>
      <c r="W1713" s="175"/>
      <c r="X1713" s="174"/>
    </row>
    <row r="1714" spans="7:24" s="165" customFormat="1" ht="15" customHeight="1">
      <c r="G1714" s="172"/>
      <c r="I1714" s="173"/>
      <c r="J1714" s="173"/>
      <c r="K1714" s="174"/>
      <c r="M1714" s="175"/>
      <c r="N1714" s="174"/>
      <c r="P1714" s="174"/>
      <c r="R1714" s="175"/>
      <c r="S1714" s="174"/>
      <c r="U1714" s="174"/>
      <c r="W1714" s="175"/>
      <c r="X1714" s="174"/>
    </row>
    <row r="1715" spans="7:24" s="165" customFormat="1" ht="15" customHeight="1">
      <c r="G1715" s="172"/>
      <c r="I1715" s="173"/>
      <c r="J1715" s="173"/>
      <c r="K1715" s="174"/>
      <c r="M1715" s="175"/>
      <c r="N1715" s="174"/>
      <c r="P1715" s="174"/>
      <c r="R1715" s="175"/>
      <c r="S1715" s="174"/>
      <c r="U1715" s="174"/>
      <c r="W1715" s="175"/>
      <c r="X1715" s="174"/>
    </row>
    <row r="1716" spans="7:24" s="165" customFormat="1" ht="15" customHeight="1">
      <c r="G1716" s="172"/>
      <c r="I1716" s="173"/>
      <c r="J1716" s="173"/>
      <c r="K1716" s="174"/>
      <c r="M1716" s="175"/>
      <c r="N1716" s="174"/>
      <c r="P1716" s="174"/>
      <c r="R1716" s="175"/>
      <c r="S1716" s="174"/>
      <c r="U1716" s="174"/>
      <c r="W1716" s="175"/>
      <c r="X1716" s="174"/>
    </row>
    <row r="1717" spans="7:24" s="165" customFormat="1" ht="15" customHeight="1">
      <c r="G1717" s="172"/>
      <c r="I1717" s="173"/>
      <c r="J1717" s="173"/>
      <c r="K1717" s="174"/>
      <c r="M1717" s="175"/>
      <c r="N1717" s="174"/>
      <c r="P1717" s="174"/>
      <c r="R1717" s="175"/>
      <c r="S1717" s="174"/>
      <c r="U1717" s="174"/>
      <c r="W1717" s="175"/>
      <c r="X1717" s="174"/>
    </row>
    <row r="1718" spans="7:24" s="165" customFormat="1" ht="15" customHeight="1">
      <c r="G1718" s="172"/>
      <c r="I1718" s="173"/>
      <c r="J1718" s="173"/>
      <c r="K1718" s="174"/>
      <c r="M1718" s="175"/>
      <c r="N1718" s="174"/>
      <c r="P1718" s="174"/>
      <c r="R1718" s="175"/>
      <c r="S1718" s="174"/>
      <c r="U1718" s="174"/>
      <c r="W1718" s="175"/>
      <c r="X1718" s="174"/>
    </row>
    <row r="1719" spans="7:24" s="165" customFormat="1" ht="15" customHeight="1">
      <c r="G1719" s="172"/>
      <c r="I1719" s="173"/>
      <c r="J1719" s="173"/>
      <c r="K1719" s="174"/>
      <c r="M1719" s="175"/>
      <c r="N1719" s="174"/>
      <c r="P1719" s="174"/>
      <c r="R1719" s="175"/>
      <c r="S1719" s="174"/>
      <c r="U1719" s="174"/>
      <c r="W1719" s="175"/>
      <c r="X1719" s="174"/>
    </row>
    <row r="1720" spans="7:24" s="165" customFormat="1" ht="15" customHeight="1">
      <c r="G1720" s="172"/>
      <c r="I1720" s="173"/>
      <c r="J1720" s="173"/>
      <c r="K1720" s="174"/>
      <c r="M1720" s="175"/>
      <c r="N1720" s="174"/>
      <c r="P1720" s="174"/>
      <c r="R1720" s="175"/>
      <c r="S1720" s="174"/>
      <c r="U1720" s="174"/>
      <c r="W1720" s="175"/>
      <c r="X1720" s="174"/>
    </row>
    <row r="1721" spans="7:24" s="165" customFormat="1" ht="15" customHeight="1">
      <c r="G1721" s="172"/>
      <c r="I1721" s="173"/>
      <c r="J1721" s="173"/>
      <c r="K1721" s="174"/>
      <c r="M1721" s="175"/>
      <c r="N1721" s="174"/>
      <c r="P1721" s="174"/>
      <c r="R1721" s="175"/>
      <c r="S1721" s="174"/>
      <c r="U1721" s="174"/>
      <c r="W1721" s="175"/>
      <c r="X1721" s="174"/>
    </row>
    <row r="1722" spans="7:24" s="165" customFormat="1" ht="15" customHeight="1">
      <c r="G1722" s="172"/>
      <c r="I1722" s="173"/>
      <c r="J1722" s="173"/>
      <c r="K1722" s="174"/>
      <c r="M1722" s="175"/>
      <c r="N1722" s="174"/>
      <c r="P1722" s="174"/>
      <c r="R1722" s="175"/>
      <c r="S1722" s="174"/>
      <c r="U1722" s="174"/>
      <c r="W1722" s="175"/>
      <c r="X1722" s="174"/>
    </row>
    <row r="1723" spans="7:24" s="165" customFormat="1" ht="15" customHeight="1">
      <c r="G1723" s="172"/>
      <c r="I1723" s="173"/>
      <c r="J1723" s="173"/>
      <c r="K1723" s="174"/>
      <c r="M1723" s="175"/>
      <c r="N1723" s="174"/>
      <c r="P1723" s="174"/>
      <c r="R1723" s="175"/>
      <c r="S1723" s="174"/>
      <c r="U1723" s="174"/>
      <c r="W1723" s="175"/>
      <c r="X1723" s="174"/>
    </row>
    <row r="1724" spans="7:24" s="165" customFormat="1" ht="15" customHeight="1">
      <c r="G1724" s="172"/>
      <c r="I1724" s="173"/>
      <c r="J1724" s="173"/>
      <c r="K1724" s="174"/>
      <c r="M1724" s="175"/>
      <c r="N1724" s="174"/>
      <c r="P1724" s="174"/>
      <c r="R1724" s="175"/>
      <c r="S1724" s="174"/>
      <c r="U1724" s="174"/>
      <c r="W1724" s="175"/>
      <c r="X1724" s="174"/>
    </row>
    <row r="1725" spans="7:24" s="165" customFormat="1" ht="15" customHeight="1">
      <c r="G1725" s="172"/>
      <c r="I1725" s="173"/>
      <c r="J1725" s="173"/>
      <c r="K1725" s="174"/>
      <c r="M1725" s="175"/>
      <c r="N1725" s="174"/>
      <c r="P1725" s="174"/>
      <c r="R1725" s="175"/>
      <c r="S1725" s="174"/>
      <c r="U1725" s="174"/>
      <c r="W1725" s="175"/>
      <c r="X1725" s="174"/>
    </row>
    <row r="1726" spans="7:24" s="165" customFormat="1" ht="15" customHeight="1">
      <c r="G1726" s="172"/>
      <c r="I1726" s="173"/>
      <c r="J1726" s="173"/>
      <c r="K1726" s="174"/>
      <c r="M1726" s="175"/>
      <c r="N1726" s="174"/>
      <c r="P1726" s="174"/>
      <c r="R1726" s="175"/>
      <c r="S1726" s="174"/>
      <c r="U1726" s="174"/>
      <c r="W1726" s="175"/>
      <c r="X1726" s="174"/>
    </row>
    <row r="1727" spans="7:24" s="165" customFormat="1" ht="15" customHeight="1">
      <c r="G1727" s="172"/>
      <c r="I1727" s="173"/>
      <c r="J1727" s="173"/>
      <c r="K1727" s="174"/>
      <c r="M1727" s="175"/>
      <c r="N1727" s="174"/>
      <c r="P1727" s="174"/>
      <c r="R1727" s="175"/>
      <c r="S1727" s="174"/>
      <c r="U1727" s="174"/>
      <c r="W1727" s="175"/>
      <c r="X1727" s="174"/>
    </row>
    <row r="1728" spans="7:24" s="165" customFormat="1" ht="15" customHeight="1">
      <c r="G1728" s="172"/>
      <c r="I1728" s="173"/>
      <c r="J1728" s="173"/>
      <c r="K1728" s="174"/>
      <c r="M1728" s="175"/>
      <c r="N1728" s="174"/>
      <c r="P1728" s="174"/>
      <c r="R1728" s="175"/>
      <c r="S1728" s="174"/>
      <c r="U1728" s="174"/>
      <c r="W1728" s="175"/>
      <c r="X1728" s="174"/>
    </row>
    <row r="1729" spans="7:24" s="165" customFormat="1" ht="15" customHeight="1">
      <c r="G1729" s="172"/>
      <c r="I1729" s="173"/>
      <c r="J1729" s="173"/>
      <c r="K1729" s="174"/>
      <c r="M1729" s="175"/>
      <c r="N1729" s="174"/>
      <c r="P1729" s="174"/>
      <c r="R1729" s="175"/>
      <c r="S1729" s="174"/>
      <c r="U1729" s="174"/>
      <c r="W1729" s="175"/>
      <c r="X1729" s="174"/>
    </row>
    <row r="1730" spans="7:24" s="165" customFormat="1" ht="15" customHeight="1">
      <c r="G1730" s="172"/>
      <c r="I1730" s="173"/>
      <c r="J1730" s="173"/>
      <c r="K1730" s="174"/>
      <c r="M1730" s="175"/>
      <c r="N1730" s="174"/>
      <c r="P1730" s="174"/>
      <c r="R1730" s="175"/>
      <c r="S1730" s="174"/>
      <c r="U1730" s="174"/>
      <c r="W1730" s="175"/>
      <c r="X1730" s="174"/>
    </row>
    <row r="1731" spans="7:24" s="165" customFormat="1" ht="15" customHeight="1">
      <c r="G1731" s="172"/>
      <c r="I1731" s="173"/>
      <c r="J1731" s="173"/>
      <c r="K1731" s="174"/>
      <c r="M1731" s="175"/>
      <c r="N1731" s="174"/>
      <c r="P1731" s="174"/>
      <c r="R1731" s="175"/>
      <c r="S1731" s="174"/>
      <c r="U1731" s="174"/>
      <c r="W1731" s="175"/>
      <c r="X1731" s="174"/>
    </row>
    <row r="1732" spans="7:24" s="165" customFormat="1" ht="15" customHeight="1">
      <c r="G1732" s="172"/>
      <c r="I1732" s="173"/>
      <c r="J1732" s="173"/>
      <c r="K1732" s="174"/>
      <c r="M1732" s="175"/>
      <c r="N1732" s="174"/>
      <c r="P1732" s="174"/>
      <c r="R1732" s="175"/>
      <c r="S1732" s="174"/>
      <c r="U1732" s="174"/>
      <c r="W1732" s="175"/>
      <c r="X1732" s="174"/>
    </row>
    <row r="1733" spans="7:24" s="165" customFormat="1" ht="15" customHeight="1">
      <c r="G1733" s="172"/>
      <c r="I1733" s="173"/>
      <c r="J1733" s="173"/>
      <c r="K1733" s="174"/>
      <c r="M1733" s="175"/>
      <c r="N1733" s="174"/>
      <c r="P1733" s="174"/>
      <c r="R1733" s="175"/>
      <c r="S1733" s="174"/>
      <c r="U1733" s="174"/>
      <c r="W1733" s="175"/>
      <c r="X1733" s="174"/>
    </row>
    <row r="1734" spans="7:24" s="165" customFormat="1" ht="15" customHeight="1">
      <c r="G1734" s="172"/>
      <c r="I1734" s="173"/>
      <c r="J1734" s="173"/>
      <c r="K1734" s="174"/>
      <c r="M1734" s="175"/>
      <c r="N1734" s="174"/>
      <c r="P1734" s="174"/>
      <c r="R1734" s="175"/>
      <c r="S1734" s="174"/>
      <c r="U1734" s="174"/>
      <c r="W1734" s="175"/>
      <c r="X1734" s="174"/>
    </row>
    <row r="1735" spans="7:24" s="165" customFormat="1" ht="15" customHeight="1">
      <c r="G1735" s="172"/>
      <c r="I1735" s="173"/>
      <c r="J1735" s="173"/>
      <c r="K1735" s="174"/>
      <c r="M1735" s="175"/>
      <c r="N1735" s="174"/>
      <c r="P1735" s="174"/>
      <c r="R1735" s="175"/>
      <c r="S1735" s="174"/>
      <c r="U1735" s="174"/>
      <c r="W1735" s="175"/>
      <c r="X1735" s="174"/>
    </row>
    <row r="1736" spans="7:24" s="165" customFormat="1" ht="15" customHeight="1">
      <c r="G1736" s="172"/>
      <c r="I1736" s="173"/>
      <c r="J1736" s="173"/>
      <c r="K1736" s="174"/>
      <c r="M1736" s="175"/>
      <c r="N1736" s="174"/>
      <c r="P1736" s="174"/>
      <c r="R1736" s="175"/>
      <c r="S1736" s="174"/>
      <c r="U1736" s="174"/>
      <c r="W1736" s="175"/>
      <c r="X1736" s="174"/>
    </row>
    <row r="1737" spans="7:24" s="165" customFormat="1" ht="15" customHeight="1">
      <c r="G1737" s="172"/>
      <c r="I1737" s="173"/>
      <c r="J1737" s="173"/>
      <c r="K1737" s="174"/>
      <c r="M1737" s="175"/>
      <c r="N1737" s="174"/>
      <c r="P1737" s="174"/>
      <c r="R1737" s="175"/>
      <c r="S1737" s="174"/>
      <c r="U1737" s="174"/>
      <c r="W1737" s="175"/>
      <c r="X1737" s="174"/>
    </row>
    <row r="1738" spans="7:24" s="165" customFormat="1" ht="15" customHeight="1">
      <c r="G1738" s="172"/>
      <c r="I1738" s="173"/>
      <c r="J1738" s="173"/>
      <c r="K1738" s="174"/>
      <c r="M1738" s="175"/>
      <c r="N1738" s="174"/>
      <c r="P1738" s="174"/>
      <c r="R1738" s="175"/>
      <c r="S1738" s="174"/>
      <c r="U1738" s="174"/>
      <c r="W1738" s="175"/>
      <c r="X1738" s="174"/>
    </row>
    <row r="1739" spans="7:24" s="165" customFormat="1" ht="15" customHeight="1">
      <c r="G1739" s="172"/>
      <c r="I1739" s="173"/>
      <c r="J1739" s="173"/>
      <c r="K1739" s="174"/>
      <c r="M1739" s="175"/>
      <c r="N1739" s="174"/>
      <c r="P1739" s="174"/>
      <c r="R1739" s="175"/>
      <c r="S1739" s="174"/>
      <c r="U1739" s="174"/>
      <c r="W1739" s="175"/>
      <c r="X1739" s="174"/>
    </row>
    <row r="1740" spans="7:24" s="165" customFormat="1" ht="15" customHeight="1">
      <c r="G1740" s="172"/>
      <c r="I1740" s="173"/>
      <c r="J1740" s="173"/>
      <c r="K1740" s="174"/>
      <c r="M1740" s="175"/>
      <c r="N1740" s="174"/>
      <c r="P1740" s="174"/>
      <c r="R1740" s="175"/>
      <c r="S1740" s="174"/>
      <c r="U1740" s="174"/>
      <c r="W1740" s="175"/>
      <c r="X1740" s="174"/>
    </row>
    <row r="1741" spans="7:24" s="165" customFormat="1" ht="15" customHeight="1">
      <c r="G1741" s="172"/>
      <c r="I1741" s="173"/>
      <c r="J1741" s="173"/>
      <c r="K1741" s="174"/>
      <c r="M1741" s="175"/>
      <c r="N1741" s="174"/>
      <c r="P1741" s="174"/>
      <c r="R1741" s="175"/>
      <c r="S1741" s="174"/>
      <c r="U1741" s="174"/>
      <c r="W1741" s="175"/>
      <c r="X1741" s="174"/>
    </row>
    <row r="1742" spans="7:24" s="165" customFormat="1" ht="15" customHeight="1">
      <c r="G1742" s="172"/>
      <c r="I1742" s="173"/>
      <c r="J1742" s="173"/>
      <c r="K1742" s="174"/>
      <c r="M1742" s="175"/>
      <c r="N1742" s="174"/>
      <c r="P1742" s="174"/>
      <c r="R1742" s="175"/>
      <c r="S1742" s="174"/>
      <c r="U1742" s="174"/>
      <c r="W1742" s="175"/>
      <c r="X1742" s="174"/>
    </row>
    <row r="1743" spans="7:24" s="165" customFormat="1" ht="15" customHeight="1">
      <c r="G1743" s="172"/>
      <c r="I1743" s="173"/>
      <c r="J1743" s="173"/>
      <c r="K1743" s="174"/>
      <c r="M1743" s="175"/>
      <c r="N1743" s="174"/>
      <c r="P1743" s="174"/>
      <c r="R1743" s="175"/>
      <c r="S1743" s="174"/>
      <c r="U1743" s="174"/>
      <c r="W1743" s="175"/>
      <c r="X1743" s="174"/>
    </row>
    <row r="1744" spans="7:24" s="165" customFormat="1" ht="15" customHeight="1">
      <c r="G1744" s="172"/>
      <c r="I1744" s="173"/>
      <c r="J1744" s="173"/>
      <c r="K1744" s="174"/>
      <c r="M1744" s="175"/>
      <c r="N1744" s="174"/>
      <c r="P1744" s="174"/>
      <c r="R1744" s="175"/>
      <c r="S1744" s="174"/>
      <c r="U1744" s="174"/>
      <c r="W1744" s="175"/>
      <c r="X1744" s="174"/>
    </row>
    <row r="1745" spans="7:24" s="165" customFormat="1" ht="15" customHeight="1">
      <c r="G1745" s="172"/>
      <c r="I1745" s="173"/>
      <c r="J1745" s="173"/>
      <c r="K1745" s="174"/>
      <c r="M1745" s="175"/>
      <c r="N1745" s="174"/>
      <c r="P1745" s="174"/>
      <c r="R1745" s="175"/>
      <c r="S1745" s="174"/>
      <c r="U1745" s="174"/>
      <c r="W1745" s="175"/>
      <c r="X1745" s="174"/>
    </row>
    <row r="1746" spans="7:24" s="165" customFormat="1" ht="15" customHeight="1">
      <c r="G1746" s="172"/>
      <c r="I1746" s="173"/>
      <c r="J1746" s="173"/>
      <c r="K1746" s="174"/>
      <c r="M1746" s="175"/>
      <c r="N1746" s="174"/>
      <c r="P1746" s="174"/>
      <c r="R1746" s="175"/>
      <c r="S1746" s="174"/>
      <c r="U1746" s="174"/>
      <c r="W1746" s="175"/>
      <c r="X1746" s="174"/>
    </row>
    <row r="1747" spans="7:24" s="165" customFormat="1" ht="15" customHeight="1">
      <c r="G1747" s="172"/>
      <c r="I1747" s="173"/>
      <c r="J1747" s="173"/>
      <c r="K1747" s="174"/>
      <c r="M1747" s="175"/>
      <c r="N1747" s="174"/>
      <c r="P1747" s="174"/>
      <c r="R1747" s="175"/>
      <c r="S1747" s="174"/>
      <c r="U1747" s="174"/>
      <c r="W1747" s="175"/>
      <c r="X1747" s="174"/>
    </row>
    <row r="1748" spans="7:24" s="165" customFormat="1" ht="15" customHeight="1">
      <c r="G1748" s="172"/>
      <c r="I1748" s="173"/>
      <c r="J1748" s="173"/>
      <c r="K1748" s="174"/>
      <c r="M1748" s="175"/>
      <c r="N1748" s="174"/>
      <c r="P1748" s="174"/>
      <c r="R1748" s="175"/>
      <c r="S1748" s="174"/>
      <c r="U1748" s="174"/>
      <c r="W1748" s="175"/>
      <c r="X1748" s="174"/>
    </row>
    <row r="1749" spans="7:24" s="165" customFormat="1" ht="15" customHeight="1">
      <c r="G1749" s="172"/>
      <c r="I1749" s="173"/>
      <c r="J1749" s="173"/>
      <c r="K1749" s="174"/>
      <c r="M1749" s="175"/>
      <c r="N1749" s="174"/>
      <c r="P1749" s="174"/>
      <c r="R1749" s="175"/>
      <c r="S1749" s="174"/>
      <c r="U1749" s="174"/>
      <c r="W1749" s="175"/>
      <c r="X1749" s="174"/>
    </row>
    <row r="1750" spans="7:24" s="165" customFormat="1" ht="15" customHeight="1">
      <c r="G1750" s="172"/>
      <c r="I1750" s="173"/>
      <c r="J1750" s="173"/>
      <c r="K1750" s="174"/>
      <c r="M1750" s="175"/>
      <c r="N1750" s="174"/>
      <c r="P1750" s="174"/>
      <c r="R1750" s="175"/>
      <c r="S1750" s="174"/>
      <c r="U1750" s="174"/>
      <c r="W1750" s="175"/>
      <c r="X1750" s="174"/>
    </row>
    <row r="1751" spans="7:24" s="165" customFormat="1" ht="15" customHeight="1">
      <c r="G1751" s="172"/>
      <c r="I1751" s="173"/>
      <c r="J1751" s="173"/>
      <c r="K1751" s="174"/>
      <c r="M1751" s="175"/>
      <c r="N1751" s="174"/>
      <c r="P1751" s="174"/>
      <c r="R1751" s="175"/>
      <c r="S1751" s="174"/>
      <c r="U1751" s="174"/>
      <c r="W1751" s="175"/>
      <c r="X1751" s="174"/>
    </row>
    <row r="1752" spans="7:24" s="165" customFormat="1" ht="15" customHeight="1">
      <c r="G1752" s="172"/>
      <c r="I1752" s="173"/>
      <c r="J1752" s="173"/>
      <c r="K1752" s="174"/>
      <c r="M1752" s="175"/>
      <c r="N1752" s="174"/>
      <c r="P1752" s="174"/>
      <c r="R1752" s="175"/>
      <c r="S1752" s="174"/>
      <c r="U1752" s="174"/>
      <c r="W1752" s="175"/>
      <c r="X1752" s="174"/>
    </row>
    <row r="1753" spans="7:24" s="165" customFormat="1" ht="15" customHeight="1">
      <c r="G1753" s="172"/>
      <c r="I1753" s="173"/>
      <c r="J1753" s="173"/>
      <c r="K1753" s="174"/>
      <c r="M1753" s="175"/>
      <c r="N1753" s="174"/>
      <c r="P1753" s="174"/>
      <c r="R1753" s="175"/>
      <c r="S1753" s="174"/>
      <c r="U1753" s="174"/>
      <c r="W1753" s="175"/>
      <c r="X1753" s="174"/>
    </row>
    <row r="1754" spans="7:24" s="165" customFormat="1" ht="15" customHeight="1">
      <c r="G1754" s="172"/>
      <c r="I1754" s="173"/>
      <c r="J1754" s="173"/>
      <c r="K1754" s="174"/>
      <c r="M1754" s="175"/>
      <c r="N1754" s="174"/>
      <c r="P1754" s="174"/>
      <c r="R1754" s="175"/>
      <c r="S1754" s="174"/>
      <c r="U1754" s="174"/>
      <c r="W1754" s="175"/>
      <c r="X1754" s="174"/>
    </row>
    <row r="1755" spans="7:24" s="165" customFormat="1" ht="15" customHeight="1">
      <c r="G1755" s="172"/>
      <c r="I1755" s="173"/>
      <c r="J1755" s="173"/>
      <c r="K1755" s="174"/>
      <c r="M1755" s="175"/>
      <c r="N1755" s="174"/>
      <c r="P1755" s="174"/>
      <c r="R1755" s="175"/>
      <c r="S1755" s="174"/>
      <c r="U1755" s="174"/>
      <c r="W1755" s="175"/>
      <c r="X1755" s="174"/>
    </row>
    <row r="1756" spans="7:24" s="165" customFormat="1" ht="15" customHeight="1">
      <c r="G1756" s="172"/>
      <c r="I1756" s="173"/>
      <c r="J1756" s="173"/>
      <c r="K1756" s="174"/>
      <c r="M1756" s="175"/>
      <c r="N1756" s="174"/>
      <c r="P1756" s="174"/>
      <c r="R1756" s="175"/>
      <c r="S1756" s="174"/>
      <c r="U1756" s="174"/>
      <c r="W1756" s="175"/>
      <c r="X1756" s="174"/>
    </row>
    <row r="1757" spans="7:24" s="165" customFormat="1" ht="15" customHeight="1">
      <c r="G1757" s="172"/>
      <c r="I1757" s="173"/>
      <c r="J1757" s="173"/>
      <c r="K1757" s="174"/>
      <c r="M1757" s="175"/>
      <c r="N1757" s="174"/>
      <c r="P1757" s="174"/>
      <c r="R1757" s="175"/>
      <c r="S1757" s="174"/>
      <c r="U1757" s="174"/>
      <c r="W1757" s="175"/>
      <c r="X1757" s="174"/>
    </row>
    <row r="1758" spans="7:24" s="165" customFormat="1" ht="15" customHeight="1">
      <c r="G1758" s="172"/>
      <c r="I1758" s="173"/>
      <c r="J1758" s="173"/>
      <c r="K1758" s="174"/>
      <c r="M1758" s="175"/>
      <c r="N1758" s="174"/>
      <c r="P1758" s="174"/>
      <c r="R1758" s="175"/>
      <c r="S1758" s="174"/>
      <c r="U1758" s="174"/>
      <c r="W1758" s="175"/>
      <c r="X1758" s="174"/>
    </row>
    <row r="1759" spans="7:24" s="165" customFormat="1" ht="15" customHeight="1">
      <c r="G1759" s="172"/>
      <c r="I1759" s="173"/>
      <c r="J1759" s="173"/>
      <c r="K1759" s="174"/>
      <c r="M1759" s="175"/>
      <c r="N1759" s="174"/>
      <c r="P1759" s="174"/>
      <c r="R1759" s="175"/>
      <c r="S1759" s="174"/>
      <c r="U1759" s="174"/>
      <c r="W1759" s="175"/>
      <c r="X1759" s="174"/>
    </row>
    <row r="1760" spans="7:24" s="165" customFormat="1" ht="15" customHeight="1">
      <c r="G1760" s="172"/>
      <c r="I1760" s="173"/>
      <c r="J1760" s="173"/>
      <c r="K1760" s="174"/>
      <c r="M1760" s="175"/>
      <c r="N1760" s="174"/>
      <c r="P1760" s="174"/>
      <c r="R1760" s="175"/>
      <c r="S1760" s="174"/>
      <c r="U1760" s="174"/>
      <c r="W1760" s="175"/>
      <c r="X1760" s="174"/>
    </row>
    <row r="1761" spans="7:24" s="165" customFormat="1" ht="15" customHeight="1">
      <c r="G1761" s="172"/>
      <c r="I1761" s="173"/>
      <c r="J1761" s="173"/>
      <c r="K1761" s="174"/>
      <c r="M1761" s="175"/>
      <c r="N1761" s="174"/>
      <c r="P1761" s="174"/>
      <c r="R1761" s="175"/>
      <c r="S1761" s="174"/>
      <c r="U1761" s="174"/>
      <c r="W1761" s="175"/>
      <c r="X1761" s="174"/>
    </row>
    <row r="1762" spans="7:24" s="165" customFormat="1" ht="15" customHeight="1">
      <c r="G1762" s="172"/>
      <c r="I1762" s="173"/>
      <c r="J1762" s="173"/>
      <c r="K1762" s="174"/>
      <c r="M1762" s="175"/>
      <c r="N1762" s="174"/>
      <c r="P1762" s="174"/>
      <c r="R1762" s="175"/>
      <c r="S1762" s="174"/>
      <c r="U1762" s="174"/>
      <c r="W1762" s="175"/>
      <c r="X1762" s="174"/>
    </row>
    <row r="1763" spans="7:24" s="165" customFormat="1" ht="15" customHeight="1">
      <c r="G1763" s="172"/>
      <c r="I1763" s="173"/>
      <c r="J1763" s="173"/>
      <c r="K1763" s="174"/>
      <c r="M1763" s="175"/>
      <c r="N1763" s="174"/>
      <c r="P1763" s="174"/>
      <c r="R1763" s="175"/>
      <c r="S1763" s="174"/>
      <c r="U1763" s="174"/>
      <c r="W1763" s="175"/>
      <c r="X1763" s="174"/>
    </row>
    <row r="1764" spans="7:24" s="165" customFormat="1" ht="15" customHeight="1">
      <c r="G1764" s="172"/>
      <c r="I1764" s="173"/>
      <c r="J1764" s="173"/>
      <c r="K1764" s="174"/>
      <c r="M1764" s="175"/>
      <c r="N1764" s="174"/>
      <c r="P1764" s="174"/>
      <c r="R1764" s="175"/>
      <c r="S1764" s="174"/>
      <c r="U1764" s="174"/>
      <c r="W1764" s="175"/>
      <c r="X1764" s="174"/>
    </row>
    <row r="1765" spans="7:24" s="165" customFormat="1" ht="15" customHeight="1">
      <c r="G1765" s="172"/>
      <c r="I1765" s="173"/>
      <c r="J1765" s="173"/>
      <c r="K1765" s="174"/>
      <c r="M1765" s="175"/>
      <c r="N1765" s="174"/>
      <c r="P1765" s="174"/>
      <c r="R1765" s="175"/>
      <c r="S1765" s="174"/>
      <c r="U1765" s="174"/>
      <c r="W1765" s="175"/>
      <c r="X1765" s="174"/>
    </row>
    <row r="1766" spans="7:24" s="165" customFormat="1" ht="15" customHeight="1">
      <c r="G1766" s="172"/>
      <c r="I1766" s="173"/>
      <c r="J1766" s="173"/>
      <c r="K1766" s="174"/>
      <c r="M1766" s="175"/>
      <c r="N1766" s="174"/>
      <c r="P1766" s="174"/>
      <c r="R1766" s="175"/>
      <c r="S1766" s="174"/>
      <c r="U1766" s="174"/>
      <c r="W1766" s="175"/>
      <c r="X1766" s="174"/>
    </row>
    <row r="1767" spans="7:24" s="165" customFormat="1" ht="15" customHeight="1">
      <c r="G1767" s="172"/>
      <c r="I1767" s="173"/>
      <c r="J1767" s="173"/>
      <c r="K1767" s="174"/>
      <c r="M1767" s="175"/>
      <c r="N1767" s="174"/>
      <c r="P1767" s="174"/>
      <c r="R1767" s="175"/>
      <c r="S1767" s="174"/>
      <c r="U1767" s="174"/>
      <c r="W1767" s="175"/>
      <c r="X1767" s="174"/>
    </row>
    <row r="1768" spans="7:24" s="165" customFormat="1" ht="15" customHeight="1">
      <c r="G1768" s="172"/>
      <c r="I1768" s="173"/>
      <c r="J1768" s="173"/>
      <c r="K1768" s="174"/>
      <c r="M1768" s="175"/>
      <c r="N1768" s="174"/>
      <c r="P1768" s="174"/>
      <c r="R1768" s="175"/>
      <c r="S1768" s="174"/>
      <c r="U1768" s="174"/>
      <c r="W1768" s="175"/>
      <c r="X1768" s="174"/>
    </row>
    <row r="1769" spans="7:24" s="165" customFormat="1" ht="15" customHeight="1">
      <c r="G1769" s="172"/>
      <c r="I1769" s="173"/>
      <c r="J1769" s="173"/>
      <c r="K1769" s="174"/>
      <c r="M1769" s="175"/>
      <c r="N1769" s="174"/>
      <c r="P1769" s="174"/>
      <c r="R1769" s="175"/>
      <c r="S1769" s="174"/>
      <c r="U1769" s="174"/>
      <c r="W1769" s="175"/>
      <c r="X1769" s="174"/>
    </row>
    <row r="1770" spans="7:24" s="165" customFormat="1" ht="15" customHeight="1">
      <c r="G1770" s="172"/>
      <c r="I1770" s="173"/>
      <c r="J1770" s="173"/>
      <c r="K1770" s="174"/>
      <c r="M1770" s="175"/>
      <c r="N1770" s="174"/>
      <c r="P1770" s="174"/>
      <c r="R1770" s="175"/>
      <c r="S1770" s="174"/>
      <c r="U1770" s="174"/>
      <c r="W1770" s="175"/>
      <c r="X1770" s="174"/>
    </row>
    <row r="1771" spans="7:24" s="165" customFormat="1" ht="15" customHeight="1">
      <c r="G1771" s="172"/>
      <c r="I1771" s="173"/>
      <c r="J1771" s="173"/>
      <c r="K1771" s="174"/>
      <c r="M1771" s="175"/>
      <c r="N1771" s="174"/>
      <c r="P1771" s="174"/>
      <c r="R1771" s="175"/>
      <c r="S1771" s="174"/>
      <c r="U1771" s="174"/>
      <c r="W1771" s="175"/>
      <c r="X1771" s="174"/>
    </row>
    <row r="1772" spans="7:24" s="165" customFormat="1" ht="15" customHeight="1">
      <c r="G1772" s="172"/>
      <c r="I1772" s="173"/>
      <c r="J1772" s="173"/>
      <c r="K1772" s="174"/>
      <c r="M1772" s="175"/>
      <c r="N1772" s="174"/>
      <c r="P1772" s="174"/>
      <c r="R1772" s="175"/>
      <c r="S1772" s="174"/>
      <c r="U1772" s="174"/>
      <c r="W1772" s="175"/>
      <c r="X1772" s="174"/>
    </row>
    <row r="1773" spans="7:24" s="165" customFormat="1" ht="15" customHeight="1">
      <c r="G1773" s="172"/>
      <c r="I1773" s="173"/>
      <c r="J1773" s="173"/>
      <c r="K1773" s="174"/>
      <c r="M1773" s="175"/>
      <c r="N1773" s="174"/>
      <c r="P1773" s="174"/>
      <c r="R1773" s="175"/>
      <c r="S1773" s="174"/>
      <c r="U1773" s="174"/>
      <c r="W1773" s="175"/>
      <c r="X1773" s="174"/>
    </row>
    <row r="1774" spans="7:24" s="165" customFormat="1" ht="15" customHeight="1">
      <c r="G1774" s="172"/>
      <c r="I1774" s="173"/>
      <c r="J1774" s="173"/>
      <c r="K1774" s="174"/>
      <c r="M1774" s="175"/>
      <c r="N1774" s="174"/>
      <c r="P1774" s="174"/>
      <c r="R1774" s="175"/>
      <c r="S1774" s="174"/>
      <c r="U1774" s="174"/>
      <c r="W1774" s="175"/>
      <c r="X1774" s="174"/>
    </row>
    <row r="1775" spans="7:24" s="165" customFormat="1" ht="15" customHeight="1">
      <c r="G1775" s="172"/>
      <c r="I1775" s="173"/>
      <c r="J1775" s="173"/>
      <c r="K1775" s="174"/>
      <c r="M1775" s="175"/>
      <c r="N1775" s="174"/>
      <c r="P1775" s="174"/>
      <c r="R1775" s="175"/>
      <c r="S1775" s="174"/>
      <c r="U1775" s="174"/>
      <c r="W1775" s="175"/>
      <c r="X1775" s="174"/>
    </row>
    <row r="1776" spans="7:24" s="165" customFormat="1" ht="15" customHeight="1">
      <c r="G1776" s="172"/>
      <c r="I1776" s="173"/>
      <c r="J1776" s="173"/>
      <c r="K1776" s="174"/>
      <c r="M1776" s="175"/>
      <c r="N1776" s="174"/>
      <c r="P1776" s="174"/>
      <c r="R1776" s="175"/>
      <c r="S1776" s="174"/>
      <c r="U1776" s="174"/>
      <c r="W1776" s="175"/>
      <c r="X1776" s="174"/>
    </row>
    <row r="1777" spans="7:24" s="165" customFormat="1" ht="15" customHeight="1">
      <c r="G1777" s="172"/>
      <c r="I1777" s="173"/>
      <c r="J1777" s="173"/>
      <c r="K1777" s="174"/>
      <c r="M1777" s="175"/>
      <c r="N1777" s="174"/>
      <c r="P1777" s="174"/>
      <c r="R1777" s="175"/>
      <c r="S1777" s="174"/>
      <c r="U1777" s="174"/>
      <c r="W1777" s="175"/>
      <c r="X1777" s="174"/>
    </row>
    <row r="1778" spans="7:24" s="165" customFormat="1" ht="15" customHeight="1">
      <c r="G1778" s="172"/>
      <c r="I1778" s="173"/>
      <c r="J1778" s="173"/>
      <c r="K1778" s="174"/>
      <c r="M1778" s="175"/>
      <c r="N1778" s="174"/>
      <c r="P1778" s="174"/>
      <c r="R1778" s="175"/>
      <c r="S1778" s="174"/>
      <c r="U1778" s="174"/>
      <c r="W1778" s="175"/>
      <c r="X1778" s="174"/>
    </row>
    <row r="1779" spans="7:24" s="165" customFormat="1" ht="15" customHeight="1">
      <c r="G1779" s="172"/>
      <c r="I1779" s="173"/>
      <c r="J1779" s="173"/>
      <c r="K1779" s="174"/>
      <c r="M1779" s="175"/>
      <c r="N1779" s="174"/>
      <c r="P1779" s="174"/>
      <c r="R1779" s="175"/>
      <c r="S1779" s="174"/>
      <c r="U1779" s="174"/>
      <c r="W1779" s="175"/>
      <c r="X1779" s="174"/>
    </row>
    <row r="1780" spans="7:24" s="165" customFormat="1" ht="15" customHeight="1">
      <c r="G1780" s="172"/>
      <c r="I1780" s="173"/>
      <c r="J1780" s="173"/>
      <c r="K1780" s="174"/>
      <c r="M1780" s="175"/>
      <c r="N1780" s="174"/>
      <c r="P1780" s="174"/>
      <c r="R1780" s="175"/>
      <c r="S1780" s="174"/>
      <c r="U1780" s="174"/>
      <c r="W1780" s="175"/>
      <c r="X1780" s="174"/>
    </row>
    <row r="1781" spans="7:24" s="165" customFormat="1" ht="15" customHeight="1">
      <c r="G1781" s="172"/>
      <c r="I1781" s="173"/>
      <c r="J1781" s="173"/>
      <c r="K1781" s="174"/>
      <c r="M1781" s="175"/>
      <c r="N1781" s="174"/>
      <c r="P1781" s="174"/>
      <c r="R1781" s="175"/>
      <c r="S1781" s="174"/>
      <c r="U1781" s="174"/>
      <c r="W1781" s="175"/>
      <c r="X1781" s="174"/>
    </row>
    <row r="1782" spans="7:24" s="165" customFormat="1" ht="15" customHeight="1">
      <c r="G1782" s="172"/>
      <c r="I1782" s="173"/>
      <c r="J1782" s="173"/>
      <c r="K1782" s="174"/>
      <c r="M1782" s="175"/>
      <c r="N1782" s="174"/>
      <c r="P1782" s="174"/>
      <c r="R1782" s="175"/>
      <c r="S1782" s="174"/>
      <c r="U1782" s="174"/>
      <c r="W1782" s="175"/>
      <c r="X1782" s="174"/>
    </row>
    <row r="1783" spans="7:24" s="165" customFormat="1" ht="15" customHeight="1">
      <c r="G1783" s="172"/>
      <c r="I1783" s="173"/>
      <c r="J1783" s="173"/>
      <c r="K1783" s="174"/>
      <c r="M1783" s="175"/>
      <c r="N1783" s="174"/>
      <c r="P1783" s="174"/>
      <c r="R1783" s="175"/>
      <c r="S1783" s="174"/>
      <c r="U1783" s="174"/>
      <c r="W1783" s="175"/>
      <c r="X1783" s="174"/>
    </row>
    <row r="1784" spans="7:24" s="165" customFormat="1" ht="15" customHeight="1">
      <c r="G1784" s="172"/>
      <c r="I1784" s="173"/>
      <c r="J1784" s="173"/>
      <c r="K1784" s="174"/>
      <c r="M1784" s="175"/>
      <c r="N1784" s="174"/>
      <c r="P1784" s="174"/>
      <c r="R1784" s="175"/>
      <c r="S1784" s="174"/>
      <c r="U1784" s="174"/>
      <c r="W1784" s="175"/>
      <c r="X1784" s="174"/>
    </row>
    <row r="1785" spans="7:24" s="165" customFormat="1" ht="15" customHeight="1">
      <c r="G1785" s="172"/>
      <c r="I1785" s="173"/>
      <c r="J1785" s="173"/>
      <c r="K1785" s="174"/>
      <c r="M1785" s="175"/>
      <c r="N1785" s="174"/>
      <c r="P1785" s="174"/>
      <c r="R1785" s="175"/>
      <c r="S1785" s="174"/>
      <c r="U1785" s="174"/>
      <c r="W1785" s="175"/>
      <c r="X1785" s="174"/>
    </row>
    <row r="1786" spans="7:24" s="165" customFormat="1" ht="15" customHeight="1">
      <c r="G1786" s="172"/>
      <c r="I1786" s="173"/>
      <c r="J1786" s="173"/>
      <c r="K1786" s="174"/>
      <c r="M1786" s="175"/>
      <c r="N1786" s="174"/>
      <c r="P1786" s="174"/>
      <c r="R1786" s="175"/>
      <c r="S1786" s="174"/>
      <c r="U1786" s="174"/>
      <c r="W1786" s="175"/>
      <c r="X1786" s="174"/>
    </row>
    <row r="1787" spans="7:24" s="165" customFormat="1" ht="15" customHeight="1">
      <c r="G1787" s="172"/>
      <c r="I1787" s="173"/>
      <c r="J1787" s="173"/>
      <c r="K1787" s="174"/>
      <c r="M1787" s="175"/>
      <c r="N1787" s="174"/>
      <c r="P1787" s="174"/>
      <c r="R1787" s="175"/>
      <c r="S1787" s="174"/>
      <c r="U1787" s="174"/>
      <c r="W1787" s="175"/>
      <c r="X1787" s="174"/>
    </row>
    <row r="1788" spans="7:24" s="165" customFormat="1" ht="15" customHeight="1">
      <c r="G1788" s="172"/>
      <c r="I1788" s="173"/>
      <c r="J1788" s="173"/>
      <c r="K1788" s="174"/>
      <c r="M1788" s="175"/>
      <c r="N1788" s="174"/>
      <c r="P1788" s="174"/>
      <c r="R1788" s="175"/>
      <c r="S1788" s="174"/>
      <c r="U1788" s="174"/>
      <c r="W1788" s="175"/>
      <c r="X1788" s="174"/>
    </row>
    <row r="1789" spans="7:24" s="165" customFormat="1" ht="15" customHeight="1">
      <c r="G1789" s="172"/>
      <c r="I1789" s="173"/>
      <c r="J1789" s="173"/>
      <c r="K1789" s="174"/>
      <c r="M1789" s="175"/>
      <c r="N1789" s="174"/>
      <c r="P1789" s="174"/>
      <c r="R1789" s="175"/>
      <c r="S1789" s="174"/>
      <c r="U1789" s="174"/>
      <c r="W1789" s="175"/>
      <c r="X1789" s="174"/>
    </row>
    <row r="1790" spans="7:24" s="165" customFormat="1" ht="15" customHeight="1">
      <c r="G1790" s="172"/>
      <c r="I1790" s="173"/>
      <c r="J1790" s="173"/>
      <c r="K1790" s="174"/>
      <c r="M1790" s="175"/>
      <c r="N1790" s="174"/>
      <c r="P1790" s="174"/>
      <c r="R1790" s="175"/>
      <c r="S1790" s="174"/>
      <c r="U1790" s="174"/>
      <c r="W1790" s="175"/>
      <c r="X1790" s="174"/>
    </row>
    <row r="1791" spans="7:24" s="165" customFormat="1" ht="15" customHeight="1">
      <c r="G1791" s="172"/>
      <c r="I1791" s="173"/>
      <c r="J1791" s="173"/>
      <c r="K1791" s="174"/>
      <c r="M1791" s="175"/>
      <c r="N1791" s="174"/>
      <c r="P1791" s="174"/>
      <c r="R1791" s="175"/>
      <c r="S1791" s="174"/>
      <c r="U1791" s="174"/>
      <c r="W1791" s="175"/>
      <c r="X1791" s="174"/>
    </row>
    <row r="1792" spans="7:24" s="165" customFormat="1" ht="15" customHeight="1">
      <c r="G1792" s="172"/>
      <c r="I1792" s="173"/>
      <c r="J1792" s="173"/>
      <c r="K1792" s="174"/>
      <c r="M1792" s="175"/>
      <c r="N1792" s="174"/>
      <c r="P1792" s="174"/>
      <c r="R1792" s="175"/>
      <c r="S1792" s="174"/>
      <c r="U1792" s="174"/>
      <c r="W1792" s="175"/>
      <c r="X1792" s="174"/>
    </row>
    <row r="1793" spans="7:24" s="165" customFormat="1" ht="15" customHeight="1">
      <c r="G1793" s="172"/>
      <c r="I1793" s="173"/>
      <c r="J1793" s="173"/>
      <c r="K1793" s="174"/>
      <c r="M1793" s="175"/>
      <c r="N1793" s="174"/>
      <c r="P1793" s="174"/>
      <c r="R1793" s="175"/>
      <c r="S1793" s="174"/>
      <c r="U1793" s="174"/>
      <c r="W1793" s="175"/>
      <c r="X1793" s="174"/>
    </row>
    <row r="1794" spans="7:24" s="165" customFormat="1" ht="15" customHeight="1">
      <c r="G1794" s="172"/>
      <c r="I1794" s="173"/>
      <c r="J1794" s="173"/>
      <c r="K1794" s="174"/>
      <c r="M1794" s="175"/>
      <c r="N1794" s="174"/>
      <c r="P1794" s="174"/>
      <c r="R1794" s="175"/>
      <c r="S1794" s="174"/>
      <c r="U1794" s="174"/>
      <c r="W1794" s="175"/>
      <c r="X1794" s="174"/>
    </row>
    <row r="1795" spans="7:24" s="165" customFormat="1" ht="15" customHeight="1">
      <c r="G1795" s="172"/>
      <c r="I1795" s="173"/>
      <c r="J1795" s="173"/>
      <c r="K1795" s="174"/>
      <c r="M1795" s="175"/>
      <c r="N1795" s="174"/>
      <c r="P1795" s="174"/>
      <c r="R1795" s="175"/>
      <c r="S1795" s="174"/>
      <c r="U1795" s="174"/>
      <c r="W1795" s="175"/>
      <c r="X1795" s="174"/>
    </row>
    <row r="1796" spans="7:24" s="165" customFormat="1" ht="15" customHeight="1">
      <c r="G1796" s="172"/>
      <c r="I1796" s="173"/>
      <c r="J1796" s="173"/>
      <c r="K1796" s="174"/>
      <c r="M1796" s="175"/>
      <c r="N1796" s="174"/>
      <c r="P1796" s="174"/>
      <c r="R1796" s="175"/>
      <c r="S1796" s="174"/>
      <c r="U1796" s="174"/>
      <c r="W1796" s="175"/>
      <c r="X1796" s="174"/>
    </row>
    <row r="1797" spans="7:24" s="165" customFormat="1" ht="15" customHeight="1">
      <c r="G1797" s="172"/>
      <c r="I1797" s="173"/>
      <c r="J1797" s="173"/>
      <c r="K1797" s="174"/>
      <c r="M1797" s="175"/>
      <c r="N1797" s="174"/>
      <c r="P1797" s="174"/>
      <c r="R1797" s="175"/>
      <c r="S1797" s="174"/>
      <c r="U1797" s="174"/>
      <c r="W1797" s="175"/>
      <c r="X1797" s="174"/>
    </row>
    <row r="1798" spans="7:24" s="165" customFormat="1" ht="15" customHeight="1">
      <c r="G1798" s="172"/>
      <c r="I1798" s="173"/>
      <c r="J1798" s="173"/>
      <c r="K1798" s="174"/>
      <c r="M1798" s="175"/>
      <c r="N1798" s="174"/>
      <c r="P1798" s="174"/>
      <c r="R1798" s="175"/>
      <c r="S1798" s="174"/>
      <c r="U1798" s="174"/>
      <c r="W1798" s="175"/>
      <c r="X1798" s="174"/>
    </row>
    <row r="1799" spans="7:24" s="165" customFormat="1" ht="15" customHeight="1">
      <c r="G1799" s="172"/>
      <c r="I1799" s="173"/>
      <c r="J1799" s="173"/>
      <c r="K1799" s="174"/>
      <c r="M1799" s="175"/>
      <c r="N1799" s="174"/>
      <c r="P1799" s="174"/>
      <c r="R1799" s="175"/>
      <c r="S1799" s="174"/>
      <c r="U1799" s="174"/>
      <c r="W1799" s="175"/>
      <c r="X1799" s="174"/>
    </row>
    <row r="1800" spans="7:24" s="165" customFormat="1" ht="15" customHeight="1">
      <c r="G1800" s="172"/>
      <c r="I1800" s="173"/>
      <c r="J1800" s="173"/>
      <c r="K1800" s="174"/>
      <c r="M1800" s="175"/>
      <c r="N1800" s="174"/>
      <c r="P1800" s="174"/>
      <c r="R1800" s="175"/>
      <c r="S1800" s="174"/>
      <c r="U1800" s="174"/>
      <c r="W1800" s="175"/>
      <c r="X1800" s="174"/>
    </row>
    <row r="1801" spans="7:24" s="165" customFormat="1" ht="15" customHeight="1">
      <c r="G1801" s="172"/>
      <c r="I1801" s="173"/>
      <c r="J1801" s="173"/>
      <c r="K1801" s="174"/>
      <c r="M1801" s="175"/>
      <c r="N1801" s="174"/>
      <c r="P1801" s="174"/>
      <c r="R1801" s="175"/>
      <c r="S1801" s="174"/>
      <c r="U1801" s="174"/>
      <c r="W1801" s="175"/>
      <c r="X1801" s="174"/>
    </row>
    <row r="1802" spans="7:24" s="165" customFormat="1" ht="15" customHeight="1">
      <c r="G1802" s="172"/>
      <c r="I1802" s="173"/>
      <c r="J1802" s="173"/>
      <c r="K1802" s="174"/>
      <c r="M1802" s="175"/>
      <c r="N1802" s="174"/>
      <c r="P1802" s="174"/>
      <c r="R1802" s="175"/>
      <c r="S1802" s="174"/>
      <c r="U1802" s="174"/>
      <c r="W1802" s="175"/>
      <c r="X1802" s="174"/>
    </row>
    <row r="1803" spans="7:24" s="165" customFormat="1" ht="15" customHeight="1">
      <c r="G1803" s="172"/>
      <c r="I1803" s="173"/>
      <c r="J1803" s="173"/>
      <c r="K1803" s="174"/>
      <c r="M1803" s="175"/>
      <c r="N1803" s="174"/>
      <c r="P1803" s="174"/>
      <c r="R1803" s="175"/>
      <c r="S1803" s="174"/>
      <c r="U1803" s="174"/>
      <c r="W1803" s="175"/>
      <c r="X1803" s="174"/>
    </row>
    <row r="1804" spans="7:24" s="165" customFormat="1" ht="15" customHeight="1">
      <c r="G1804" s="172"/>
      <c r="I1804" s="173"/>
      <c r="J1804" s="173"/>
      <c r="K1804" s="174"/>
      <c r="M1804" s="175"/>
      <c r="N1804" s="174"/>
      <c r="P1804" s="174"/>
      <c r="R1804" s="175"/>
      <c r="S1804" s="174"/>
      <c r="U1804" s="174"/>
      <c r="W1804" s="175"/>
      <c r="X1804" s="174"/>
    </row>
    <row r="1805" spans="7:24" s="165" customFormat="1" ht="15" customHeight="1">
      <c r="G1805" s="172"/>
      <c r="I1805" s="173"/>
      <c r="J1805" s="173"/>
      <c r="K1805" s="174"/>
      <c r="M1805" s="175"/>
      <c r="N1805" s="174"/>
      <c r="P1805" s="174"/>
      <c r="R1805" s="175"/>
      <c r="S1805" s="174"/>
      <c r="U1805" s="174"/>
      <c r="W1805" s="175"/>
      <c r="X1805" s="174"/>
    </row>
    <row r="1806" spans="7:24" s="165" customFormat="1" ht="15" customHeight="1">
      <c r="G1806" s="172"/>
      <c r="I1806" s="173"/>
      <c r="J1806" s="173"/>
      <c r="K1806" s="174"/>
      <c r="M1806" s="175"/>
      <c r="N1806" s="174"/>
      <c r="P1806" s="174"/>
      <c r="R1806" s="175"/>
      <c r="S1806" s="174"/>
      <c r="U1806" s="174"/>
      <c r="W1806" s="175"/>
      <c r="X1806" s="174"/>
    </row>
    <row r="1807" spans="7:24" s="165" customFormat="1" ht="15" customHeight="1">
      <c r="G1807" s="172"/>
      <c r="I1807" s="173"/>
      <c r="J1807" s="173"/>
      <c r="K1807" s="174"/>
      <c r="M1807" s="175"/>
      <c r="N1807" s="174"/>
      <c r="P1807" s="174"/>
      <c r="R1807" s="175"/>
      <c r="S1807" s="174"/>
      <c r="U1807" s="174"/>
      <c r="W1807" s="175"/>
      <c r="X1807" s="174"/>
    </row>
    <row r="1808" spans="7:24" s="165" customFormat="1" ht="15" customHeight="1">
      <c r="G1808" s="172"/>
      <c r="I1808" s="173"/>
      <c r="J1808" s="173"/>
      <c r="K1808" s="174"/>
      <c r="M1808" s="175"/>
      <c r="N1808" s="174"/>
      <c r="P1808" s="174"/>
      <c r="R1808" s="175"/>
      <c r="S1808" s="174"/>
      <c r="U1808" s="174"/>
      <c r="W1808" s="175"/>
      <c r="X1808" s="174"/>
    </row>
    <row r="1809" spans="7:24" s="165" customFormat="1" ht="15" customHeight="1">
      <c r="G1809" s="172"/>
      <c r="I1809" s="173"/>
      <c r="J1809" s="173"/>
      <c r="K1809" s="174"/>
      <c r="M1809" s="175"/>
      <c r="N1809" s="174"/>
      <c r="P1809" s="174"/>
      <c r="R1809" s="175"/>
      <c r="S1809" s="174"/>
      <c r="U1809" s="174"/>
      <c r="W1809" s="175"/>
      <c r="X1809" s="174"/>
    </row>
    <row r="1810" spans="7:24" s="165" customFormat="1" ht="15" customHeight="1">
      <c r="G1810" s="172"/>
      <c r="I1810" s="173"/>
      <c r="J1810" s="173"/>
      <c r="K1810" s="174"/>
      <c r="M1810" s="175"/>
      <c r="N1810" s="174"/>
      <c r="P1810" s="174"/>
      <c r="R1810" s="175"/>
      <c r="S1810" s="174"/>
      <c r="U1810" s="174"/>
      <c r="W1810" s="175"/>
      <c r="X1810" s="174"/>
    </row>
    <row r="1811" spans="7:24" s="165" customFormat="1" ht="15" customHeight="1">
      <c r="G1811" s="172"/>
      <c r="I1811" s="173"/>
      <c r="J1811" s="173"/>
      <c r="K1811" s="174"/>
      <c r="M1811" s="175"/>
      <c r="N1811" s="174"/>
      <c r="P1811" s="174"/>
      <c r="R1811" s="175"/>
      <c r="S1811" s="174"/>
      <c r="U1811" s="174"/>
      <c r="W1811" s="175"/>
      <c r="X1811" s="174"/>
    </row>
    <row r="1812" spans="7:24" s="165" customFormat="1" ht="15" customHeight="1">
      <c r="G1812" s="172"/>
      <c r="I1812" s="173"/>
      <c r="J1812" s="173"/>
      <c r="K1812" s="174"/>
      <c r="M1812" s="175"/>
      <c r="N1812" s="174"/>
      <c r="P1812" s="174"/>
      <c r="R1812" s="175"/>
      <c r="S1812" s="174"/>
      <c r="U1812" s="174"/>
      <c r="W1812" s="175"/>
      <c r="X1812" s="174"/>
    </row>
    <row r="1813" spans="7:24" s="165" customFormat="1" ht="15" customHeight="1">
      <c r="G1813" s="172"/>
      <c r="I1813" s="173"/>
      <c r="J1813" s="173"/>
      <c r="K1813" s="174"/>
      <c r="M1813" s="175"/>
      <c r="N1813" s="174"/>
      <c r="P1813" s="174"/>
      <c r="R1813" s="175"/>
      <c r="S1813" s="174"/>
      <c r="U1813" s="174"/>
      <c r="W1813" s="175"/>
      <c r="X1813" s="174"/>
    </row>
    <row r="1814" spans="7:24" s="165" customFormat="1" ht="15" customHeight="1">
      <c r="G1814" s="172"/>
      <c r="I1814" s="173"/>
      <c r="J1814" s="173"/>
      <c r="K1814" s="174"/>
      <c r="M1814" s="175"/>
      <c r="N1814" s="174"/>
      <c r="P1814" s="174"/>
      <c r="R1814" s="175"/>
      <c r="S1814" s="174"/>
      <c r="U1814" s="174"/>
      <c r="W1814" s="175"/>
      <c r="X1814" s="174"/>
    </row>
    <row r="1815" spans="7:24" s="165" customFormat="1" ht="15" customHeight="1">
      <c r="G1815" s="172"/>
      <c r="I1815" s="173"/>
      <c r="J1815" s="173"/>
      <c r="K1815" s="174"/>
      <c r="M1815" s="175"/>
      <c r="N1815" s="174"/>
      <c r="P1815" s="174"/>
      <c r="R1815" s="175"/>
      <c r="S1815" s="174"/>
      <c r="U1815" s="174"/>
      <c r="W1815" s="175"/>
      <c r="X1815" s="174"/>
    </row>
    <row r="1816" spans="7:24" s="165" customFormat="1" ht="15" customHeight="1">
      <c r="G1816" s="172"/>
      <c r="I1816" s="173"/>
      <c r="J1816" s="173"/>
      <c r="K1816" s="174"/>
      <c r="M1816" s="175"/>
      <c r="N1816" s="174"/>
      <c r="P1816" s="174"/>
      <c r="R1816" s="175"/>
      <c r="S1816" s="174"/>
      <c r="U1816" s="174"/>
      <c r="W1816" s="175"/>
      <c r="X1816" s="174"/>
    </row>
    <row r="1817" spans="7:24" s="165" customFormat="1" ht="15" customHeight="1">
      <c r="G1817" s="172"/>
      <c r="I1817" s="173"/>
      <c r="J1817" s="173"/>
      <c r="K1817" s="174"/>
      <c r="M1817" s="175"/>
      <c r="N1817" s="174"/>
      <c r="P1817" s="174"/>
      <c r="R1817" s="175"/>
      <c r="S1817" s="174"/>
      <c r="U1817" s="174"/>
      <c r="W1817" s="175"/>
      <c r="X1817" s="174"/>
    </row>
    <row r="1818" spans="7:24" s="165" customFormat="1" ht="15" customHeight="1">
      <c r="G1818" s="172"/>
      <c r="I1818" s="173"/>
      <c r="J1818" s="173"/>
      <c r="K1818" s="174"/>
      <c r="M1818" s="175"/>
      <c r="N1818" s="174"/>
      <c r="P1818" s="174"/>
      <c r="R1818" s="175"/>
      <c r="S1818" s="174"/>
      <c r="U1818" s="174"/>
      <c r="W1818" s="175"/>
      <c r="X1818" s="174"/>
    </row>
    <row r="1819" spans="7:24" s="165" customFormat="1" ht="15" customHeight="1">
      <c r="G1819" s="172"/>
      <c r="I1819" s="173"/>
      <c r="J1819" s="173"/>
      <c r="K1819" s="174"/>
      <c r="M1819" s="175"/>
      <c r="N1819" s="174"/>
      <c r="P1819" s="174"/>
      <c r="R1819" s="175"/>
      <c r="S1819" s="174"/>
      <c r="U1819" s="174"/>
      <c r="W1819" s="175"/>
      <c r="X1819" s="174"/>
    </row>
    <row r="1820" spans="7:24" s="165" customFormat="1" ht="15" customHeight="1">
      <c r="G1820" s="172"/>
      <c r="I1820" s="173"/>
      <c r="J1820" s="173"/>
      <c r="K1820" s="174"/>
      <c r="M1820" s="175"/>
      <c r="N1820" s="174"/>
      <c r="P1820" s="174"/>
      <c r="R1820" s="175"/>
      <c r="S1820" s="174"/>
      <c r="U1820" s="174"/>
      <c r="W1820" s="175"/>
      <c r="X1820" s="174"/>
    </row>
    <row r="1821" spans="7:24" s="165" customFormat="1" ht="15" customHeight="1">
      <c r="G1821" s="172"/>
      <c r="I1821" s="173"/>
      <c r="J1821" s="173"/>
      <c r="K1821" s="174"/>
      <c r="M1821" s="175"/>
      <c r="N1821" s="174"/>
      <c r="P1821" s="174"/>
      <c r="R1821" s="175"/>
      <c r="S1821" s="174"/>
      <c r="U1821" s="174"/>
      <c r="W1821" s="175"/>
      <c r="X1821" s="174"/>
    </row>
    <row r="1822" spans="7:24" s="165" customFormat="1" ht="15" customHeight="1">
      <c r="G1822" s="172"/>
      <c r="I1822" s="173"/>
      <c r="J1822" s="173"/>
      <c r="K1822" s="174"/>
      <c r="M1822" s="175"/>
      <c r="N1822" s="174"/>
      <c r="P1822" s="174"/>
      <c r="R1822" s="175"/>
      <c r="S1822" s="174"/>
      <c r="U1822" s="174"/>
      <c r="W1822" s="175"/>
      <c r="X1822" s="174"/>
    </row>
    <row r="1823" spans="7:24" s="165" customFormat="1" ht="15" customHeight="1">
      <c r="G1823" s="172"/>
      <c r="I1823" s="173"/>
      <c r="J1823" s="173"/>
      <c r="K1823" s="174"/>
      <c r="M1823" s="175"/>
      <c r="N1823" s="174"/>
      <c r="P1823" s="174"/>
      <c r="R1823" s="175"/>
      <c r="S1823" s="174"/>
      <c r="U1823" s="174"/>
      <c r="W1823" s="175"/>
      <c r="X1823" s="174"/>
    </row>
    <row r="1824" spans="7:24" s="165" customFormat="1" ht="15" customHeight="1">
      <c r="G1824" s="172"/>
      <c r="I1824" s="173"/>
      <c r="J1824" s="173"/>
      <c r="K1824" s="174"/>
      <c r="M1824" s="175"/>
      <c r="N1824" s="174"/>
      <c r="P1824" s="174"/>
      <c r="R1824" s="175"/>
      <c r="S1824" s="174"/>
      <c r="U1824" s="174"/>
      <c r="W1824" s="175"/>
      <c r="X1824" s="174"/>
    </row>
    <row r="1825" spans="7:24" s="165" customFormat="1" ht="15" customHeight="1">
      <c r="G1825" s="172"/>
      <c r="I1825" s="173"/>
      <c r="J1825" s="173"/>
      <c r="K1825" s="174"/>
      <c r="M1825" s="175"/>
      <c r="N1825" s="174"/>
      <c r="P1825" s="174"/>
      <c r="R1825" s="175"/>
      <c r="S1825" s="174"/>
      <c r="U1825" s="174"/>
      <c r="W1825" s="175"/>
      <c r="X1825" s="174"/>
    </row>
    <row r="1826" spans="7:24" s="165" customFormat="1" ht="15" customHeight="1">
      <c r="G1826" s="172"/>
      <c r="I1826" s="173"/>
      <c r="J1826" s="173"/>
      <c r="K1826" s="174"/>
      <c r="M1826" s="175"/>
      <c r="N1826" s="174"/>
      <c r="P1826" s="174"/>
      <c r="R1826" s="175"/>
      <c r="S1826" s="174"/>
      <c r="U1826" s="174"/>
      <c r="W1826" s="175"/>
      <c r="X1826" s="174"/>
    </row>
    <row r="1827" spans="7:24" s="165" customFormat="1" ht="15" customHeight="1">
      <c r="G1827" s="172"/>
      <c r="I1827" s="173"/>
      <c r="J1827" s="173"/>
      <c r="K1827" s="174"/>
      <c r="M1827" s="175"/>
      <c r="N1827" s="174"/>
      <c r="P1827" s="174"/>
      <c r="R1827" s="175"/>
      <c r="S1827" s="174"/>
      <c r="U1827" s="174"/>
      <c r="W1827" s="175"/>
      <c r="X1827" s="174"/>
    </row>
    <row r="1828" spans="7:24" s="165" customFormat="1" ht="15" customHeight="1">
      <c r="G1828" s="172"/>
      <c r="I1828" s="173"/>
      <c r="J1828" s="173"/>
      <c r="K1828" s="174"/>
      <c r="M1828" s="175"/>
      <c r="N1828" s="174"/>
      <c r="P1828" s="174"/>
      <c r="R1828" s="175"/>
      <c r="S1828" s="174"/>
      <c r="U1828" s="174"/>
      <c r="W1828" s="175"/>
      <c r="X1828" s="174"/>
    </row>
    <row r="1829" spans="7:24" s="165" customFormat="1" ht="15" customHeight="1">
      <c r="G1829" s="172"/>
      <c r="I1829" s="173"/>
      <c r="J1829" s="173"/>
      <c r="K1829" s="174"/>
      <c r="M1829" s="175"/>
      <c r="N1829" s="174"/>
      <c r="P1829" s="174"/>
      <c r="R1829" s="175"/>
      <c r="S1829" s="174"/>
      <c r="U1829" s="174"/>
      <c r="W1829" s="175"/>
      <c r="X1829" s="174"/>
    </row>
    <row r="1830" spans="7:24" s="165" customFormat="1" ht="15" customHeight="1">
      <c r="G1830" s="172"/>
      <c r="I1830" s="173"/>
      <c r="J1830" s="173"/>
      <c r="K1830" s="174"/>
      <c r="M1830" s="175"/>
      <c r="N1830" s="174"/>
      <c r="P1830" s="174"/>
      <c r="R1830" s="175"/>
      <c r="S1830" s="174"/>
      <c r="U1830" s="174"/>
      <c r="W1830" s="175"/>
      <c r="X1830" s="174"/>
    </row>
    <row r="1831" spans="7:24" s="165" customFormat="1" ht="15" customHeight="1">
      <c r="G1831" s="172"/>
      <c r="I1831" s="173"/>
      <c r="J1831" s="173"/>
      <c r="K1831" s="174"/>
      <c r="M1831" s="175"/>
      <c r="N1831" s="174"/>
      <c r="P1831" s="174"/>
      <c r="R1831" s="175"/>
      <c r="S1831" s="174"/>
      <c r="U1831" s="174"/>
      <c r="W1831" s="175"/>
      <c r="X1831" s="174"/>
    </row>
    <row r="1832" spans="7:24" s="165" customFormat="1" ht="15" customHeight="1">
      <c r="G1832" s="172"/>
      <c r="I1832" s="173"/>
      <c r="J1832" s="173"/>
      <c r="K1832" s="174"/>
      <c r="M1832" s="175"/>
      <c r="N1832" s="174"/>
      <c r="P1832" s="174"/>
      <c r="R1832" s="175"/>
      <c r="S1832" s="174"/>
      <c r="U1832" s="174"/>
      <c r="W1832" s="175"/>
      <c r="X1832" s="174"/>
    </row>
    <row r="1833" spans="7:24" s="165" customFormat="1" ht="15" customHeight="1">
      <c r="G1833" s="172"/>
      <c r="I1833" s="173"/>
      <c r="J1833" s="173"/>
      <c r="K1833" s="174"/>
      <c r="M1833" s="175"/>
      <c r="N1833" s="174"/>
      <c r="P1833" s="174"/>
      <c r="R1833" s="175"/>
      <c r="S1833" s="174"/>
      <c r="U1833" s="174"/>
      <c r="W1833" s="175"/>
      <c r="X1833" s="174"/>
    </row>
    <row r="1834" spans="7:24" s="165" customFormat="1" ht="15" customHeight="1">
      <c r="G1834" s="172"/>
      <c r="I1834" s="173"/>
      <c r="J1834" s="173"/>
      <c r="K1834" s="174"/>
      <c r="M1834" s="175"/>
      <c r="N1834" s="174"/>
      <c r="P1834" s="174"/>
      <c r="R1834" s="175"/>
      <c r="S1834" s="174"/>
      <c r="U1834" s="174"/>
      <c r="W1834" s="175"/>
      <c r="X1834" s="174"/>
    </row>
    <row r="1835" spans="7:24" s="165" customFormat="1" ht="15" customHeight="1">
      <c r="G1835" s="172"/>
      <c r="I1835" s="173"/>
      <c r="J1835" s="173"/>
      <c r="K1835" s="174"/>
      <c r="M1835" s="175"/>
      <c r="N1835" s="174"/>
      <c r="P1835" s="174"/>
      <c r="R1835" s="175"/>
      <c r="S1835" s="174"/>
      <c r="U1835" s="174"/>
      <c r="W1835" s="175"/>
      <c r="X1835" s="174"/>
    </row>
    <row r="1836" spans="7:24" s="165" customFormat="1" ht="15" customHeight="1">
      <c r="G1836" s="172"/>
      <c r="I1836" s="173"/>
      <c r="J1836" s="173"/>
      <c r="K1836" s="174"/>
      <c r="M1836" s="175"/>
      <c r="N1836" s="174"/>
      <c r="P1836" s="174"/>
      <c r="R1836" s="175"/>
      <c r="S1836" s="174"/>
      <c r="U1836" s="174"/>
      <c r="W1836" s="175"/>
      <c r="X1836" s="174"/>
    </row>
    <row r="1837" spans="7:24" s="165" customFormat="1" ht="15" customHeight="1">
      <c r="G1837" s="172"/>
      <c r="I1837" s="173"/>
      <c r="J1837" s="173"/>
      <c r="K1837" s="174"/>
      <c r="M1837" s="175"/>
      <c r="N1837" s="174"/>
      <c r="P1837" s="174"/>
      <c r="R1837" s="175"/>
      <c r="S1837" s="174"/>
      <c r="U1837" s="174"/>
      <c r="W1837" s="175"/>
      <c r="X1837" s="174"/>
    </row>
    <row r="1838" spans="7:24" s="165" customFormat="1" ht="15" customHeight="1">
      <c r="G1838" s="172"/>
      <c r="I1838" s="173"/>
      <c r="J1838" s="173"/>
      <c r="K1838" s="174"/>
      <c r="M1838" s="175"/>
      <c r="N1838" s="174"/>
      <c r="P1838" s="174"/>
      <c r="R1838" s="175"/>
      <c r="S1838" s="174"/>
      <c r="U1838" s="174"/>
      <c r="W1838" s="175"/>
      <c r="X1838" s="174"/>
    </row>
    <row r="1839" spans="7:24" s="165" customFormat="1" ht="15" customHeight="1">
      <c r="G1839" s="172"/>
      <c r="I1839" s="173"/>
      <c r="J1839" s="173"/>
      <c r="K1839" s="174"/>
      <c r="M1839" s="175"/>
      <c r="N1839" s="174"/>
      <c r="P1839" s="174"/>
      <c r="R1839" s="175"/>
      <c r="S1839" s="174"/>
      <c r="U1839" s="174"/>
      <c r="W1839" s="175"/>
      <c r="X1839" s="174"/>
    </row>
    <row r="1840" spans="7:24" s="165" customFormat="1" ht="15" customHeight="1">
      <c r="G1840" s="172"/>
      <c r="I1840" s="173"/>
      <c r="J1840" s="173"/>
      <c r="K1840" s="174"/>
      <c r="M1840" s="175"/>
      <c r="N1840" s="174"/>
      <c r="P1840" s="174"/>
      <c r="R1840" s="175"/>
      <c r="S1840" s="174"/>
      <c r="U1840" s="174"/>
      <c r="W1840" s="175"/>
      <c r="X1840" s="174"/>
    </row>
    <row r="1841" spans="7:24" s="165" customFormat="1" ht="15" customHeight="1">
      <c r="G1841" s="172"/>
      <c r="I1841" s="173"/>
      <c r="J1841" s="173"/>
      <c r="K1841" s="174"/>
      <c r="M1841" s="175"/>
      <c r="N1841" s="174"/>
      <c r="P1841" s="174"/>
      <c r="R1841" s="175"/>
      <c r="S1841" s="174"/>
      <c r="U1841" s="174"/>
      <c r="W1841" s="175"/>
      <c r="X1841" s="174"/>
    </row>
    <row r="1842" spans="7:24" s="165" customFormat="1" ht="15" customHeight="1">
      <c r="G1842" s="172"/>
      <c r="I1842" s="173"/>
      <c r="J1842" s="173"/>
      <c r="K1842" s="174"/>
      <c r="M1842" s="175"/>
      <c r="N1842" s="174"/>
      <c r="P1842" s="174"/>
      <c r="R1842" s="175"/>
      <c r="S1842" s="174"/>
      <c r="U1842" s="174"/>
      <c r="W1842" s="175"/>
      <c r="X1842" s="174"/>
    </row>
    <row r="1843" spans="7:24" s="165" customFormat="1" ht="15" customHeight="1">
      <c r="G1843" s="172"/>
      <c r="I1843" s="173"/>
      <c r="J1843" s="173"/>
      <c r="K1843" s="174"/>
      <c r="M1843" s="175"/>
      <c r="N1843" s="174"/>
      <c r="P1843" s="174"/>
      <c r="R1843" s="175"/>
      <c r="S1843" s="174"/>
      <c r="U1843" s="174"/>
      <c r="W1843" s="175"/>
      <c r="X1843" s="174"/>
    </row>
    <row r="1844" spans="7:24" s="165" customFormat="1" ht="15" customHeight="1">
      <c r="G1844" s="172"/>
      <c r="I1844" s="173"/>
      <c r="J1844" s="173"/>
      <c r="K1844" s="174"/>
      <c r="M1844" s="175"/>
      <c r="N1844" s="174"/>
      <c r="P1844" s="174"/>
      <c r="R1844" s="175"/>
      <c r="S1844" s="174"/>
      <c r="U1844" s="174"/>
      <c r="W1844" s="175"/>
      <c r="X1844" s="174"/>
    </row>
    <row r="1845" spans="7:24" s="165" customFormat="1" ht="15" customHeight="1">
      <c r="G1845" s="172"/>
      <c r="I1845" s="173"/>
      <c r="J1845" s="173"/>
      <c r="K1845" s="174"/>
      <c r="M1845" s="175"/>
      <c r="N1845" s="174"/>
      <c r="P1845" s="174"/>
      <c r="R1845" s="175"/>
      <c r="S1845" s="174"/>
      <c r="U1845" s="174"/>
      <c r="W1845" s="175"/>
      <c r="X1845" s="174"/>
    </row>
    <row r="1846" spans="7:24" s="165" customFormat="1" ht="15" customHeight="1">
      <c r="G1846" s="172"/>
      <c r="I1846" s="173"/>
      <c r="J1846" s="173"/>
      <c r="K1846" s="174"/>
      <c r="M1846" s="175"/>
      <c r="N1846" s="174"/>
      <c r="P1846" s="174"/>
      <c r="R1846" s="175"/>
      <c r="S1846" s="174"/>
      <c r="U1846" s="174"/>
      <c r="W1846" s="175"/>
      <c r="X1846" s="174"/>
    </row>
    <row r="1847" spans="7:24" s="165" customFormat="1" ht="15" customHeight="1">
      <c r="G1847" s="172"/>
      <c r="I1847" s="173"/>
      <c r="J1847" s="173"/>
      <c r="K1847" s="174"/>
      <c r="M1847" s="175"/>
      <c r="N1847" s="174"/>
      <c r="P1847" s="174"/>
      <c r="R1847" s="175"/>
      <c r="S1847" s="174"/>
      <c r="U1847" s="174"/>
      <c r="W1847" s="175"/>
      <c r="X1847" s="174"/>
    </row>
    <row r="1848" spans="7:24" s="165" customFormat="1" ht="15" customHeight="1">
      <c r="G1848" s="172"/>
      <c r="I1848" s="173"/>
      <c r="J1848" s="173"/>
      <c r="K1848" s="174"/>
      <c r="M1848" s="175"/>
      <c r="N1848" s="174"/>
      <c r="P1848" s="174"/>
      <c r="R1848" s="175"/>
      <c r="S1848" s="174"/>
      <c r="U1848" s="174"/>
      <c r="W1848" s="175"/>
      <c r="X1848" s="174"/>
    </row>
    <row r="1849" spans="7:24" s="165" customFormat="1" ht="15" customHeight="1">
      <c r="G1849" s="172"/>
      <c r="I1849" s="173"/>
      <c r="J1849" s="173"/>
      <c r="K1849" s="174"/>
      <c r="M1849" s="175"/>
      <c r="N1849" s="174"/>
      <c r="P1849" s="174"/>
      <c r="R1849" s="175"/>
      <c r="S1849" s="174"/>
      <c r="U1849" s="174"/>
      <c r="W1849" s="175"/>
      <c r="X1849" s="174"/>
    </row>
    <row r="1850" spans="7:24" s="165" customFormat="1" ht="15" customHeight="1">
      <c r="G1850" s="172"/>
      <c r="I1850" s="173"/>
      <c r="J1850" s="173"/>
      <c r="K1850" s="174"/>
      <c r="M1850" s="175"/>
      <c r="N1850" s="174"/>
      <c r="P1850" s="174"/>
      <c r="R1850" s="175"/>
      <c r="S1850" s="174"/>
      <c r="U1850" s="174"/>
      <c r="W1850" s="175"/>
      <c r="X1850" s="174"/>
    </row>
    <row r="1851" spans="7:24" s="165" customFormat="1" ht="15" customHeight="1">
      <c r="G1851" s="172"/>
      <c r="I1851" s="173"/>
      <c r="J1851" s="173"/>
      <c r="K1851" s="174"/>
      <c r="M1851" s="175"/>
      <c r="N1851" s="174"/>
      <c r="P1851" s="174"/>
      <c r="R1851" s="175"/>
      <c r="S1851" s="174"/>
      <c r="U1851" s="174"/>
      <c r="W1851" s="175"/>
      <c r="X1851" s="174"/>
    </row>
    <row r="1852" spans="7:24" s="165" customFormat="1" ht="15" customHeight="1">
      <c r="G1852" s="172"/>
      <c r="I1852" s="173"/>
      <c r="J1852" s="173"/>
      <c r="K1852" s="174"/>
      <c r="M1852" s="175"/>
      <c r="N1852" s="174"/>
      <c r="P1852" s="174"/>
      <c r="R1852" s="175"/>
      <c r="S1852" s="174"/>
      <c r="U1852" s="174"/>
      <c r="W1852" s="175"/>
      <c r="X1852" s="174"/>
    </row>
    <row r="1853" spans="7:24" s="165" customFormat="1" ht="15" customHeight="1">
      <c r="G1853" s="172"/>
      <c r="I1853" s="173"/>
      <c r="J1853" s="173"/>
      <c r="K1853" s="174"/>
      <c r="M1853" s="175"/>
      <c r="N1853" s="174"/>
      <c r="P1853" s="174"/>
      <c r="R1853" s="175"/>
      <c r="S1853" s="174"/>
      <c r="U1853" s="174"/>
      <c r="W1853" s="175"/>
      <c r="X1853" s="174"/>
    </row>
    <row r="1854" spans="7:24" s="165" customFormat="1" ht="15" customHeight="1">
      <c r="G1854" s="172"/>
      <c r="I1854" s="173"/>
      <c r="J1854" s="173"/>
      <c r="K1854" s="174"/>
      <c r="M1854" s="175"/>
      <c r="N1854" s="174"/>
      <c r="P1854" s="174"/>
      <c r="R1854" s="175"/>
      <c r="S1854" s="174"/>
      <c r="U1854" s="174"/>
      <c r="W1854" s="175"/>
      <c r="X1854" s="174"/>
    </row>
    <row r="1855" spans="7:24" s="165" customFormat="1" ht="15" customHeight="1">
      <c r="G1855" s="172"/>
      <c r="I1855" s="173"/>
      <c r="J1855" s="173"/>
      <c r="K1855" s="174"/>
      <c r="M1855" s="175"/>
      <c r="N1855" s="174"/>
      <c r="P1855" s="174"/>
      <c r="R1855" s="175"/>
      <c r="S1855" s="174"/>
      <c r="U1855" s="174"/>
      <c r="W1855" s="175"/>
      <c r="X1855" s="174"/>
    </row>
    <row r="1856" spans="7:24" s="165" customFormat="1" ht="15" customHeight="1">
      <c r="G1856" s="172"/>
      <c r="I1856" s="173"/>
      <c r="J1856" s="173"/>
      <c r="K1856" s="174"/>
      <c r="M1856" s="175"/>
      <c r="N1856" s="174"/>
      <c r="P1856" s="174"/>
      <c r="R1856" s="175"/>
      <c r="S1856" s="174"/>
      <c r="U1856" s="174"/>
      <c r="W1856" s="175"/>
      <c r="X1856" s="174"/>
    </row>
    <row r="1857" spans="7:24" s="165" customFormat="1" ht="15" customHeight="1">
      <c r="G1857" s="172"/>
      <c r="I1857" s="173"/>
      <c r="J1857" s="173"/>
      <c r="K1857" s="174"/>
      <c r="M1857" s="175"/>
      <c r="N1857" s="174"/>
      <c r="P1857" s="174"/>
      <c r="R1857" s="175"/>
      <c r="S1857" s="174"/>
      <c r="U1857" s="174"/>
      <c r="W1857" s="175"/>
      <c r="X1857" s="174"/>
    </row>
    <row r="1858" spans="7:24" s="165" customFormat="1" ht="15" customHeight="1">
      <c r="G1858" s="172"/>
      <c r="I1858" s="173"/>
      <c r="J1858" s="173"/>
      <c r="K1858" s="174"/>
      <c r="M1858" s="175"/>
      <c r="N1858" s="174"/>
      <c r="P1858" s="174"/>
      <c r="R1858" s="175"/>
      <c r="S1858" s="174"/>
      <c r="U1858" s="174"/>
      <c r="W1858" s="175"/>
      <c r="X1858" s="174"/>
    </row>
    <row r="1859" spans="7:24" s="165" customFormat="1" ht="15" customHeight="1">
      <c r="G1859" s="172"/>
      <c r="I1859" s="173"/>
      <c r="J1859" s="173"/>
      <c r="K1859" s="174"/>
      <c r="M1859" s="175"/>
      <c r="N1859" s="174"/>
      <c r="P1859" s="174"/>
      <c r="R1859" s="175"/>
      <c r="S1859" s="174"/>
      <c r="U1859" s="174"/>
      <c r="W1859" s="175"/>
      <c r="X1859" s="174"/>
    </row>
    <row r="1860" spans="7:24" s="165" customFormat="1" ht="15" customHeight="1">
      <c r="G1860" s="172"/>
      <c r="I1860" s="173"/>
      <c r="J1860" s="173"/>
      <c r="K1860" s="174"/>
      <c r="M1860" s="175"/>
      <c r="N1860" s="174"/>
      <c r="P1860" s="174"/>
      <c r="R1860" s="175"/>
      <c r="S1860" s="174"/>
      <c r="U1860" s="174"/>
      <c r="W1860" s="175"/>
      <c r="X1860" s="174"/>
    </row>
    <row r="1861" spans="7:24" s="165" customFormat="1" ht="15" customHeight="1">
      <c r="G1861" s="172"/>
      <c r="I1861" s="173"/>
      <c r="J1861" s="173"/>
      <c r="K1861" s="174"/>
      <c r="M1861" s="175"/>
      <c r="N1861" s="174"/>
      <c r="P1861" s="174"/>
      <c r="R1861" s="175"/>
      <c r="S1861" s="174"/>
      <c r="U1861" s="174"/>
      <c r="W1861" s="175"/>
      <c r="X1861" s="174"/>
    </row>
    <row r="1862" spans="7:24" s="165" customFormat="1" ht="15" customHeight="1">
      <c r="G1862" s="172"/>
      <c r="I1862" s="173"/>
      <c r="J1862" s="173"/>
      <c r="K1862" s="174"/>
      <c r="M1862" s="175"/>
      <c r="N1862" s="174"/>
      <c r="P1862" s="174"/>
      <c r="R1862" s="175"/>
      <c r="S1862" s="174"/>
      <c r="U1862" s="174"/>
      <c r="W1862" s="175"/>
      <c r="X1862" s="174"/>
    </row>
    <row r="1863" spans="7:24" s="165" customFormat="1" ht="15" customHeight="1">
      <c r="G1863" s="172"/>
      <c r="I1863" s="173"/>
      <c r="J1863" s="173"/>
      <c r="K1863" s="174"/>
      <c r="M1863" s="175"/>
      <c r="N1863" s="174"/>
      <c r="P1863" s="174"/>
      <c r="R1863" s="175"/>
      <c r="S1863" s="174"/>
      <c r="U1863" s="174"/>
      <c r="W1863" s="175"/>
      <c r="X1863" s="174"/>
    </row>
    <row r="1864" spans="7:24" s="165" customFormat="1" ht="15" customHeight="1">
      <c r="G1864" s="172"/>
      <c r="I1864" s="173"/>
      <c r="J1864" s="173"/>
      <c r="K1864" s="174"/>
      <c r="M1864" s="175"/>
      <c r="N1864" s="174"/>
      <c r="P1864" s="174"/>
      <c r="R1864" s="175"/>
      <c r="S1864" s="174"/>
      <c r="U1864" s="174"/>
      <c r="W1864" s="175"/>
      <c r="X1864" s="174"/>
    </row>
    <row r="1865" spans="7:24" s="165" customFormat="1" ht="15" customHeight="1">
      <c r="G1865" s="172"/>
      <c r="I1865" s="173"/>
      <c r="J1865" s="173"/>
      <c r="K1865" s="174"/>
      <c r="M1865" s="175"/>
      <c r="N1865" s="174"/>
      <c r="P1865" s="174"/>
      <c r="R1865" s="175"/>
      <c r="S1865" s="174"/>
      <c r="U1865" s="174"/>
      <c r="W1865" s="175"/>
      <c r="X1865" s="174"/>
    </row>
    <row r="1866" spans="7:24" s="165" customFormat="1" ht="15" customHeight="1">
      <c r="G1866" s="172"/>
      <c r="I1866" s="173"/>
      <c r="J1866" s="173"/>
      <c r="K1866" s="174"/>
      <c r="M1866" s="175"/>
      <c r="N1866" s="174"/>
      <c r="P1866" s="174"/>
      <c r="R1866" s="175"/>
      <c r="S1866" s="174"/>
      <c r="U1866" s="174"/>
      <c r="W1866" s="175"/>
      <c r="X1866" s="174"/>
    </row>
    <row r="1867" spans="7:24" s="165" customFormat="1" ht="15" customHeight="1">
      <c r="G1867" s="172"/>
      <c r="I1867" s="173"/>
      <c r="J1867" s="173"/>
      <c r="K1867" s="174"/>
      <c r="M1867" s="175"/>
      <c r="N1867" s="174"/>
      <c r="P1867" s="174"/>
      <c r="R1867" s="175"/>
      <c r="S1867" s="174"/>
      <c r="U1867" s="174"/>
      <c r="W1867" s="175"/>
      <c r="X1867" s="174"/>
    </row>
    <row r="1868" spans="7:24" s="165" customFormat="1" ht="15" customHeight="1">
      <c r="G1868" s="172"/>
      <c r="I1868" s="173"/>
      <c r="J1868" s="173"/>
      <c r="K1868" s="174"/>
      <c r="M1868" s="175"/>
      <c r="N1868" s="174"/>
      <c r="P1868" s="174"/>
      <c r="R1868" s="175"/>
      <c r="S1868" s="174"/>
      <c r="U1868" s="174"/>
      <c r="W1868" s="175"/>
      <c r="X1868" s="174"/>
    </row>
    <row r="1869" spans="7:24" s="165" customFormat="1" ht="15" customHeight="1">
      <c r="G1869" s="172"/>
      <c r="I1869" s="173"/>
      <c r="J1869" s="173"/>
      <c r="K1869" s="174"/>
      <c r="M1869" s="175"/>
      <c r="N1869" s="174"/>
      <c r="P1869" s="174"/>
      <c r="R1869" s="175"/>
      <c r="S1869" s="174"/>
      <c r="U1869" s="174"/>
      <c r="W1869" s="175"/>
      <c r="X1869" s="174"/>
    </row>
    <row r="1870" spans="7:24" s="165" customFormat="1" ht="15" customHeight="1">
      <c r="G1870" s="172"/>
      <c r="I1870" s="173"/>
      <c r="J1870" s="173"/>
      <c r="K1870" s="174"/>
      <c r="M1870" s="175"/>
      <c r="N1870" s="174"/>
      <c r="P1870" s="174"/>
      <c r="R1870" s="175"/>
      <c r="S1870" s="174"/>
      <c r="U1870" s="174"/>
      <c r="W1870" s="175"/>
      <c r="X1870" s="174"/>
    </row>
    <row r="1871" spans="7:24" s="165" customFormat="1" ht="15" customHeight="1">
      <c r="G1871" s="172"/>
      <c r="I1871" s="173"/>
      <c r="J1871" s="173"/>
      <c r="K1871" s="174"/>
      <c r="M1871" s="175"/>
      <c r="N1871" s="174"/>
      <c r="P1871" s="174"/>
      <c r="R1871" s="175"/>
      <c r="S1871" s="174"/>
      <c r="U1871" s="174"/>
      <c r="W1871" s="175"/>
      <c r="X1871" s="174"/>
    </row>
    <row r="1872" spans="7:24" s="165" customFormat="1" ht="15" customHeight="1">
      <c r="G1872" s="172"/>
      <c r="I1872" s="173"/>
      <c r="J1872" s="173"/>
      <c r="K1872" s="174"/>
      <c r="M1872" s="175"/>
      <c r="N1872" s="174"/>
      <c r="P1872" s="174"/>
      <c r="R1872" s="175"/>
      <c r="S1872" s="174"/>
      <c r="U1872" s="174"/>
      <c r="W1872" s="175"/>
      <c r="X1872" s="174"/>
    </row>
    <row r="1873" spans="7:24" s="165" customFormat="1" ht="15" customHeight="1">
      <c r="G1873" s="172"/>
      <c r="I1873" s="173"/>
      <c r="J1873" s="173"/>
      <c r="K1873" s="174"/>
      <c r="M1873" s="175"/>
      <c r="N1873" s="174"/>
      <c r="P1873" s="174"/>
      <c r="R1873" s="175"/>
      <c r="S1873" s="174"/>
      <c r="U1873" s="174"/>
      <c r="W1873" s="175"/>
      <c r="X1873" s="174"/>
    </row>
    <row r="1874" spans="7:24" s="165" customFormat="1" ht="15" customHeight="1">
      <c r="G1874" s="172"/>
      <c r="I1874" s="173"/>
      <c r="J1874" s="173"/>
      <c r="K1874" s="174"/>
      <c r="M1874" s="175"/>
      <c r="N1874" s="174"/>
      <c r="P1874" s="174"/>
      <c r="R1874" s="175"/>
      <c r="S1874" s="174"/>
      <c r="U1874" s="174"/>
      <c r="W1874" s="175"/>
      <c r="X1874" s="174"/>
    </row>
    <row r="1875" spans="7:24" s="165" customFormat="1" ht="15" customHeight="1">
      <c r="G1875" s="172"/>
      <c r="I1875" s="173"/>
      <c r="J1875" s="173"/>
      <c r="K1875" s="174"/>
      <c r="M1875" s="175"/>
      <c r="N1875" s="174"/>
      <c r="P1875" s="174"/>
      <c r="R1875" s="175"/>
      <c r="S1875" s="174"/>
      <c r="U1875" s="174"/>
      <c r="W1875" s="175"/>
      <c r="X1875" s="174"/>
    </row>
    <row r="1876" spans="7:24" s="165" customFormat="1" ht="15" customHeight="1">
      <c r="G1876" s="172"/>
      <c r="I1876" s="173"/>
      <c r="J1876" s="173"/>
      <c r="K1876" s="174"/>
      <c r="M1876" s="175"/>
      <c r="N1876" s="174"/>
      <c r="P1876" s="174"/>
      <c r="R1876" s="175"/>
      <c r="S1876" s="174"/>
      <c r="U1876" s="174"/>
      <c r="W1876" s="175"/>
      <c r="X1876" s="174"/>
    </row>
    <row r="1877" spans="7:24" s="165" customFormat="1" ht="15" customHeight="1">
      <c r="G1877" s="172"/>
      <c r="I1877" s="173"/>
      <c r="J1877" s="173"/>
      <c r="K1877" s="174"/>
      <c r="M1877" s="175"/>
      <c r="N1877" s="174"/>
      <c r="P1877" s="174"/>
      <c r="R1877" s="175"/>
      <c r="S1877" s="174"/>
      <c r="U1877" s="174"/>
      <c r="W1877" s="175"/>
      <c r="X1877" s="174"/>
    </row>
    <row r="1878" spans="7:24" s="165" customFormat="1" ht="15" customHeight="1">
      <c r="G1878" s="172"/>
      <c r="I1878" s="173"/>
      <c r="J1878" s="173"/>
      <c r="K1878" s="174"/>
      <c r="M1878" s="175"/>
      <c r="N1878" s="174"/>
      <c r="P1878" s="174"/>
      <c r="R1878" s="175"/>
      <c r="S1878" s="174"/>
      <c r="U1878" s="174"/>
      <c r="W1878" s="175"/>
      <c r="X1878" s="174"/>
    </row>
    <row r="1879" spans="7:24" s="165" customFormat="1" ht="15" customHeight="1">
      <c r="G1879" s="172"/>
      <c r="I1879" s="173"/>
      <c r="J1879" s="173"/>
      <c r="K1879" s="174"/>
      <c r="M1879" s="175"/>
      <c r="N1879" s="174"/>
      <c r="P1879" s="174"/>
      <c r="R1879" s="175"/>
      <c r="S1879" s="174"/>
      <c r="U1879" s="174"/>
      <c r="W1879" s="175"/>
      <c r="X1879" s="174"/>
    </row>
    <row r="1880" spans="7:24" s="165" customFormat="1" ht="15" customHeight="1">
      <c r="G1880" s="172"/>
      <c r="I1880" s="173"/>
      <c r="J1880" s="173"/>
      <c r="K1880" s="174"/>
      <c r="M1880" s="175"/>
      <c r="N1880" s="174"/>
      <c r="P1880" s="174"/>
      <c r="R1880" s="175"/>
      <c r="S1880" s="174"/>
      <c r="U1880" s="174"/>
      <c r="W1880" s="175"/>
      <c r="X1880" s="174"/>
    </row>
    <row r="1881" spans="7:24" s="165" customFormat="1" ht="15" customHeight="1">
      <c r="G1881" s="172"/>
      <c r="I1881" s="173"/>
      <c r="J1881" s="173"/>
      <c r="K1881" s="174"/>
      <c r="M1881" s="175"/>
      <c r="N1881" s="174"/>
      <c r="P1881" s="174"/>
      <c r="R1881" s="175"/>
      <c r="S1881" s="174"/>
      <c r="U1881" s="174"/>
      <c r="W1881" s="175"/>
      <c r="X1881" s="174"/>
    </row>
    <row r="1882" spans="7:24" s="165" customFormat="1" ht="15" customHeight="1">
      <c r="G1882" s="172"/>
      <c r="I1882" s="173"/>
      <c r="J1882" s="173"/>
      <c r="K1882" s="174"/>
      <c r="M1882" s="175"/>
      <c r="N1882" s="174"/>
      <c r="P1882" s="174"/>
      <c r="R1882" s="175"/>
      <c r="S1882" s="174"/>
      <c r="U1882" s="174"/>
      <c r="W1882" s="175"/>
      <c r="X1882" s="174"/>
    </row>
    <row r="1883" spans="7:24" s="165" customFormat="1" ht="15" customHeight="1">
      <c r="G1883" s="172"/>
      <c r="I1883" s="173"/>
      <c r="J1883" s="173"/>
      <c r="K1883" s="174"/>
      <c r="M1883" s="175"/>
      <c r="N1883" s="174"/>
      <c r="P1883" s="174"/>
      <c r="R1883" s="175"/>
      <c r="S1883" s="174"/>
      <c r="U1883" s="174"/>
      <c r="W1883" s="175"/>
      <c r="X1883" s="174"/>
    </row>
    <row r="1884" spans="7:24" s="165" customFormat="1" ht="15" customHeight="1">
      <c r="G1884" s="172"/>
      <c r="I1884" s="173"/>
      <c r="J1884" s="173"/>
      <c r="K1884" s="174"/>
      <c r="M1884" s="175"/>
      <c r="N1884" s="174"/>
      <c r="P1884" s="174"/>
      <c r="R1884" s="175"/>
      <c r="S1884" s="174"/>
      <c r="U1884" s="174"/>
      <c r="W1884" s="175"/>
      <c r="X1884" s="174"/>
    </row>
    <row r="1885" spans="7:24" s="165" customFormat="1" ht="15" customHeight="1">
      <c r="G1885" s="172"/>
      <c r="I1885" s="173"/>
      <c r="J1885" s="173"/>
      <c r="K1885" s="174"/>
      <c r="M1885" s="175"/>
      <c r="N1885" s="174"/>
      <c r="P1885" s="174"/>
      <c r="R1885" s="175"/>
      <c r="S1885" s="174"/>
      <c r="U1885" s="174"/>
      <c r="W1885" s="175"/>
      <c r="X1885" s="174"/>
    </row>
    <row r="1886" spans="7:24" s="165" customFormat="1" ht="15" customHeight="1">
      <c r="G1886" s="172"/>
      <c r="I1886" s="173"/>
      <c r="J1886" s="173"/>
      <c r="K1886" s="174"/>
      <c r="M1886" s="175"/>
      <c r="N1886" s="174"/>
      <c r="P1886" s="174"/>
      <c r="R1886" s="175"/>
      <c r="S1886" s="174"/>
      <c r="U1886" s="174"/>
      <c r="W1886" s="175"/>
      <c r="X1886" s="174"/>
    </row>
    <row r="1887" spans="7:24" s="165" customFormat="1" ht="15" customHeight="1">
      <c r="G1887" s="172"/>
      <c r="I1887" s="173"/>
      <c r="J1887" s="173"/>
      <c r="K1887" s="174"/>
      <c r="M1887" s="175"/>
      <c r="N1887" s="174"/>
      <c r="P1887" s="174"/>
      <c r="R1887" s="175"/>
      <c r="S1887" s="174"/>
      <c r="U1887" s="174"/>
      <c r="W1887" s="175"/>
      <c r="X1887" s="174"/>
    </row>
    <row r="1888" spans="7:24" s="165" customFormat="1" ht="15" customHeight="1">
      <c r="G1888" s="172"/>
      <c r="I1888" s="173"/>
      <c r="J1888" s="173"/>
      <c r="K1888" s="174"/>
      <c r="M1888" s="175"/>
      <c r="N1888" s="174"/>
      <c r="P1888" s="174"/>
      <c r="R1888" s="175"/>
      <c r="S1888" s="174"/>
      <c r="U1888" s="174"/>
      <c r="W1888" s="175"/>
      <c r="X1888" s="174"/>
    </row>
    <row r="1889" spans="7:24" s="165" customFormat="1" ht="15" customHeight="1">
      <c r="G1889" s="172"/>
      <c r="I1889" s="173"/>
      <c r="J1889" s="173"/>
      <c r="K1889" s="174"/>
      <c r="M1889" s="175"/>
      <c r="N1889" s="174"/>
      <c r="P1889" s="174"/>
      <c r="R1889" s="175"/>
      <c r="S1889" s="174"/>
      <c r="U1889" s="174"/>
      <c r="W1889" s="175"/>
      <c r="X1889" s="174"/>
    </row>
    <row r="1890" spans="7:24" s="165" customFormat="1" ht="15" customHeight="1">
      <c r="G1890" s="172"/>
      <c r="I1890" s="173"/>
      <c r="J1890" s="173"/>
      <c r="K1890" s="174"/>
      <c r="M1890" s="175"/>
      <c r="N1890" s="174"/>
      <c r="P1890" s="174"/>
      <c r="R1890" s="175"/>
      <c r="S1890" s="174"/>
      <c r="U1890" s="174"/>
      <c r="W1890" s="175"/>
      <c r="X1890" s="174"/>
    </row>
    <row r="1891" spans="7:24" s="165" customFormat="1" ht="15" customHeight="1">
      <c r="G1891" s="172"/>
      <c r="I1891" s="173"/>
      <c r="J1891" s="173"/>
      <c r="K1891" s="174"/>
      <c r="M1891" s="175"/>
      <c r="N1891" s="174"/>
      <c r="P1891" s="174"/>
      <c r="R1891" s="175"/>
      <c r="S1891" s="174"/>
      <c r="U1891" s="174"/>
      <c r="W1891" s="175"/>
      <c r="X1891" s="174"/>
    </row>
    <row r="1892" spans="7:24" s="165" customFormat="1" ht="15" customHeight="1">
      <c r="G1892" s="172"/>
      <c r="I1892" s="173"/>
      <c r="J1892" s="173"/>
      <c r="K1892" s="174"/>
      <c r="M1892" s="175"/>
      <c r="N1892" s="174"/>
      <c r="P1892" s="174"/>
      <c r="R1892" s="175"/>
      <c r="S1892" s="174"/>
      <c r="U1892" s="174"/>
      <c r="W1892" s="175"/>
      <c r="X1892" s="174"/>
    </row>
    <row r="1893" spans="7:24" s="165" customFormat="1" ht="15" customHeight="1">
      <c r="G1893" s="172"/>
      <c r="I1893" s="173"/>
      <c r="J1893" s="173"/>
      <c r="K1893" s="174"/>
      <c r="M1893" s="175"/>
      <c r="N1893" s="174"/>
      <c r="P1893" s="174"/>
      <c r="R1893" s="175"/>
      <c r="S1893" s="174"/>
      <c r="U1893" s="174"/>
      <c r="W1893" s="175"/>
      <c r="X1893" s="174"/>
    </row>
    <row r="1894" spans="7:24" s="165" customFormat="1" ht="15" customHeight="1">
      <c r="G1894" s="172"/>
      <c r="I1894" s="173"/>
      <c r="J1894" s="173"/>
      <c r="K1894" s="174"/>
      <c r="M1894" s="175"/>
      <c r="N1894" s="174"/>
      <c r="P1894" s="174"/>
      <c r="R1894" s="175"/>
      <c r="S1894" s="174"/>
      <c r="U1894" s="174"/>
      <c r="W1894" s="175"/>
      <c r="X1894" s="174"/>
    </row>
    <row r="1895" spans="7:24" s="165" customFormat="1" ht="15" customHeight="1">
      <c r="G1895" s="172"/>
      <c r="I1895" s="173"/>
      <c r="J1895" s="173"/>
      <c r="K1895" s="174"/>
      <c r="M1895" s="175"/>
      <c r="N1895" s="174"/>
      <c r="P1895" s="174"/>
      <c r="R1895" s="175"/>
      <c r="S1895" s="174"/>
      <c r="U1895" s="174"/>
      <c r="W1895" s="175"/>
      <c r="X1895" s="174"/>
    </row>
    <row r="1896" spans="7:24" s="165" customFormat="1" ht="15" customHeight="1">
      <c r="G1896" s="172"/>
      <c r="I1896" s="173"/>
      <c r="J1896" s="173"/>
      <c r="K1896" s="174"/>
      <c r="M1896" s="175"/>
      <c r="N1896" s="174"/>
      <c r="P1896" s="174"/>
      <c r="R1896" s="175"/>
      <c r="S1896" s="174"/>
      <c r="U1896" s="174"/>
      <c r="W1896" s="175"/>
      <c r="X1896" s="174"/>
    </row>
    <row r="1897" spans="7:24" s="165" customFormat="1" ht="15" customHeight="1">
      <c r="G1897" s="172"/>
      <c r="I1897" s="173"/>
      <c r="J1897" s="173"/>
      <c r="K1897" s="174"/>
      <c r="M1897" s="175"/>
      <c r="N1897" s="174"/>
      <c r="P1897" s="174"/>
      <c r="R1897" s="175"/>
      <c r="S1897" s="174"/>
      <c r="U1897" s="174"/>
      <c r="W1897" s="175"/>
      <c r="X1897" s="174"/>
    </row>
    <row r="1898" spans="7:24" s="165" customFormat="1" ht="15" customHeight="1">
      <c r="G1898" s="172"/>
      <c r="I1898" s="173"/>
      <c r="J1898" s="173"/>
      <c r="K1898" s="174"/>
      <c r="M1898" s="175"/>
      <c r="N1898" s="174"/>
      <c r="P1898" s="174"/>
      <c r="R1898" s="175"/>
      <c r="S1898" s="174"/>
      <c r="U1898" s="174"/>
      <c r="W1898" s="175"/>
      <c r="X1898" s="174"/>
    </row>
    <row r="1899" spans="7:24" s="165" customFormat="1" ht="15" customHeight="1">
      <c r="G1899" s="172"/>
      <c r="I1899" s="173"/>
      <c r="J1899" s="173"/>
      <c r="K1899" s="174"/>
      <c r="M1899" s="175"/>
      <c r="N1899" s="174"/>
      <c r="P1899" s="174"/>
      <c r="R1899" s="175"/>
      <c r="S1899" s="174"/>
      <c r="U1899" s="174"/>
      <c r="W1899" s="175"/>
      <c r="X1899" s="174"/>
    </row>
    <row r="1900" spans="7:24" s="165" customFormat="1" ht="15" customHeight="1">
      <c r="G1900" s="172"/>
      <c r="I1900" s="173"/>
      <c r="J1900" s="173"/>
      <c r="K1900" s="174"/>
      <c r="M1900" s="175"/>
      <c r="N1900" s="174"/>
      <c r="P1900" s="174"/>
      <c r="R1900" s="175"/>
      <c r="S1900" s="174"/>
      <c r="U1900" s="174"/>
      <c r="W1900" s="175"/>
      <c r="X1900" s="174"/>
    </row>
    <row r="1901" spans="7:24" s="165" customFormat="1" ht="15" customHeight="1">
      <c r="G1901" s="172"/>
      <c r="I1901" s="173"/>
      <c r="J1901" s="173"/>
      <c r="K1901" s="174"/>
      <c r="M1901" s="175"/>
      <c r="N1901" s="174"/>
      <c r="P1901" s="174"/>
      <c r="R1901" s="175"/>
      <c r="S1901" s="174"/>
      <c r="U1901" s="174"/>
      <c r="W1901" s="175"/>
      <c r="X1901" s="174"/>
    </row>
    <row r="1902" spans="7:24" s="165" customFormat="1" ht="15" customHeight="1">
      <c r="G1902" s="172"/>
      <c r="I1902" s="173"/>
      <c r="J1902" s="173"/>
      <c r="K1902" s="174"/>
      <c r="M1902" s="175"/>
      <c r="N1902" s="174"/>
      <c r="P1902" s="174"/>
      <c r="R1902" s="175"/>
      <c r="S1902" s="174"/>
      <c r="U1902" s="174"/>
      <c r="W1902" s="175"/>
      <c r="X1902" s="174"/>
    </row>
    <row r="1903" spans="7:24" s="165" customFormat="1" ht="15" customHeight="1">
      <c r="G1903" s="172"/>
      <c r="I1903" s="173"/>
      <c r="J1903" s="173"/>
      <c r="K1903" s="174"/>
      <c r="M1903" s="175"/>
      <c r="N1903" s="174"/>
      <c r="P1903" s="174"/>
      <c r="R1903" s="175"/>
      <c r="S1903" s="174"/>
      <c r="U1903" s="174"/>
      <c r="W1903" s="175"/>
      <c r="X1903" s="174"/>
    </row>
    <row r="1904" spans="7:24" s="165" customFormat="1" ht="15" customHeight="1">
      <c r="G1904" s="172"/>
      <c r="I1904" s="173"/>
      <c r="J1904" s="173"/>
      <c r="K1904" s="174"/>
      <c r="M1904" s="175"/>
      <c r="N1904" s="174"/>
      <c r="P1904" s="174"/>
      <c r="R1904" s="175"/>
      <c r="S1904" s="174"/>
      <c r="U1904" s="174"/>
      <c r="W1904" s="175"/>
      <c r="X1904" s="174"/>
    </row>
    <row r="1905" spans="7:24" s="165" customFormat="1" ht="15" customHeight="1">
      <c r="G1905" s="172"/>
      <c r="I1905" s="173"/>
      <c r="J1905" s="173"/>
      <c r="K1905" s="174"/>
      <c r="M1905" s="175"/>
      <c r="N1905" s="174"/>
      <c r="P1905" s="174"/>
      <c r="R1905" s="175"/>
      <c r="S1905" s="174"/>
      <c r="U1905" s="174"/>
      <c r="W1905" s="175"/>
      <c r="X1905" s="174"/>
    </row>
    <row r="1906" spans="7:24" s="165" customFormat="1" ht="15" customHeight="1">
      <c r="G1906" s="172"/>
      <c r="I1906" s="173"/>
      <c r="J1906" s="173"/>
      <c r="K1906" s="174"/>
      <c r="M1906" s="175"/>
      <c r="N1906" s="174"/>
      <c r="P1906" s="174"/>
      <c r="R1906" s="175"/>
      <c r="S1906" s="174"/>
      <c r="U1906" s="174"/>
      <c r="W1906" s="175"/>
      <c r="X1906" s="174"/>
    </row>
    <row r="1907" spans="7:24" s="165" customFormat="1" ht="15" customHeight="1">
      <c r="G1907" s="172"/>
      <c r="I1907" s="173"/>
      <c r="J1907" s="173"/>
      <c r="K1907" s="174"/>
      <c r="M1907" s="175"/>
      <c r="N1907" s="174"/>
      <c r="P1907" s="174"/>
      <c r="R1907" s="175"/>
      <c r="S1907" s="174"/>
      <c r="U1907" s="174"/>
      <c r="W1907" s="175"/>
      <c r="X1907" s="174"/>
    </row>
    <row r="1908" spans="7:24" s="165" customFormat="1" ht="15" customHeight="1">
      <c r="G1908" s="172"/>
      <c r="I1908" s="173"/>
      <c r="J1908" s="173"/>
      <c r="K1908" s="174"/>
      <c r="M1908" s="175"/>
      <c r="N1908" s="174"/>
      <c r="P1908" s="174"/>
      <c r="R1908" s="175"/>
      <c r="S1908" s="174"/>
      <c r="U1908" s="174"/>
      <c r="W1908" s="175"/>
      <c r="X1908" s="174"/>
    </row>
    <row r="1909" spans="7:24" s="165" customFormat="1" ht="15" customHeight="1">
      <c r="G1909" s="172"/>
      <c r="I1909" s="173"/>
      <c r="J1909" s="173"/>
      <c r="K1909" s="174"/>
      <c r="M1909" s="175"/>
      <c r="N1909" s="174"/>
      <c r="P1909" s="174"/>
      <c r="R1909" s="175"/>
      <c r="S1909" s="174"/>
      <c r="U1909" s="174"/>
      <c r="W1909" s="175"/>
      <c r="X1909" s="174"/>
    </row>
    <row r="1910" spans="7:24" s="165" customFormat="1" ht="15" customHeight="1">
      <c r="G1910" s="172"/>
      <c r="I1910" s="173"/>
      <c r="J1910" s="173"/>
      <c r="K1910" s="174"/>
      <c r="M1910" s="175"/>
      <c r="N1910" s="174"/>
      <c r="P1910" s="174"/>
      <c r="R1910" s="175"/>
      <c r="S1910" s="174"/>
      <c r="U1910" s="174"/>
      <c r="W1910" s="175"/>
      <c r="X1910" s="174"/>
    </row>
    <row r="1911" spans="7:24" s="165" customFormat="1" ht="15" customHeight="1">
      <c r="G1911" s="172"/>
      <c r="I1911" s="173"/>
      <c r="J1911" s="173"/>
      <c r="K1911" s="174"/>
      <c r="M1911" s="175"/>
      <c r="N1911" s="174"/>
      <c r="P1911" s="174"/>
      <c r="R1911" s="175"/>
      <c r="S1911" s="174"/>
      <c r="U1911" s="174"/>
      <c r="W1911" s="175"/>
      <c r="X1911" s="174"/>
    </row>
    <row r="1912" spans="7:24" s="165" customFormat="1" ht="15" customHeight="1">
      <c r="G1912" s="172"/>
      <c r="I1912" s="173"/>
      <c r="J1912" s="173"/>
      <c r="K1912" s="174"/>
      <c r="M1912" s="175"/>
      <c r="N1912" s="174"/>
      <c r="P1912" s="174"/>
      <c r="R1912" s="175"/>
      <c r="S1912" s="174"/>
      <c r="U1912" s="174"/>
      <c r="W1912" s="175"/>
      <c r="X1912" s="174"/>
    </row>
    <row r="1913" spans="7:24" s="165" customFormat="1" ht="15" customHeight="1">
      <c r="G1913" s="172"/>
      <c r="I1913" s="173"/>
      <c r="J1913" s="173"/>
      <c r="K1913" s="174"/>
      <c r="M1913" s="175"/>
      <c r="N1913" s="174"/>
      <c r="P1913" s="174"/>
      <c r="R1913" s="175"/>
      <c r="S1913" s="174"/>
      <c r="U1913" s="174"/>
      <c r="W1913" s="175"/>
      <c r="X1913" s="174"/>
    </row>
    <row r="1914" spans="7:24" s="165" customFormat="1" ht="15" customHeight="1">
      <c r="G1914" s="172"/>
      <c r="I1914" s="173"/>
      <c r="J1914" s="173"/>
      <c r="K1914" s="174"/>
      <c r="M1914" s="175"/>
      <c r="N1914" s="174"/>
      <c r="P1914" s="174"/>
      <c r="R1914" s="175"/>
      <c r="S1914" s="174"/>
      <c r="U1914" s="174"/>
      <c r="W1914" s="175"/>
      <c r="X1914" s="174"/>
    </row>
    <row r="1915" spans="7:24" s="165" customFormat="1" ht="15" customHeight="1">
      <c r="G1915" s="172"/>
      <c r="I1915" s="173"/>
      <c r="J1915" s="173"/>
      <c r="K1915" s="174"/>
      <c r="M1915" s="175"/>
      <c r="N1915" s="174"/>
      <c r="P1915" s="174"/>
      <c r="R1915" s="175"/>
      <c r="S1915" s="174"/>
      <c r="U1915" s="174"/>
      <c r="W1915" s="175"/>
      <c r="X1915" s="174"/>
    </row>
    <row r="1916" spans="7:24" s="165" customFormat="1" ht="15" customHeight="1">
      <c r="G1916" s="172"/>
      <c r="I1916" s="173"/>
      <c r="J1916" s="173"/>
      <c r="K1916" s="174"/>
      <c r="M1916" s="175"/>
      <c r="N1916" s="174"/>
      <c r="P1916" s="174"/>
      <c r="R1916" s="175"/>
      <c r="S1916" s="174"/>
      <c r="U1916" s="174"/>
      <c r="W1916" s="175"/>
      <c r="X1916" s="174"/>
    </row>
    <row r="1917" spans="7:24" s="165" customFormat="1" ht="15" customHeight="1">
      <c r="G1917" s="172"/>
      <c r="I1917" s="173"/>
      <c r="J1917" s="173"/>
      <c r="K1917" s="174"/>
      <c r="M1917" s="175"/>
      <c r="N1917" s="174"/>
      <c r="P1917" s="174"/>
      <c r="R1917" s="175"/>
      <c r="S1917" s="174"/>
      <c r="U1917" s="174"/>
      <c r="W1917" s="175"/>
      <c r="X1917" s="174"/>
    </row>
    <row r="1918" spans="7:24" s="165" customFormat="1" ht="15" customHeight="1">
      <c r="G1918" s="172"/>
      <c r="I1918" s="173"/>
      <c r="J1918" s="173"/>
      <c r="K1918" s="174"/>
      <c r="M1918" s="175"/>
      <c r="N1918" s="174"/>
      <c r="P1918" s="174"/>
      <c r="R1918" s="175"/>
      <c r="S1918" s="174"/>
      <c r="U1918" s="174"/>
      <c r="W1918" s="175"/>
      <c r="X1918" s="174"/>
    </row>
    <row r="1919" spans="7:24" s="165" customFormat="1" ht="15" customHeight="1">
      <c r="G1919" s="172"/>
      <c r="I1919" s="173"/>
      <c r="J1919" s="173"/>
      <c r="K1919" s="174"/>
      <c r="M1919" s="175"/>
      <c r="N1919" s="174"/>
      <c r="P1919" s="174"/>
      <c r="R1919" s="175"/>
      <c r="S1919" s="174"/>
      <c r="U1919" s="174"/>
      <c r="W1919" s="175"/>
      <c r="X1919" s="174"/>
    </row>
    <row r="1920" spans="7:24" s="165" customFormat="1" ht="15" customHeight="1">
      <c r="G1920" s="172"/>
      <c r="I1920" s="173"/>
      <c r="J1920" s="173"/>
      <c r="K1920" s="174"/>
      <c r="M1920" s="175"/>
      <c r="N1920" s="174"/>
      <c r="P1920" s="174"/>
      <c r="R1920" s="175"/>
      <c r="S1920" s="174"/>
      <c r="U1920" s="174"/>
      <c r="W1920" s="175"/>
      <c r="X1920" s="174"/>
    </row>
    <row r="1921" spans="7:24" s="165" customFormat="1" ht="15" customHeight="1">
      <c r="G1921" s="172"/>
      <c r="I1921" s="173"/>
      <c r="J1921" s="173"/>
      <c r="K1921" s="174"/>
      <c r="M1921" s="175"/>
      <c r="N1921" s="174"/>
      <c r="P1921" s="174"/>
      <c r="R1921" s="175"/>
      <c r="S1921" s="174"/>
      <c r="U1921" s="174"/>
      <c r="W1921" s="175"/>
      <c r="X1921" s="174"/>
    </row>
    <row r="1922" spans="7:24" s="165" customFormat="1" ht="15" customHeight="1">
      <c r="G1922" s="172"/>
      <c r="I1922" s="173"/>
      <c r="J1922" s="173"/>
      <c r="K1922" s="174"/>
      <c r="M1922" s="175"/>
      <c r="N1922" s="174"/>
      <c r="P1922" s="174"/>
      <c r="R1922" s="175"/>
      <c r="S1922" s="174"/>
      <c r="U1922" s="174"/>
      <c r="W1922" s="175"/>
      <c r="X1922" s="174"/>
    </row>
    <row r="1923" spans="7:24" s="165" customFormat="1" ht="15" customHeight="1">
      <c r="G1923" s="172"/>
      <c r="I1923" s="173"/>
      <c r="J1923" s="173"/>
      <c r="K1923" s="174"/>
      <c r="M1923" s="175"/>
      <c r="N1923" s="174"/>
      <c r="P1923" s="174"/>
      <c r="R1923" s="175"/>
      <c r="S1923" s="174"/>
      <c r="U1923" s="174"/>
      <c r="W1923" s="175"/>
      <c r="X1923" s="174"/>
    </row>
    <row r="1924" spans="7:24" s="165" customFormat="1" ht="15" customHeight="1">
      <c r="G1924" s="172"/>
      <c r="I1924" s="173"/>
      <c r="J1924" s="173"/>
      <c r="K1924" s="174"/>
      <c r="M1924" s="175"/>
      <c r="N1924" s="174"/>
      <c r="P1924" s="174"/>
      <c r="R1924" s="175"/>
      <c r="S1924" s="174"/>
      <c r="U1924" s="174"/>
      <c r="W1924" s="175"/>
      <c r="X1924" s="174"/>
    </row>
    <row r="1925" spans="7:24" s="165" customFormat="1" ht="15" customHeight="1">
      <c r="G1925" s="172"/>
      <c r="I1925" s="173"/>
      <c r="J1925" s="173"/>
      <c r="K1925" s="174"/>
      <c r="M1925" s="175"/>
      <c r="N1925" s="174"/>
      <c r="P1925" s="174"/>
      <c r="R1925" s="175"/>
      <c r="S1925" s="174"/>
      <c r="U1925" s="174"/>
      <c r="W1925" s="175"/>
      <c r="X1925" s="174"/>
    </row>
    <row r="1926" spans="7:24" s="165" customFormat="1" ht="15" customHeight="1">
      <c r="G1926" s="172"/>
      <c r="I1926" s="173"/>
      <c r="J1926" s="173"/>
      <c r="K1926" s="174"/>
      <c r="M1926" s="175"/>
      <c r="N1926" s="174"/>
      <c r="P1926" s="174"/>
      <c r="R1926" s="175"/>
      <c r="S1926" s="174"/>
      <c r="U1926" s="174"/>
      <c r="W1926" s="175"/>
      <c r="X1926" s="174"/>
    </row>
    <row r="1927" spans="7:24" s="165" customFormat="1" ht="15" customHeight="1">
      <c r="G1927" s="172"/>
      <c r="I1927" s="173"/>
      <c r="J1927" s="173"/>
      <c r="K1927" s="174"/>
      <c r="M1927" s="175"/>
      <c r="N1927" s="174"/>
      <c r="P1927" s="174"/>
      <c r="R1927" s="175"/>
      <c r="S1927" s="174"/>
      <c r="U1927" s="174"/>
      <c r="W1927" s="175"/>
      <c r="X1927" s="174"/>
    </row>
    <row r="1928" spans="7:24" s="165" customFormat="1" ht="15" customHeight="1">
      <c r="G1928" s="172"/>
      <c r="I1928" s="173"/>
      <c r="J1928" s="173"/>
      <c r="K1928" s="174"/>
      <c r="M1928" s="175"/>
      <c r="N1928" s="174"/>
      <c r="P1928" s="174"/>
      <c r="R1928" s="175"/>
      <c r="S1928" s="174"/>
      <c r="U1928" s="174"/>
      <c r="W1928" s="175"/>
      <c r="X1928" s="174"/>
    </row>
    <row r="1929" spans="7:24" s="165" customFormat="1" ht="15" customHeight="1">
      <c r="G1929" s="172"/>
      <c r="I1929" s="173"/>
      <c r="J1929" s="173"/>
      <c r="K1929" s="174"/>
      <c r="M1929" s="175"/>
      <c r="N1929" s="174"/>
      <c r="P1929" s="174"/>
      <c r="R1929" s="175"/>
      <c r="S1929" s="174"/>
      <c r="U1929" s="174"/>
      <c r="W1929" s="175"/>
      <c r="X1929" s="174"/>
    </row>
    <row r="1930" spans="7:24" s="165" customFormat="1" ht="15" customHeight="1">
      <c r="G1930" s="172"/>
      <c r="I1930" s="173"/>
      <c r="J1930" s="173"/>
      <c r="K1930" s="174"/>
      <c r="M1930" s="175"/>
      <c r="N1930" s="174"/>
      <c r="P1930" s="174"/>
      <c r="R1930" s="175"/>
      <c r="S1930" s="174"/>
      <c r="U1930" s="174"/>
      <c r="W1930" s="175"/>
      <c r="X1930" s="174"/>
    </row>
    <row r="1931" spans="7:24" s="165" customFormat="1" ht="15" customHeight="1">
      <c r="G1931" s="172"/>
      <c r="I1931" s="173"/>
      <c r="J1931" s="173"/>
      <c r="K1931" s="174"/>
      <c r="M1931" s="175"/>
      <c r="N1931" s="174"/>
      <c r="P1931" s="174"/>
      <c r="R1931" s="175"/>
      <c r="S1931" s="174"/>
      <c r="U1931" s="174"/>
      <c r="W1931" s="175"/>
      <c r="X1931" s="174"/>
    </row>
    <row r="1932" spans="7:24" s="165" customFormat="1" ht="15" customHeight="1">
      <c r="G1932" s="172"/>
      <c r="I1932" s="173"/>
      <c r="J1932" s="173"/>
      <c r="K1932" s="174"/>
      <c r="M1932" s="175"/>
      <c r="N1932" s="174"/>
      <c r="P1932" s="174"/>
      <c r="R1932" s="175"/>
      <c r="S1932" s="174"/>
      <c r="U1932" s="174"/>
      <c r="W1932" s="175"/>
      <c r="X1932" s="174"/>
    </row>
    <row r="1933" spans="7:24" s="165" customFormat="1" ht="15" customHeight="1">
      <c r="G1933" s="172"/>
      <c r="I1933" s="173"/>
      <c r="J1933" s="173"/>
      <c r="K1933" s="174"/>
      <c r="M1933" s="175"/>
      <c r="N1933" s="174"/>
      <c r="P1933" s="174"/>
      <c r="R1933" s="175"/>
      <c r="S1933" s="174"/>
      <c r="U1933" s="174"/>
      <c r="W1933" s="175"/>
      <c r="X1933" s="174"/>
    </row>
    <row r="1934" spans="7:24" s="165" customFormat="1" ht="15" customHeight="1">
      <c r="G1934" s="172"/>
      <c r="I1934" s="173"/>
      <c r="J1934" s="173"/>
      <c r="K1934" s="174"/>
      <c r="M1934" s="175"/>
      <c r="N1934" s="174"/>
      <c r="P1934" s="174"/>
      <c r="R1934" s="175"/>
      <c r="S1934" s="174"/>
      <c r="U1934" s="174"/>
      <c r="W1934" s="175"/>
      <c r="X1934" s="174"/>
    </row>
    <row r="1935" spans="7:24" s="165" customFormat="1" ht="15" customHeight="1">
      <c r="G1935" s="172"/>
      <c r="I1935" s="173"/>
      <c r="J1935" s="173"/>
      <c r="K1935" s="174"/>
      <c r="M1935" s="175"/>
      <c r="N1935" s="174"/>
      <c r="P1935" s="174"/>
      <c r="R1935" s="175"/>
      <c r="S1935" s="174"/>
      <c r="U1935" s="174"/>
      <c r="W1935" s="175"/>
      <c r="X1935" s="174"/>
    </row>
    <row r="1936" spans="7:24" s="165" customFormat="1" ht="15" customHeight="1">
      <c r="G1936" s="172"/>
      <c r="I1936" s="173"/>
      <c r="J1936" s="173"/>
      <c r="K1936" s="174"/>
      <c r="M1936" s="175"/>
      <c r="N1936" s="174"/>
      <c r="P1936" s="174"/>
      <c r="R1936" s="175"/>
      <c r="S1936" s="174"/>
      <c r="U1936" s="174"/>
      <c r="W1936" s="175"/>
      <c r="X1936" s="174"/>
    </row>
    <row r="1937" spans="7:24" s="165" customFormat="1" ht="15" customHeight="1">
      <c r="G1937" s="172"/>
      <c r="I1937" s="173"/>
      <c r="J1937" s="173"/>
      <c r="K1937" s="174"/>
      <c r="M1937" s="175"/>
      <c r="N1937" s="174"/>
      <c r="P1937" s="174"/>
      <c r="R1937" s="175"/>
      <c r="S1937" s="174"/>
      <c r="U1937" s="174"/>
      <c r="W1937" s="175"/>
      <c r="X1937" s="174"/>
    </row>
    <row r="1938" spans="7:24" s="165" customFormat="1" ht="15" customHeight="1">
      <c r="G1938" s="172"/>
      <c r="I1938" s="173"/>
      <c r="J1938" s="173"/>
      <c r="K1938" s="174"/>
      <c r="M1938" s="175"/>
      <c r="N1938" s="174"/>
      <c r="P1938" s="174"/>
      <c r="R1938" s="175"/>
      <c r="S1938" s="174"/>
      <c r="U1938" s="174"/>
      <c r="W1938" s="175"/>
      <c r="X1938" s="174"/>
    </row>
    <row r="1939" spans="7:24" s="165" customFormat="1" ht="15" customHeight="1">
      <c r="G1939" s="172"/>
      <c r="I1939" s="173"/>
      <c r="J1939" s="173"/>
      <c r="K1939" s="174"/>
      <c r="M1939" s="175"/>
      <c r="N1939" s="174"/>
      <c r="P1939" s="174"/>
      <c r="R1939" s="175"/>
      <c r="S1939" s="174"/>
      <c r="U1939" s="174"/>
      <c r="W1939" s="175"/>
      <c r="X1939" s="174"/>
    </row>
    <row r="1940" spans="7:24" s="165" customFormat="1" ht="15" customHeight="1">
      <c r="G1940" s="172"/>
      <c r="I1940" s="173"/>
      <c r="J1940" s="173"/>
      <c r="K1940" s="174"/>
      <c r="M1940" s="175"/>
      <c r="N1940" s="174"/>
      <c r="P1940" s="174"/>
      <c r="R1940" s="175"/>
      <c r="S1940" s="174"/>
      <c r="U1940" s="174"/>
      <c r="W1940" s="175"/>
      <c r="X1940" s="174"/>
    </row>
    <row r="1941" spans="7:24" s="165" customFormat="1" ht="15" customHeight="1">
      <c r="G1941" s="172"/>
      <c r="I1941" s="173"/>
      <c r="J1941" s="173"/>
      <c r="K1941" s="174"/>
      <c r="M1941" s="175"/>
      <c r="N1941" s="174"/>
      <c r="P1941" s="174"/>
      <c r="R1941" s="175"/>
      <c r="S1941" s="174"/>
      <c r="U1941" s="174"/>
      <c r="W1941" s="175"/>
      <c r="X1941" s="174"/>
    </row>
    <row r="1942" spans="7:24" s="165" customFormat="1" ht="15" customHeight="1">
      <c r="G1942" s="172"/>
      <c r="I1942" s="173"/>
      <c r="J1942" s="173"/>
      <c r="K1942" s="174"/>
      <c r="M1942" s="175"/>
      <c r="N1942" s="174"/>
      <c r="P1942" s="174"/>
      <c r="R1942" s="175"/>
      <c r="S1942" s="174"/>
      <c r="U1942" s="174"/>
      <c r="W1942" s="175"/>
      <c r="X1942" s="174"/>
    </row>
    <row r="1943" spans="7:24" s="165" customFormat="1" ht="15" customHeight="1">
      <c r="G1943" s="172"/>
      <c r="I1943" s="173"/>
      <c r="J1943" s="173"/>
      <c r="K1943" s="174"/>
      <c r="M1943" s="175"/>
      <c r="N1943" s="174"/>
      <c r="P1943" s="174"/>
      <c r="R1943" s="175"/>
      <c r="S1943" s="174"/>
      <c r="U1943" s="174"/>
      <c r="W1943" s="175"/>
      <c r="X1943" s="174"/>
    </row>
    <row r="1944" spans="7:24" s="165" customFormat="1" ht="15" customHeight="1">
      <c r="G1944" s="172"/>
      <c r="I1944" s="173"/>
      <c r="J1944" s="173"/>
      <c r="K1944" s="174"/>
      <c r="M1944" s="175"/>
      <c r="N1944" s="174"/>
      <c r="P1944" s="174"/>
      <c r="R1944" s="175"/>
      <c r="S1944" s="174"/>
      <c r="U1944" s="174"/>
      <c r="W1944" s="175"/>
      <c r="X1944" s="174"/>
    </row>
    <row r="1945" spans="7:24" s="165" customFormat="1" ht="15" customHeight="1">
      <c r="G1945" s="172"/>
      <c r="I1945" s="173"/>
      <c r="J1945" s="173"/>
      <c r="K1945" s="174"/>
      <c r="M1945" s="175"/>
      <c r="N1945" s="174"/>
      <c r="P1945" s="174"/>
      <c r="R1945" s="175"/>
      <c r="S1945" s="174"/>
      <c r="U1945" s="174"/>
      <c r="W1945" s="175"/>
      <c r="X1945" s="174"/>
    </row>
    <row r="1946" spans="7:24" s="165" customFormat="1" ht="15" customHeight="1">
      <c r="G1946" s="172"/>
      <c r="I1946" s="173"/>
      <c r="J1946" s="173"/>
      <c r="K1946" s="174"/>
      <c r="M1946" s="175"/>
      <c r="N1946" s="174"/>
      <c r="P1946" s="174"/>
      <c r="R1946" s="175"/>
      <c r="S1946" s="174"/>
      <c r="U1946" s="174"/>
      <c r="W1946" s="175"/>
      <c r="X1946" s="174"/>
    </row>
    <row r="1947" spans="7:24" s="165" customFormat="1" ht="15" customHeight="1">
      <c r="G1947" s="172"/>
      <c r="I1947" s="173"/>
      <c r="J1947" s="173"/>
      <c r="K1947" s="174"/>
      <c r="M1947" s="175"/>
      <c r="N1947" s="174"/>
      <c r="P1947" s="174"/>
      <c r="R1947" s="175"/>
      <c r="S1947" s="174"/>
      <c r="U1947" s="174"/>
      <c r="W1947" s="175"/>
      <c r="X1947" s="174"/>
    </row>
    <row r="1948" spans="7:24" s="165" customFormat="1" ht="15" customHeight="1">
      <c r="G1948" s="172"/>
      <c r="I1948" s="173"/>
      <c r="J1948" s="173"/>
      <c r="K1948" s="174"/>
      <c r="M1948" s="175"/>
      <c r="N1948" s="174"/>
      <c r="P1948" s="174"/>
      <c r="R1948" s="175"/>
      <c r="S1948" s="174"/>
      <c r="U1948" s="174"/>
      <c r="W1948" s="175"/>
      <c r="X1948" s="174"/>
    </row>
    <row r="1949" spans="7:24" s="165" customFormat="1" ht="15" customHeight="1">
      <c r="G1949" s="172"/>
      <c r="I1949" s="173"/>
      <c r="J1949" s="173"/>
      <c r="K1949" s="174"/>
      <c r="M1949" s="175"/>
      <c r="N1949" s="174"/>
      <c r="P1949" s="174"/>
      <c r="R1949" s="175"/>
      <c r="S1949" s="174"/>
      <c r="U1949" s="174"/>
      <c r="W1949" s="175"/>
      <c r="X1949" s="174"/>
    </row>
    <row r="1950" spans="7:24" s="165" customFormat="1" ht="15" customHeight="1">
      <c r="G1950" s="172"/>
      <c r="I1950" s="173"/>
      <c r="J1950" s="173"/>
      <c r="K1950" s="174"/>
      <c r="M1950" s="175"/>
      <c r="N1950" s="174"/>
      <c r="P1950" s="174"/>
      <c r="R1950" s="175"/>
      <c r="S1950" s="174"/>
      <c r="U1950" s="174"/>
      <c r="W1950" s="175"/>
      <c r="X1950" s="174"/>
    </row>
    <row r="1951" spans="7:24" s="165" customFormat="1" ht="15" customHeight="1">
      <c r="G1951" s="172"/>
      <c r="I1951" s="173"/>
      <c r="J1951" s="173"/>
      <c r="K1951" s="174"/>
      <c r="M1951" s="175"/>
      <c r="N1951" s="174"/>
      <c r="P1951" s="174"/>
      <c r="R1951" s="175"/>
      <c r="S1951" s="174"/>
      <c r="U1951" s="174"/>
      <c r="W1951" s="175"/>
      <c r="X1951" s="174"/>
    </row>
    <row r="1952" spans="7:24" s="165" customFormat="1" ht="15" customHeight="1">
      <c r="G1952" s="172"/>
      <c r="I1952" s="173"/>
      <c r="J1952" s="173"/>
      <c r="K1952" s="174"/>
      <c r="M1952" s="175"/>
      <c r="N1952" s="174"/>
      <c r="P1952" s="174"/>
      <c r="R1952" s="175"/>
      <c r="S1952" s="174"/>
      <c r="U1952" s="174"/>
      <c r="W1952" s="175"/>
      <c r="X1952" s="174"/>
    </row>
    <row r="1953" spans="7:24" s="165" customFormat="1" ht="15" customHeight="1">
      <c r="G1953" s="172"/>
      <c r="I1953" s="173"/>
      <c r="J1953" s="173"/>
      <c r="K1953" s="174"/>
      <c r="M1953" s="175"/>
      <c r="N1953" s="174"/>
      <c r="P1953" s="174"/>
      <c r="R1953" s="175"/>
      <c r="S1953" s="174"/>
      <c r="U1953" s="174"/>
      <c r="W1953" s="175"/>
      <c r="X1953" s="174"/>
    </row>
    <row r="1954" spans="7:24" s="165" customFormat="1" ht="15" customHeight="1">
      <c r="G1954" s="172"/>
      <c r="I1954" s="173"/>
      <c r="J1954" s="173"/>
      <c r="K1954" s="174"/>
      <c r="M1954" s="175"/>
      <c r="N1954" s="174"/>
      <c r="P1954" s="174"/>
      <c r="R1954" s="175"/>
      <c r="S1954" s="174"/>
      <c r="U1954" s="174"/>
      <c r="W1954" s="175"/>
      <c r="X1954" s="174"/>
    </row>
    <row r="1955" spans="7:24" s="165" customFormat="1" ht="15" customHeight="1">
      <c r="G1955" s="172"/>
      <c r="I1955" s="173"/>
      <c r="J1955" s="173"/>
      <c r="K1955" s="174"/>
      <c r="M1955" s="175"/>
      <c r="N1955" s="174"/>
      <c r="P1955" s="174"/>
      <c r="R1955" s="175"/>
      <c r="S1955" s="174"/>
      <c r="U1955" s="174"/>
      <c r="W1955" s="175"/>
      <c r="X1955" s="174"/>
    </row>
    <row r="1956" spans="7:24" s="165" customFormat="1" ht="15" customHeight="1">
      <c r="G1956" s="172"/>
      <c r="I1956" s="173"/>
      <c r="J1956" s="173"/>
      <c r="K1956" s="174"/>
      <c r="M1956" s="175"/>
      <c r="N1956" s="174"/>
      <c r="P1956" s="174"/>
      <c r="R1956" s="175"/>
      <c r="S1956" s="174"/>
      <c r="U1956" s="174"/>
      <c r="W1956" s="175"/>
      <c r="X1956" s="174"/>
    </row>
    <row r="1957" spans="7:24" s="165" customFormat="1" ht="15" customHeight="1">
      <c r="G1957" s="172"/>
      <c r="I1957" s="173"/>
      <c r="J1957" s="173"/>
      <c r="K1957" s="174"/>
      <c r="M1957" s="175"/>
      <c r="N1957" s="174"/>
      <c r="P1957" s="174"/>
      <c r="R1957" s="175"/>
      <c r="S1957" s="174"/>
      <c r="U1957" s="174"/>
      <c r="W1957" s="175"/>
      <c r="X1957" s="174"/>
    </row>
    <row r="1958" spans="7:24" s="165" customFormat="1" ht="15" customHeight="1">
      <c r="G1958" s="172"/>
      <c r="I1958" s="173"/>
      <c r="J1958" s="173"/>
      <c r="K1958" s="174"/>
      <c r="M1958" s="175"/>
      <c r="N1958" s="174"/>
      <c r="P1958" s="174"/>
      <c r="R1958" s="175"/>
      <c r="S1958" s="174"/>
      <c r="U1958" s="174"/>
      <c r="W1958" s="175"/>
      <c r="X1958" s="174"/>
    </row>
    <row r="1959" spans="7:24" s="165" customFormat="1" ht="15" customHeight="1">
      <c r="G1959" s="172"/>
      <c r="I1959" s="173"/>
      <c r="J1959" s="173"/>
      <c r="K1959" s="174"/>
      <c r="M1959" s="175"/>
      <c r="N1959" s="174"/>
      <c r="P1959" s="174"/>
      <c r="R1959" s="175"/>
      <c r="S1959" s="174"/>
      <c r="U1959" s="174"/>
      <c r="W1959" s="175"/>
      <c r="X1959" s="174"/>
    </row>
    <row r="1960" spans="7:24" s="165" customFormat="1" ht="15" customHeight="1">
      <c r="G1960" s="172"/>
      <c r="I1960" s="173"/>
      <c r="J1960" s="173"/>
      <c r="K1960" s="174"/>
      <c r="M1960" s="175"/>
      <c r="N1960" s="174"/>
      <c r="P1960" s="174"/>
      <c r="R1960" s="175"/>
      <c r="S1960" s="174"/>
      <c r="U1960" s="174"/>
      <c r="W1960" s="175"/>
      <c r="X1960" s="174"/>
    </row>
    <row r="1961" spans="7:24" s="165" customFormat="1" ht="15" customHeight="1">
      <c r="G1961" s="172"/>
      <c r="I1961" s="173"/>
      <c r="J1961" s="173"/>
      <c r="K1961" s="174"/>
      <c r="M1961" s="175"/>
      <c r="N1961" s="174"/>
      <c r="P1961" s="174"/>
      <c r="R1961" s="175"/>
      <c r="S1961" s="174"/>
      <c r="U1961" s="174"/>
      <c r="W1961" s="175"/>
      <c r="X1961" s="174"/>
    </row>
    <row r="1962" spans="7:24" s="165" customFormat="1" ht="15" customHeight="1">
      <c r="G1962" s="172"/>
      <c r="I1962" s="173"/>
      <c r="J1962" s="173"/>
      <c r="K1962" s="174"/>
      <c r="M1962" s="175"/>
      <c r="N1962" s="174"/>
      <c r="P1962" s="174"/>
      <c r="R1962" s="175"/>
      <c r="S1962" s="174"/>
      <c r="U1962" s="174"/>
      <c r="W1962" s="175"/>
      <c r="X1962" s="174"/>
    </row>
    <row r="1963" spans="7:24" s="165" customFormat="1" ht="15" customHeight="1">
      <c r="G1963" s="172"/>
      <c r="I1963" s="173"/>
      <c r="J1963" s="173"/>
      <c r="K1963" s="174"/>
      <c r="M1963" s="175"/>
      <c r="N1963" s="174"/>
      <c r="P1963" s="174"/>
      <c r="R1963" s="175"/>
      <c r="S1963" s="174"/>
      <c r="U1963" s="174"/>
      <c r="W1963" s="175"/>
      <c r="X1963" s="174"/>
    </row>
    <row r="1964" spans="7:24" s="165" customFormat="1" ht="15" customHeight="1">
      <c r="G1964" s="172"/>
      <c r="I1964" s="173"/>
      <c r="J1964" s="173"/>
      <c r="K1964" s="174"/>
      <c r="M1964" s="175"/>
      <c r="N1964" s="174"/>
      <c r="P1964" s="174"/>
      <c r="R1964" s="175"/>
      <c r="S1964" s="174"/>
      <c r="U1964" s="174"/>
      <c r="W1964" s="175"/>
      <c r="X1964" s="174"/>
    </row>
    <row r="1965" spans="7:24" s="165" customFormat="1" ht="15" customHeight="1">
      <c r="G1965" s="172"/>
      <c r="I1965" s="173"/>
      <c r="J1965" s="173"/>
      <c r="K1965" s="174"/>
      <c r="M1965" s="175"/>
      <c r="N1965" s="174"/>
      <c r="P1965" s="174"/>
      <c r="R1965" s="175"/>
      <c r="S1965" s="174"/>
      <c r="U1965" s="174"/>
      <c r="W1965" s="175"/>
      <c r="X1965" s="174"/>
    </row>
    <row r="1966" spans="7:24" s="165" customFormat="1" ht="15" customHeight="1">
      <c r="G1966" s="172"/>
      <c r="I1966" s="173"/>
      <c r="J1966" s="173"/>
      <c r="K1966" s="174"/>
      <c r="M1966" s="175"/>
      <c r="N1966" s="174"/>
      <c r="P1966" s="174"/>
      <c r="R1966" s="175"/>
      <c r="S1966" s="174"/>
      <c r="U1966" s="174"/>
      <c r="W1966" s="175"/>
      <c r="X1966" s="174"/>
    </row>
    <row r="1967" spans="7:24" s="165" customFormat="1" ht="15" customHeight="1">
      <c r="G1967" s="172"/>
      <c r="I1967" s="173"/>
      <c r="J1967" s="173"/>
      <c r="K1967" s="174"/>
      <c r="M1967" s="175"/>
      <c r="N1967" s="174"/>
      <c r="P1967" s="174"/>
      <c r="R1967" s="175"/>
      <c r="S1967" s="174"/>
      <c r="U1967" s="174"/>
      <c r="W1967" s="175"/>
      <c r="X1967" s="174"/>
    </row>
    <row r="1968" spans="7:24" s="165" customFormat="1" ht="15" customHeight="1">
      <c r="G1968" s="172"/>
      <c r="I1968" s="173"/>
      <c r="J1968" s="173"/>
      <c r="K1968" s="174"/>
      <c r="M1968" s="175"/>
      <c r="N1968" s="174"/>
      <c r="P1968" s="174"/>
      <c r="R1968" s="175"/>
      <c r="S1968" s="174"/>
      <c r="U1968" s="174"/>
      <c r="W1968" s="175"/>
      <c r="X1968" s="174"/>
    </row>
    <row r="1969" spans="7:24" s="165" customFormat="1" ht="15" customHeight="1">
      <c r="G1969" s="172"/>
      <c r="I1969" s="173"/>
      <c r="J1969" s="173"/>
      <c r="K1969" s="174"/>
      <c r="M1969" s="175"/>
      <c r="N1969" s="174"/>
      <c r="P1969" s="174"/>
      <c r="R1969" s="175"/>
      <c r="S1969" s="174"/>
      <c r="U1969" s="174"/>
      <c r="W1969" s="175"/>
      <c r="X1969" s="174"/>
    </row>
    <row r="1970" spans="7:24" s="165" customFormat="1" ht="15" customHeight="1">
      <c r="G1970" s="172"/>
      <c r="I1970" s="173"/>
      <c r="J1970" s="173"/>
      <c r="K1970" s="174"/>
      <c r="M1970" s="175"/>
      <c r="N1970" s="174"/>
      <c r="P1970" s="174"/>
      <c r="R1970" s="175"/>
      <c r="S1970" s="174"/>
      <c r="U1970" s="174"/>
      <c r="W1970" s="175"/>
      <c r="X1970" s="174"/>
    </row>
    <row r="1971" spans="7:24" s="165" customFormat="1" ht="15" customHeight="1">
      <c r="G1971" s="172"/>
      <c r="I1971" s="173"/>
      <c r="J1971" s="173"/>
      <c r="K1971" s="174"/>
      <c r="M1971" s="175"/>
      <c r="N1971" s="174"/>
      <c r="P1971" s="174"/>
      <c r="R1971" s="175"/>
      <c r="S1971" s="174"/>
      <c r="U1971" s="174"/>
      <c r="W1971" s="175"/>
      <c r="X1971" s="174"/>
    </row>
    <row r="1972" spans="7:24" s="165" customFormat="1" ht="15" customHeight="1">
      <c r="G1972" s="172"/>
      <c r="I1972" s="173"/>
      <c r="J1972" s="173"/>
      <c r="K1972" s="174"/>
      <c r="M1972" s="175"/>
      <c r="N1972" s="174"/>
      <c r="P1972" s="174"/>
      <c r="R1972" s="175"/>
      <c r="S1972" s="174"/>
      <c r="U1972" s="174"/>
      <c r="W1972" s="175"/>
      <c r="X1972" s="174"/>
    </row>
    <row r="1973" spans="7:24" s="165" customFormat="1" ht="15" customHeight="1">
      <c r="G1973" s="172"/>
      <c r="I1973" s="173"/>
      <c r="J1973" s="173"/>
      <c r="K1973" s="174"/>
      <c r="M1973" s="175"/>
      <c r="N1973" s="174"/>
      <c r="P1973" s="174"/>
      <c r="R1973" s="175"/>
      <c r="S1973" s="174"/>
      <c r="U1973" s="174"/>
      <c r="W1973" s="175"/>
      <c r="X1973" s="174"/>
    </row>
    <row r="1974" spans="7:24" s="165" customFormat="1" ht="15" customHeight="1">
      <c r="G1974" s="172"/>
      <c r="I1974" s="173"/>
      <c r="J1974" s="173"/>
      <c r="K1974" s="174"/>
      <c r="M1974" s="175"/>
      <c r="N1974" s="174"/>
      <c r="P1974" s="174"/>
      <c r="R1974" s="175"/>
      <c r="S1974" s="174"/>
      <c r="U1974" s="174"/>
      <c r="W1974" s="175"/>
      <c r="X1974" s="174"/>
    </row>
    <row r="1975" spans="7:24" s="165" customFormat="1" ht="15" customHeight="1">
      <c r="G1975" s="172"/>
      <c r="I1975" s="173"/>
      <c r="J1975" s="173"/>
      <c r="K1975" s="174"/>
      <c r="M1975" s="175"/>
      <c r="N1975" s="174"/>
      <c r="P1975" s="174"/>
      <c r="R1975" s="175"/>
      <c r="S1975" s="174"/>
      <c r="U1975" s="174"/>
      <c r="W1975" s="175"/>
      <c r="X1975" s="174"/>
    </row>
    <row r="1976" spans="7:24" s="165" customFormat="1" ht="15" customHeight="1">
      <c r="G1976" s="172"/>
      <c r="I1976" s="173"/>
      <c r="J1976" s="173"/>
      <c r="K1976" s="174"/>
      <c r="M1976" s="175"/>
      <c r="N1976" s="174"/>
      <c r="P1976" s="174"/>
      <c r="R1976" s="175"/>
      <c r="S1976" s="174"/>
      <c r="U1976" s="174"/>
      <c r="W1976" s="175"/>
      <c r="X1976" s="174"/>
    </row>
    <row r="1977" spans="7:24" s="165" customFormat="1" ht="15" customHeight="1">
      <c r="G1977" s="172"/>
      <c r="I1977" s="173"/>
      <c r="J1977" s="173"/>
      <c r="K1977" s="174"/>
      <c r="M1977" s="175"/>
      <c r="N1977" s="174"/>
      <c r="P1977" s="174"/>
      <c r="R1977" s="175"/>
      <c r="S1977" s="174"/>
      <c r="U1977" s="174"/>
      <c r="W1977" s="175"/>
      <c r="X1977" s="174"/>
    </row>
    <row r="1978" spans="7:24" s="165" customFormat="1" ht="15" customHeight="1">
      <c r="G1978" s="172"/>
      <c r="I1978" s="173"/>
      <c r="J1978" s="173"/>
      <c r="K1978" s="174"/>
      <c r="M1978" s="175"/>
      <c r="N1978" s="174"/>
      <c r="P1978" s="174"/>
      <c r="R1978" s="175"/>
      <c r="S1978" s="174"/>
      <c r="U1978" s="174"/>
      <c r="W1978" s="175"/>
      <c r="X1978" s="174"/>
    </row>
    <row r="1979" spans="7:24" s="165" customFormat="1" ht="15" customHeight="1">
      <c r="G1979" s="172"/>
      <c r="I1979" s="173"/>
      <c r="J1979" s="173"/>
      <c r="K1979" s="174"/>
      <c r="M1979" s="175"/>
      <c r="N1979" s="174"/>
      <c r="P1979" s="174"/>
      <c r="R1979" s="175"/>
      <c r="S1979" s="174"/>
      <c r="U1979" s="174"/>
      <c r="W1979" s="175"/>
      <c r="X1979" s="174"/>
    </row>
    <row r="1980" spans="7:24" s="165" customFormat="1" ht="15" customHeight="1">
      <c r="G1980" s="172"/>
      <c r="I1980" s="173"/>
      <c r="J1980" s="173"/>
      <c r="K1980" s="174"/>
      <c r="M1980" s="175"/>
      <c r="N1980" s="174"/>
      <c r="P1980" s="174"/>
      <c r="R1980" s="175"/>
      <c r="S1980" s="174"/>
      <c r="U1980" s="174"/>
      <c r="W1980" s="175"/>
      <c r="X1980" s="174"/>
    </row>
    <row r="1981" spans="7:24" s="165" customFormat="1" ht="15" customHeight="1">
      <c r="G1981" s="172"/>
      <c r="I1981" s="173"/>
      <c r="J1981" s="173"/>
      <c r="K1981" s="174"/>
      <c r="M1981" s="175"/>
      <c r="N1981" s="174"/>
      <c r="P1981" s="174"/>
      <c r="R1981" s="175"/>
      <c r="S1981" s="174"/>
      <c r="U1981" s="174"/>
      <c r="W1981" s="175"/>
      <c r="X1981" s="174"/>
    </row>
    <row r="1982" spans="7:24" s="165" customFormat="1" ht="15" customHeight="1">
      <c r="G1982" s="172"/>
      <c r="I1982" s="173"/>
      <c r="J1982" s="173"/>
      <c r="K1982" s="174"/>
      <c r="M1982" s="175"/>
      <c r="N1982" s="174"/>
      <c r="P1982" s="174"/>
      <c r="R1982" s="175"/>
      <c r="S1982" s="174"/>
      <c r="U1982" s="174"/>
      <c r="W1982" s="175"/>
      <c r="X1982" s="174"/>
    </row>
    <row r="1983" spans="7:24" s="165" customFormat="1" ht="15" customHeight="1">
      <c r="G1983" s="172"/>
      <c r="I1983" s="173"/>
      <c r="J1983" s="173"/>
      <c r="K1983" s="174"/>
      <c r="M1983" s="175"/>
      <c r="N1983" s="174"/>
      <c r="P1983" s="174"/>
      <c r="R1983" s="175"/>
      <c r="S1983" s="174"/>
      <c r="U1983" s="174"/>
      <c r="W1983" s="175"/>
      <c r="X1983" s="174"/>
    </row>
    <row r="1984" spans="7:24" s="165" customFormat="1" ht="15" customHeight="1">
      <c r="G1984" s="172"/>
      <c r="I1984" s="173"/>
      <c r="J1984" s="173"/>
      <c r="K1984" s="174"/>
      <c r="M1984" s="175"/>
      <c r="N1984" s="174"/>
      <c r="P1984" s="174"/>
      <c r="R1984" s="175"/>
      <c r="S1984" s="174"/>
      <c r="U1984" s="174"/>
      <c r="W1984" s="175"/>
      <c r="X1984" s="174"/>
    </row>
    <row r="1985" spans="7:24" s="165" customFormat="1" ht="15" customHeight="1">
      <c r="G1985" s="172"/>
      <c r="I1985" s="173"/>
      <c r="J1985" s="173"/>
      <c r="K1985" s="174"/>
      <c r="M1985" s="175"/>
      <c r="N1985" s="174"/>
      <c r="P1985" s="174"/>
      <c r="R1985" s="175"/>
      <c r="S1985" s="174"/>
      <c r="U1985" s="174"/>
      <c r="W1985" s="175"/>
      <c r="X1985" s="174"/>
    </row>
    <row r="1986" spans="7:24" s="165" customFormat="1" ht="15" customHeight="1">
      <c r="G1986" s="172"/>
      <c r="I1986" s="173"/>
      <c r="J1986" s="173"/>
      <c r="K1986" s="174"/>
      <c r="M1986" s="175"/>
      <c r="N1986" s="174"/>
      <c r="P1986" s="174"/>
      <c r="R1986" s="175"/>
      <c r="S1986" s="174"/>
      <c r="U1986" s="174"/>
      <c r="W1986" s="175"/>
      <c r="X1986" s="174"/>
    </row>
    <row r="1987" spans="7:24" s="165" customFormat="1" ht="15" customHeight="1">
      <c r="G1987" s="172"/>
      <c r="I1987" s="173"/>
      <c r="J1987" s="173"/>
      <c r="K1987" s="174"/>
      <c r="M1987" s="175"/>
      <c r="N1987" s="174"/>
      <c r="P1987" s="174"/>
      <c r="R1987" s="175"/>
      <c r="S1987" s="174"/>
      <c r="U1987" s="174"/>
      <c r="W1987" s="175"/>
      <c r="X1987" s="174"/>
    </row>
    <row r="1988" spans="7:24" s="165" customFormat="1" ht="15" customHeight="1">
      <c r="G1988" s="172"/>
      <c r="I1988" s="173"/>
      <c r="J1988" s="173"/>
      <c r="K1988" s="174"/>
      <c r="M1988" s="175"/>
      <c r="N1988" s="174"/>
      <c r="P1988" s="174"/>
      <c r="R1988" s="175"/>
      <c r="S1988" s="174"/>
      <c r="U1988" s="174"/>
      <c r="W1988" s="175"/>
      <c r="X1988" s="174"/>
    </row>
    <row r="1989" spans="7:24" s="165" customFormat="1" ht="15" customHeight="1">
      <c r="G1989" s="172"/>
      <c r="I1989" s="173"/>
      <c r="J1989" s="173"/>
      <c r="K1989" s="174"/>
      <c r="M1989" s="175"/>
      <c r="N1989" s="174"/>
      <c r="P1989" s="174"/>
      <c r="R1989" s="175"/>
      <c r="S1989" s="174"/>
      <c r="U1989" s="174"/>
      <c r="W1989" s="175"/>
      <c r="X1989" s="174"/>
    </row>
    <row r="1990" spans="7:24" s="165" customFormat="1" ht="15" customHeight="1">
      <c r="G1990" s="172"/>
      <c r="I1990" s="173"/>
      <c r="J1990" s="173"/>
      <c r="K1990" s="174"/>
      <c r="M1990" s="175"/>
      <c r="N1990" s="174"/>
      <c r="P1990" s="174"/>
      <c r="R1990" s="175"/>
      <c r="S1990" s="174"/>
      <c r="U1990" s="174"/>
      <c r="W1990" s="175"/>
      <c r="X1990" s="174"/>
    </row>
    <row r="1991" spans="7:24" s="165" customFormat="1" ht="15" customHeight="1">
      <c r="G1991" s="172"/>
      <c r="I1991" s="173"/>
      <c r="J1991" s="173"/>
      <c r="K1991" s="174"/>
      <c r="M1991" s="175"/>
      <c r="N1991" s="174"/>
      <c r="P1991" s="174"/>
      <c r="R1991" s="175"/>
      <c r="S1991" s="174"/>
      <c r="U1991" s="174"/>
      <c r="W1991" s="175"/>
      <c r="X1991" s="174"/>
    </row>
    <row r="1992" spans="7:24" s="165" customFormat="1" ht="15" customHeight="1">
      <c r="G1992" s="172"/>
      <c r="I1992" s="173"/>
      <c r="J1992" s="173"/>
      <c r="K1992" s="174"/>
      <c r="M1992" s="175"/>
      <c r="N1992" s="174"/>
      <c r="P1992" s="174"/>
      <c r="R1992" s="175"/>
      <c r="S1992" s="174"/>
      <c r="U1992" s="174"/>
      <c r="W1992" s="175"/>
      <c r="X1992" s="174"/>
    </row>
    <row r="1993" spans="7:24" s="165" customFormat="1" ht="15" customHeight="1">
      <c r="G1993" s="172"/>
      <c r="I1993" s="173"/>
      <c r="J1993" s="173"/>
      <c r="K1993" s="174"/>
      <c r="M1993" s="175"/>
      <c r="N1993" s="174"/>
      <c r="P1993" s="174"/>
      <c r="R1993" s="175"/>
      <c r="S1993" s="174"/>
      <c r="U1993" s="174"/>
      <c r="W1993" s="175"/>
      <c r="X1993" s="174"/>
    </row>
    <row r="1994" spans="7:24" s="165" customFormat="1" ht="15" customHeight="1">
      <c r="G1994" s="172"/>
      <c r="I1994" s="173"/>
      <c r="J1994" s="173"/>
      <c r="K1994" s="174"/>
      <c r="M1994" s="175"/>
      <c r="N1994" s="174"/>
      <c r="P1994" s="174"/>
      <c r="R1994" s="175"/>
      <c r="S1994" s="174"/>
      <c r="U1994" s="174"/>
      <c r="W1994" s="175"/>
      <c r="X1994" s="174"/>
    </row>
    <row r="1995" spans="7:24" s="165" customFormat="1" ht="15" customHeight="1">
      <c r="G1995" s="172"/>
      <c r="I1995" s="173"/>
      <c r="J1995" s="173"/>
      <c r="K1995" s="174"/>
      <c r="M1995" s="175"/>
      <c r="N1995" s="174"/>
      <c r="P1995" s="174"/>
      <c r="R1995" s="175"/>
      <c r="S1995" s="174"/>
      <c r="U1995" s="174"/>
      <c r="W1995" s="175"/>
      <c r="X1995" s="174"/>
    </row>
    <row r="1996" spans="7:24" s="165" customFormat="1" ht="15" customHeight="1">
      <c r="G1996" s="172"/>
      <c r="I1996" s="173"/>
      <c r="J1996" s="173"/>
      <c r="K1996" s="174"/>
      <c r="M1996" s="175"/>
      <c r="N1996" s="174"/>
      <c r="P1996" s="174"/>
      <c r="R1996" s="175"/>
      <c r="S1996" s="174"/>
      <c r="U1996" s="174"/>
      <c r="W1996" s="175"/>
      <c r="X1996" s="174"/>
    </row>
    <row r="1997" spans="7:24" s="165" customFormat="1" ht="15" customHeight="1">
      <c r="G1997" s="172"/>
      <c r="I1997" s="173"/>
      <c r="J1997" s="173"/>
      <c r="K1997" s="174"/>
      <c r="M1997" s="175"/>
      <c r="N1997" s="174"/>
      <c r="P1997" s="174"/>
      <c r="R1997" s="175"/>
      <c r="S1997" s="174"/>
      <c r="U1997" s="174"/>
      <c r="W1997" s="175"/>
      <c r="X1997" s="174"/>
    </row>
    <row r="1998" spans="7:24" s="165" customFormat="1" ht="15" customHeight="1">
      <c r="G1998" s="172"/>
      <c r="I1998" s="173"/>
      <c r="J1998" s="173"/>
      <c r="K1998" s="174"/>
      <c r="M1998" s="175"/>
      <c r="N1998" s="174"/>
      <c r="P1998" s="174"/>
      <c r="R1998" s="175"/>
      <c r="S1998" s="174"/>
      <c r="U1998" s="174"/>
      <c r="W1998" s="175"/>
      <c r="X1998" s="174"/>
    </row>
    <row r="1999" spans="7:24" s="165" customFormat="1" ht="15" customHeight="1">
      <c r="G1999" s="172"/>
      <c r="I1999" s="173"/>
      <c r="J1999" s="173"/>
      <c r="K1999" s="174"/>
      <c r="M1999" s="175"/>
      <c r="N1999" s="174"/>
      <c r="P1999" s="174"/>
      <c r="R1999" s="175"/>
      <c r="S1999" s="174"/>
      <c r="U1999" s="174"/>
      <c r="W1999" s="175"/>
      <c r="X1999" s="174"/>
    </row>
    <row r="2000" spans="7:24" s="165" customFormat="1" ht="15" customHeight="1">
      <c r="G2000" s="172"/>
      <c r="I2000" s="173"/>
      <c r="J2000" s="173"/>
      <c r="K2000" s="174"/>
      <c r="M2000" s="175"/>
      <c r="N2000" s="174"/>
      <c r="P2000" s="174"/>
      <c r="R2000" s="175"/>
      <c r="S2000" s="174"/>
      <c r="U2000" s="174"/>
      <c r="W2000" s="175"/>
      <c r="X2000" s="174"/>
    </row>
    <row r="2001" spans="7:24" s="165" customFormat="1" ht="15" customHeight="1">
      <c r="G2001" s="172"/>
      <c r="I2001" s="173"/>
      <c r="J2001" s="173"/>
      <c r="K2001" s="174"/>
      <c r="M2001" s="175"/>
      <c r="N2001" s="174"/>
      <c r="P2001" s="174"/>
      <c r="R2001" s="175"/>
      <c r="S2001" s="174"/>
      <c r="U2001" s="174"/>
      <c r="W2001" s="175"/>
      <c r="X2001" s="174"/>
    </row>
    <row r="2002" spans="7:24" s="165" customFormat="1" ht="15" customHeight="1">
      <c r="G2002" s="172"/>
      <c r="I2002" s="173"/>
      <c r="J2002" s="173"/>
      <c r="K2002" s="174"/>
      <c r="M2002" s="175"/>
      <c r="N2002" s="174"/>
      <c r="P2002" s="174"/>
      <c r="R2002" s="175"/>
      <c r="S2002" s="174"/>
      <c r="U2002" s="174"/>
      <c r="W2002" s="175"/>
      <c r="X2002" s="174"/>
    </row>
    <row r="2003" spans="7:24" s="165" customFormat="1" ht="15" customHeight="1">
      <c r="G2003" s="172"/>
      <c r="I2003" s="173"/>
      <c r="J2003" s="173"/>
      <c r="K2003" s="174"/>
      <c r="M2003" s="175"/>
      <c r="N2003" s="174"/>
      <c r="P2003" s="174"/>
      <c r="R2003" s="175"/>
      <c r="S2003" s="174"/>
      <c r="U2003" s="174"/>
      <c r="W2003" s="175"/>
      <c r="X2003" s="174"/>
    </row>
    <row r="2004" spans="7:24" s="165" customFormat="1" ht="15" customHeight="1">
      <c r="G2004" s="172"/>
      <c r="I2004" s="173"/>
      <c r="J2004" s="173"/>
      <c r="K2004" s="174"/>
      <c r="M2004" s="175"/>
      <c r="N2004" s="174"/>
      <c r="P2004" s="174"/>
      <c r="R2004" s="175"/>
      <c r="S2004" s="174"/>
      <c r="U2004" s="174"/>
      <c r="W2004" s="175"/>
      <c r="X2004" s="174"/>
    </row>
    <row r="2005" spans="7:24" s="165" customFormat="1" ht="15" customHeight="1">
      <c r="G2005" s="172"/>
      <c r="I2005" s="173"/>
      <c r="J2005" s="173"/>
      <c r="K2005" s="174"/>
      <c r="M2005" s="175"/>
      <c r="N2005" s="174"/>
      <c r="P2005" s="174"/>
      <c r="R2005" s="175"/>
      <c r="S2005" s="174"/>
      <c r="U2005" s="174"/>
      <c r="W2005" s="175"/>
      <c r="X2005" s="174"/>
    </row>
    <row r="2006" spans="7:24" s="165" customFormat="1" ht="15" customHeight="1">
      <c r="G2006" s="172"/>
      <c r="I2006" s="173"/>
      <c r="J2006" s="173"/>
      <c r="K2006" s="174"/>
      <c r="M2006" s="175"/>
      <c r="N2006" s="174"/>
      <c r="P2006" s="174"/>
      <c r="R2006" s="175"/>
      <c r="S2006" s="174"/>
      <c r="U2006" s="174"/>
      <c r="W2006" s="175"/>
      <c r="X2006" s="174"/>
    </row>
    <row r="2007" spans="7:24" s="165" customFormat="1" ht="15" customHeight="1">
      <c r="G2007" s="172"/>
      <c r="I2007" s="173"/>
      <c r="J2007" s="173"/>
      <c r="K2007" s="174"/>
      <c r="M2007" s="175"/>
      <c r="N2007" s="174"/>
      <c r="P2007" s="174"/>
      <c r="R2007" s="175"/>
      <c r="S2007" s="174"/>
      <c r="U2007" s="174"/>
      <c r="W2007" s="175"/>
      <c r="X2007" s="174"/>
    </row>
    <row r="2008" spans="7:24" s="165" customFormat="1" ht="15" customHeight="1">
      <c r="G2008" s="172"/>
      <c r="I2008" s="173"/>
      <c r="J2008" s="173"/>
      <c r="K2008" s="174"/>
      <c r="M2008" s="175"/>
      <c r="N2008" s="174"/>
      <c r="P2008" s="174"/>
      <c r="R2008" s="175"/>
      <c r="S2008" s="174"/>
      <c r="U2008" s="174"/>
      <c r="W2008" s="175"/>
      <c r="X2008" s="174"/>
    </row>
    <row r="2009" spans="7:24" s="165" customFormat="1" ht="15" customHeight="1">
      <c r="G2009" s="172"/>
      <c r="I2009" s="173"/>
      <c r="J2009" s="173"/>
      <c r="K2009" s="174"/>
      <c r="M2009" s="175"/>
      <c r="N2009" s="174"/>
      <c r="P2009" s="174"/>
      <c r="R2009" s="175"/>
      <c r="S2009" s="174"/>
      <c r="U2009" s="174"/>
      <c r="W2009" s="175"/>
      <c r="X2009" s="174"/>
    </row>
    <row r="2010" spans="7:24" s="165" customFormat="1" ht="15" customHeight="1">
      <c r="G2010" s="172"/>
      <c r="I2010" s="173"/>
      <c r="J2010" s="173"/>
      <c r="K2010" s="174"/>
      <c r="M2010" s="175"/>
      <c r="N2010" s="174"/>
      <c r="P2010" s="174"/>
      <c r="R2010" s="175"/>
      <c r="S2010" s="174"/>
      <c r="U2010" s="174"/>
      <c r="W2010" s="175"/>
      <c r="X2010" s="174"/>
    </row>
    <row r="2011" spans="7:24" s="165" customFormat="1" ht="15" customHeight="1">
      <c r="G2011" s="172"/>
      <c r="I2011" s="173"/>
      <c r="J2011" s="173"/>
      <c r="K2011" s="174"/>
      <c r="M2011" s="175"/>
      <c r="N2011" s="174"/>
      <c r="P2011" s="174"/>
      <c r="R2011" s="175"/>
      <c r="S2011" s="174"/>
      <c r="U2011" s="174"/>
      <c r="W2011" s="175"/>
      <c r="X2011" s="174"/>
    </row>
    <row r="2012" spans="7:24" s="165" customFormat="1" ht="15" customHeight="1">
      <c r="G2012" s="172"/>
      <c r="I2012" s="173"/>
      <c r="J2012" s="173"/>
      <c r="K2012" s="174"/>
      <c r="M2012" s="175"/>
      <c r="N2012" s="174"/>
      <c r="P2012" s="174"/>
      <c r="R2012" s="175"/>
      <c r="S2012" s="174"/>
      <c r="U2012" s="174"/>
      <c r="W2012" s="175"/>
      <c r="X2012" s="174"/>
    </row>
    <row r="2013" spans="7:24" s="165" customFormat="1" ht="15" customHeight="1">
      <c r="G2013" s="172"/>
      <c r="I2013" s="173"/>
      <c r="J2013" s="173"/>
      <c r="K2013" s="174"/>
      <c r="M2013" s="175"/>
      <c r="N2013" s="174"/>
      <c r="P2013" s="174"/>
      <c r="R2013" s="175"/>
      <c r="S2013" s="174"/>
      <c r="U2013" s="174"/>
      <c r="W2013" s="175"/>
      <c r="X2013" s="174"/>
    </row>
    <row r="2014" spans="7:24" s="165" customFormat="1" ht="15" customHeight="1">
      <c r="G2014" s="172"/>
      <c r="I2014" s="173"/>
      <c r="J2014" s="173"/>
      <c r="K2014" s="174"/>
      <c r="M2014" s="175"/>
      <c r="N2014" s="174"/>
      <c r="P2014" s="174"/>
      <c r="R2014" s="175"/>
      <c r="S2014" s="174"/>
      <c r="U2014" s="174"/>
      <c r="W2014" s="175"/>
      <c r="X2014" s="174"/>
    </row>
    <row r="2015" spans="7:24" s="165" customFormat="1" ht="15" customHeight="1">
      <c r="G2015" s="172"/>
      <c r="I2015" s="173"/>
      <c r="J2015" s="173"/>
      <c r="K2015" s="174"/>
      <c r="M2015" s="175"/>
      <c r="N2015" s="174"/>
      <c r="P2015" s="174"/>
      <c r="R2015" s="175"/>
      <c r="S2015" s="174"/>
      <c r="U2015" s="174"/>
      <c r="W2015" s="175"/>
      <c r="X2015" s="174"/>
    </row>
    <row r="2016" spans="7:24" s="165" customFormat="1" ht="15" customHeight="1">
      <c r="G2016" s="172"/>
      <c r="I2016" s="173"/>
      <c r="J2016" s="173"/>
      <c r="K2016" s="174"/>
      <c r="M2016" s="175"/>
      <c r="N2016" s="174"/>
      <c r="P2016" s="174"/>
      <c r="R2016" s="175"/>
      <c r="S2016" s="174"/>
      <c r="U2016" s="174"/>
      <c r="W2016" s="175"/>
      <c r="X2016" s="174"/>
    </row>
    <row r="2017" spans="7:24" s="165" customFormat="1" ht="15" customHeight="1">
      <c r="G2017" s="172"/>
      <c r="I2017" s="173"/>
      <c r="J2017" s="173"/>
      <c r="K2017" s="174"/>
      <c r="M2017" s="175"/>
      <c r="N2017" s="174"/>
      <c r="P2017" s="174"/>
      <c r="R2017" s="175"/>
      <c r="S2017" s="174"/>
      <c r="U2017" s="174"/>
      <c r="W2017" s="175"/>
      <c r="X2017" s="174"/>
    </row>
    <row r="2018" spans="7:24" s="165" customFormat="1" ht="15" customHeight="1">
      <c r="G2018" s="172"/>
      <c r="I2018" s="173"/>
      <c r="J2018" s="173"/>
      <c r="K2018" s="174"/>
      <c r="M2018" s="175"/>
      <c r="N2018" s="174"/>
      <c r="P2018" s="174"/>
      <c r="R2018" s="175"/>
      <c r="S2018" s="174"/>
      <c r="U2018" s="174"/>
      <c r="W2018" s="175"/>
      <c r="X2018" s="174"/>
    </row>
    <row r="2019" spans="7:24" s="165" customFormat="1" ht="15" customHeight="1">
      <c r="G2019" s="172"/>
      <c r="I2019" s="173"/>
      <c r="J2019" s="173"/>
      <c r="K2019" s="174"/>
      <c r="M2019" s="175"/>
      <c r="N2019" s="174"/>
      <c r="P2019" s="174"/>
      <c r="R2019" s="175"/>
      <c r="S2019" s="174"/>
      <c r="U2019" s="174"/>
      <c r="W2019" s="175"/>
      <c r="X2019" s="174"/>
    </row>
    <row r="2020" spans="7:24" s="165" customFormat="1" ht="15" customHeight="1">
      <c r="G2020" s="172"/>
      <c r="I2020" s="173"/>
      <c r="J2020" s="173"/>
      <c r="K2020" s="174"/>
      <c r="M2020" s="175"/>
      <c r="N2020" s="174"/>
      <c r="P2020" s="174"/>
      <c r="R2020" s="175"/>
      <c r="S2020" s="174"/>
      <c r="U2020" s="174"/>
      <c r="W2020" s="175"/>
      <c r="X2020" s="174"/>
    </row>
    <row r="2021" spans="7:24" s="165" customFormat="1" ht="15" customHeight="1">
      <c r="G2021" s="172"/>
      <c r="I2021" s="173"/>
      <c r="J2021" s="173"/>
      <c r="K2021" s="174"/>
      <c r="M2021" s="175"/>
      <c r="N2021" s="174"/>
      <c r="P2021" s="174"/>
      <c r="R2021" s="175"/>
      <c r="S2021" s="174"/>
      <c r="U2021" s="174"/>
      <c r="W2021" s="175"/>
      <c r="X2021" s="174"/>
    </row>
    <row r="2022" spans="7:24" s="165" customFormat="1" ht="15" customHeight="1">
      <c r="G2022" s="172"/>
      <c r="I2022" s="173"/>
      <c r="J2022" s="173"/>
      <c r="K2022" s="174"/>
      <c r="M2022" s="175"/>
      <c r="N2022" s="174"/>
      <c r="P2022" s="174"/>
      <c r="R2022" s="175"/>
      <c r="S2022" s="174"/>
      <c r="U2022" s="174"/>
      <c r="W2022" s="175"/>
      <c r="X2022" s="174"/>
    </row>
    <row r="2023" spans="7:24" s="165" customFormat="1" ht="15" customHeight="1">
      <c r="G2023" s="172"/>
      <c r="I2023" s="173"/>
      <c r="J2023" s="173"/>
      <c r="K2023" s="174"/>
      <c r="M2023" s="175"/>
      <c r="N2023" s="174"/>
      <c r="P2023" s="174"/>
      <c r="R2023" s="175"/>
      <c r="S2023" s="174"/>
      <c r="U2023" s="174"/>
      <c r="W2023" s="175"/>
      <c r="X2023" s="174"/>
    </row>
    <row r="2024" spans="7:24" s="165" customFormat="1" ht="15" customHeight="1">
      <c r="G2024" s="172"/>
      <c r="I2024" s="173"/>
      <c r="J2024" s="173"/>
      <c r="K2024" s="174"/>
      <c r="M2024" s="175"/>
      <c r="N2024" s="174"/>
      <c r="P2024" s="174"/>
      <c r="R2024" s="175"/>
      <c r="S2024" s="174"/>
      <c r="U2024" s="174"/>
      <c r="W2024" s="175"/>
      <c r="X2024" s="174"/>
    </row>
    <row r="2025" spans="7:24" s="165" customFormat="1" ht="15" customHeight="1">
      <c r="G2025" s="172"/>
      <c r="I2025" s="173"/>
      <c r="J2025" s="173"/>
      <c r="K2025" s="174"/>
      <c r="M2025" s="175"/>
      <c r="N2025" s="174"/>
      <c r="P2025" s="174"/>
      <c r="R2025" s="175"/>
      <c r="S2025" s="174"/>
      <c r="U2025" s="174"/>
      <c r="W2025" s="175"/>
      <c r="X2025" s="174"/>
    </row>
    <row r="2026" spans="7:24" s="165" customFormat="1" ht="15" customHeight="1">
      <c r="G2026" s="172"/>
      <c r="I2026" s="173"/>
      <c r="J2026" s="173"/>
      <c r="K2026" s="174"/>
      <c r="M2026" s="175"/>
      <c r="N2026" s="174"/>
      <c r="P2026" s="174"/>
      <c r="R2026" s="175"/>
      <c r="S2026" s="174"/>
      <c r="U2026" s="174"/>
      <c r="W2026" s="175"/>
      <c r="X2026" s="174"/>
    </row>
    <row r="2027" spans="7:24" s="165" customFormat="1" ht="15" customHeight="1">
      <c r="G2027" s="172"/>
      <c r="I2027" s="173"/>
      <c r="J2027" s="173"/>
      <c r="K2027" s="174"/>
      <c r="M2027" s="175"/>
      <c r="N2027" s="174"/>
      <c r="P2027" s="174"/>
      <c r="R2027" s="175"/>
      <c r="S2027" s="174"/>
      <c r="U2027" s="174"/>
      <c r="W2027" s="175"/>
      <c r="X2027" s="174"/>
    </row>
    <row r="2028" spans="7:24" s="165" customFormat="1" ht="15" customHeight="1">
      <c r="G2028" s="172"/>
      <c r="I2028" s="173"/>
      <c r="J2028" s="173"/>
      <c r="K2028" s="174"/>
      <c r="M2028" s="175"/>
      <c r="N2028" s="174"/>
      <c r="P2028" s="174"/>
      <c r="R2028" s="175"/>
      <c r="S2028" s="174"/>
      <c r="U2028" s="174"/>
      <c r="W2028" s="175"/>
      <c r="X2028" s="174"/>
    </row>
    <row r="2029" spans="7:24" s="165" customFormat="1" ht="15" customHeight="1">
      <c r="G2029" s="172"/>
      <c r="I2029" s="173"/>
      <c r="J2029" s="173"/>
      <c r="K2029" s="174"/>
      <c r="M2029" s="175"/>
      <c r="N2029" s="174"/>
      <c r="P2029" s="174"/>
      <c r="R2029" s="175"/>
      <c r="S2029" s="174"/>
      <c r="U2029" s="174"/>
      <c r="W2029" s="175"/>
      <c r="X2029" s="174"/>
    </row>
    <row r="2030" spans="7:24" s="165" customFormat="1" ht="15" customHeight="1">
      <c r="G2030" s="172"/>
      <c r="I2030" s="173"/>
      <c r="J2030" s="173"/>
      <c r="K2030" s="174"/>
      <c r="M2030" s="175"/>
      <c r="N2030" s="174"/>
      <c r="P2030" s="174"/>
      <c r="R2030" s="175"/>
      <c r="S2030" s="174"/>
      <c r="U2030" s="174"/>
      <c r="W2030" s="175"/>
      <c r="X2030" s="174"/>
    </row>
    <row r="2031" spans="7:24" s="165" customFormat="1" ht="15" customHeight="1">
      <c r="G2031" s="172"/>
      <c r="I2031" s="173"/>
      <c r="J2031" s="173"/>
      <c r="K2031" s="174"/>
      <c r="M2031" s="175"/>
      <c r="N2031" s="174"/>
      <c r="P2031" s="174"/>
      <c r="R2031" s="175"/>
      <c r="S2031" s="174"/>
      <c r="U2031" s="174"/>
      <c r="W2031" s="175"/>
      <c r="X2031" s="174"/>
    </row>
    <row r="2032" spans="7:24" s="165" customFormat="1" ht="15" customHeight="1">
      <c r="G2032" s="172"/>
      <c r="I2032" s="173"/>
      <c r="J2032" s="173"/>
      <c r="K2032" s="174"/>
      <c r="M2032" s="175"/>
      <c r="N2032" s="174"/>
      <c r="P2032" s="174"/>
      <c r="R2032" s="175"/>
      <c r="S2032" s="174"/>
      <c r="U2032" s="174"/>
      <c r="W2032" s="175"/>
      <c r="X2032" s="174"/>
    </row>
    <row r="2033" spans="7:24" s="165" customFormat="1" ht="15" customHeight="1">
      <c r="G2033" s="172"/>
      <c r="I2033" s="173"/>
      <c r="J2033" s="173"/>
      <c r="K2033" s="174"/>
      <c r="M2033" s="175"/>
      <c r="N2033" s="174"/>
      <c r="P2033" s="174"/>
      <c r="R2033" s="175"/>
      <c r="S2033" s="174"/>
      <c r="U2033" s="174"/>
      <c r="W2033" s="175"/>
      <c r="X2033" s="174"/>
    </row>
    <row r="2034" spans="7:24" s="165" customFormat="1" ht="15" customHeight="1">
      <c r="G2034" s="172"/>
      <c r="I2034" s="173"/>
      <c r="J2034" s="173"/>
      <c r="K2034" s="174"/>
      <c r="M2034" s="175"/>
      <c r="N2034" s="174"/>
      <c r="P2034" s="174"/>
      <c r="R2034" s="175"/>
      <c r="S2034" s="174"/>
      <c r="U2034" s="174"/>
      <c r="W2034" s="175"/>
      <c r="X2034" s="174"/>
    </row>
    <row r="2035" spans="7:24" s="165" customFormat="1" ht="15" customHeight="1">
      <c r="G2035" s="172"/>
      <c r="I2035" s="173"/>
      <c r="J2035" s="173"/>
      <c r="K2035" s="174"/>
      <c r="M2035" s="175"/>
      <c r="N2035" s="174"/>
      <c r="P2035" s="174"/>
      <c r="R2035" s="175"/>
      <c r="S2035" s="174"/>
      <c r="U2035" s="174"/>
      <c r="W2035" s="175"/>
      <c r="X2035" s="174"/>
    </row>
    <row r="2036" spans="7:24" s="165" customFormat="1" ht="15" customHeight="1">
      <c r="G2036" s="172"/>
      <c r="I2036" s="173"/>
      <c r="J2036" s="173"/>
      <c r="K2036" s="174"/>
      <c r="M2036" s="175"/>
      <c r="N2036" s="174"/>
      <c r="P2036" s="174"/>
      <c r="R2036" s="175"/>
      <c r="S2036" s="174"/>
      <c r="U2036" s="174"/>
      <c r="W2036" s="175"/>
      <c r="X2036" s="174"/>
    </row>
    <row r="2037" spans="7:24" s="165" customFormat="1" ht="15" customHeight="1">
      <c r="G2037" s="172"/>
      <c r="I2037" s="173"/>
      <c r="J2037" s="173"/>
      <c r="K2037" s="174"/>
      <c r="M2037" s="175"/>
      <c r="N2037" s="174"/>
      <c r="P2037" s="174"/>
      <c r="R2037" s="175"/>
      <c r="S2037" s="174"/>
      <c r="U2037" s="174"/>
      <c r="W2037" s="175"/>
      <c r="X2037" s="174"/>
    </row>
    <row r="2038" spans="7:24" s="165" customFormat="1" ht="15" customHeight="1">
      <c r="G2038" s="172"/>
      <c r="I2038" s="173"/>
      <c r="J2038" s="173"/>
      <c r="K2038" s="174"/>
      <c r="M2038" s="175"/>
      <c r="N2038" s="174"/>
      <c r="P2038" s="174"/>
      <c r="R2038" s="175"/>
      <c r="S2038" s="174"/>
      <c r="U2038" s="174"/>
      <c r="W2038" s="175"/>
      <c r="X2038" s="174"/>
    </row>
    <row r="2039" spans="7:24" s="165" customFormat="1" ht="15" customHeight="1">
      <c r="G2039" s="172"/>
      <c r="I2039" s="173"/>
      <c r="J2039" s="173"/>
      <c r="K2039" s="174"/>
      <c r="M2039" s="175"/>
      <c r="N2039" s="174"/>
      <c r="P2039" s="174"/>
      <c r="R2039" s="175"/>
      <c r="S2039" s="174"/>
      <c r="U2039" s="174"/>
      <c r="W2039" s="175"/>
      <c r="X2039" s="174"/>
    </row>
    <row r="2040" spans="7:24" s="165" customFormat="1" ht="15" customHeight="1">
      <c r="G2040" s="172"/>
      <c r="I2040" s="173"/>
      <c r="J2040" s="173"/>
      <c r="K2040" s="174"/>
      <c r="M2040" s="175"/>
      <c r="N2040" s="174"/>
      <c r="P2040" s="174"/>
      <c r="R2040" s="175"/>
      <c r="S2040" s="174"/>
      <c r="U2040" s="174"/>
      <c r="W2040" s="175"/>
      <c r="X2040" s="174"/>
    </row>
    <row r="2041" spans="7:24" s="165" customFormat="1" ht="15" customHeight="1">
      <c r="G2041" s="172"/>
      <c r="I2041" s="173"/>
      <c r="J2041" s="173"/>
      <c r="K2041" s="174"/>
      <c r="M2041" s="175"/>
      <c r="N2041" s="174"/>
      <c r="P2041" s="174"/>
      <c r="R2041" s="175"/>
      <c r="S2041" s="174"/>
      <c r="U2041" s="174"/>
      <c r="W2041" s="175"/>
      <c r="X2041" s="174"/>
    </row>
    <row r="2042" spans="7:24" s="165" customFormat="1" ht="15" customHeight="1">
      <c r="G2042" s="172"/>
      <c r="I2042" s="173"/>
      <c r="J2042" s="173"/>
      <c r="K2042" s="174"/>
      <c r="M2042" s="175"/>
      <c r="N2042" s="174"/>
      <c r="P2042" s="174"/>
      <c r="R2042" s="175"/>
      <c r="S2042" s="174"/>
      <c r="U2042" s="174"/>
      <c r="W2042" s="175"/>
      <c r="X2042" s="174"/>
    </row>
    <row r="2043" spans="7:24" s="165" customFormat="1" ht="15" customHeight="1">
      <c r="G2043" s="172"/>
      <c r="I2043" s="173"/>
      <c r="J2043" s="173"/>
      <c r="K2043" s="174"/>
      <c r="M2043" s="175"/>
      <c r="N2043" s="174"/>
      <c r="P2043" s="174"/>
      <c r="R2043" s="175"/>
      <c r="S2043" s="174"/>
      <c r="U2043" s="174"/>
      <c r="W2043" s="175"/>
      <c r="X2043" s="174"/>
    </row>
    <row r="2044" spans="7:24" s="165" customFormat="1" ht="15" customHeight="1">
      <c r="G2044" s="172"/>
      <c r="I2044" s="173"/>
      <c r="J2044" s="173"/>
      <c r="K2044" s="174"/>
      <c r="M2044" s="175"/>
      <c r="N2044" s="174"/>
      <c r="P2044" s="174"/>
      <c r="R2044" s="175"/>
      <c r="S2044" s="174"/>
      <c r="U2044" s="174"/>
      <c r="W2044" s="175"/>
      <c r="X2044" s="174"/>
    </row>
    <row r="2045" spans="7:24" s="165" customFormat="1" ht="15" customHeight="1">
      <c r="G2045" s="172"/>
      <c r="I2045" s="173"/>
      <c r="J2045" s="173"/>
      <c r="K2045" s="174"/>
      <c r="M2045" s="175"/>
      <c r="N2045" s="174"/>
      <c r="P2045" s="174"/>
      <c r="R2045" s="175"/>
      <c r="S2045" s="174"/>
      <c r="U2045" s="174"/>
      <c r="W2045" s="175"/>
      <c r="X2045" s="174"/>
    </row>
    <row r="2046" spans="7:24" s="165" customFormat="1" ht="15" customHeight="1">
      <c r="G2046" s="172"/>
      <c r="I2046" s="173"/>
      <c r="J2046" s="173"/>
      <c r="K2046" s="174"/>
      <c r="M2046" s="175"/>
      <c r="N2046" s="174"/>
      <c r="P2046" s="174"/>
      <c r="R2046" s="175"/>
      <c r="S2046" s="174"/>
      <c r="U2046" s="174"/>
      <c r="W2046" s="175"/>
      <c r="X2046" s="174"/>
    </row>
    <row r="2047" spans="7:24" s="165" customFormat="1" ht="15" customHeight="1">
      <c r="G2047" s="172"/>
      <c r="I2047" s="173"/>
      <c r="J2047" s="173"/>
      <c r="K2047" s="174"/>
      <c r="M2047" s="175"/>
      <c r="N2047" s="174"/>
      <c r="P2047" s="174"/>
      <c r="R2047" s="175"/>
      <c r="S2047" s="174"/>
      <c r="U2047" s="174"/>
      <c r="W2047" s="175"/>
      <c r="X2047" s="174"/>
    </row>
    <row r="2048" spans="7:24" s="165" customFormat="1" ht="15" customHeight="1">
      <c r="G2048" s="172"/>
      <c r="I2048" s="173"/>
      <c r="J2048" s="173"/>
      <c r="K2048" s="174"/>
      <c r="M2048" s="175"/>
      <c r="N2048" s="174"/>
      <c r="P2048" s="174"/>
      <c r="R2048" s="175"/>
      <c r="S2048" s="174"/>
      <c r="U2048" s="174"/>
      <c r="W2048" s="175"/>
      <c r="X2048" s="174"/>
    </row>
    <row r="2049" spans="7:24" s="165" customFormat="1" ht="15" customHeight="1">
      <c r="G2049" s="172"/>
      <c r="I2049" s="173"/>
      <c r="J2049" s="173"/>
      <c r="K2049" s="174"/>
      <c r="M2049" s="175"/>
      <c r="N2049" s="174"/>
      <c r="P2049" s="174"/>
      <c r="R2049" s="175"/>
      <c r="S2049" s="174"/>
      <c r="U2049" s="174"/>
      <c r="W2049" s="175"/>
      <c r="X2049" s="174"/>
    </row>
    <row r="2050" spans="7:24" s="165" customFormat="1" ht="15" customHeight="1">
      <c r="G2050" s="172"/>
      <c r="I2050" s="173"/>
      <c r="J2050" s="173"/>
      <c r="K2050" s="174"/>
      <c r="M2050" s="175"/>
      <c r="N2050" s="174"/>
      <c r="P2050" s="174"/>
      <c r="R2050" s="175"/>
      <c r="S2050" s="174"/>
      <c r="U2050" s="174"/>
      <c r="W2050" s="175"/>
      <c r="X2050" s="174"/>
    </row>
    <row r="2051" spans="7:24" s="165" customFormat="1" ht="15" customHeight="1">
      <c r="G2051" s="172"/>
      <c r="I2051" s="173"/>
      <c r="J2051" s="173"/>
      <c r="K2051" s="174"/>
      <c r="M2051" s="175"/>
      <c r="N2051" s="174"/>
      <c r="P2051" s="174"/>
      <c r="R2051" s="175"/>
      <c r="S2051" s="174"/>
      <c r="U2051" s="174"/>
      <c r="W2051" s="175"/>
      <c r="X2051" s="174"/>
    </row>
    <row r="2052" spans="7:24" s="165" customFormat="1" ht="15" customHeight="1">
      <c r="G2052" s="172"/>
      <c r="I2052" s="173"/>
      <c r="J2052" s="173"/>
      <c r="K2052" s="174"/>
      <c r="M2052" s="175"/>
      <c r="N2052" s="174"/>
      <c r="P2052" s="174"/>
      <c r="R2052" s="175"/>
      <c r="S2052" s="174"/>
      <c r="U2052" s="174"/>
      <c r="W2052" s="175"/>
      <c r="X2052" s="174"/>
    </row>
    <row r="2053" spans="7:24" s="165" customFormat="1" ht="15" customHeight="1">
      <c r="G2053" s="172"/>
      <c r="I2053" s="173"/>
      <c r="J2053" s="173"/>
      <c r="K2053" s="174"/>
      <c r="M2053" s="175"/>
      <c r="N2053" s="174"/>
      <c r="P2053" s="174"/>
      <c r="R2053" s="175"/>
      <c r="S2053" s="174"/>
      <c r="U2053" s="174"/>
      <c r="W2053" s="175"/>
      <c r="X2053" s="174"/>
    </row>
    <row r="2054" spans="7:24" s="165" customFormat="1" ht="15" customHeight="1">
      <c r="G2054" s="172"/>
      <c r="I2054" s="173"/>
      <c r="J2054" s="173"/>
      <c r="K2054" s="174"/>
      <c r="M2054" s="175"/>
      <c r="N2054" s="174"/>
      <c r="P2054" s="174"/>
      <c r="R2054" s="175"/>
      <c r="S2054" s="174"/>
      <c r="U2054" s="174"/>
      <c r="W2054" s="175"/>
      <c r="X2054" s="174"/>
    </row>
    <row r="2055" spans="7:24" s="165" customFormat="1" ht="15" customHeight="1">
      <c r="G2055" s="172"/>
      <c r="I2055" s="173"/>
      <c r="J2055" s="173"/>
      <c r="K2055" s="174"/>
      <c r="M2055" s="175"/>
      <c r="N2055" s="174"/>
      <c r="P2055" s="174"/>
      <c r="R2055" s="175"/>
      <c r="S2055" s="174"/>
      <c r="U2055" s="174"/>
      <c r="W2055" s="175"/>
      <c r="X2055" s="174"/>
    </row>
    <row r="2056" spans="7:24" s="165" customFormat="1" ht="15" customHeight="1">
      <c r="G2056" s="172"/>
      <c r="I2056" s="173"/>
      <c r="J2056" s="173"/>
      <c r="K2056" s="174"/>
      <c r="M2056" s="175"/>
      <c r="N2056" s="174"/>
      <c r="P2056" s="174"/>
      <c r="R2056" s="175"/>
      <c r="S2056" s="174"/>
      <c r="U2056" s="174"/>
      <c r="W2056" s="175"/>
      <c r="X2056" s="174"/>
    </row>
    <row r="2057" spans="7:24" s="165" customFormat="1" ht="15" customHeight="1">
      <c r="G2057" s="172"/>
      <c r="I2057" s="173"/>
      <c r="J2057" s="173"/>
      <c r="K2057" s="174"/>
      <c r="M2057" s="175"/>
      <c r="N2057" s="174"/>
      <c r="P2057" s="174"/>
      <c r="R2057" s="175"/>
      <c r="S2057" s="174"/>
      <c r="U2057" s="174"/>
      <c r="W2057" s="175"/>
      <c r="X2057" s="174"/>
    </row>
    <row r="2058" spans="7:24" s="165" customFormat="1" ht="15" customHeight="1">
      <c r="G2058" s="172"/>
      <c r="I2058" s="173"/>
      <c r="J2058" s="173"/>
      <c r="K2058" s="174"/>
      <c r="M2058" s="175"/>
      <c r="N2058" s="174"/>
      <c r="P2058" s="174"/>
      <c r="R2058" s="175"/>
      <c r="S2058" s="174"/>
      <c r="U2058" s="174"/>
      <c r="W2058" s="175"/>
      <c r="X2058" s="174"/>
    </row>
    <row r="2059" spans="7:24" s="165" customFormat="1" ht="15" customHeight="1">
      <c r="G2059" s="172"/>
      <c r="I2059" s="173"/>
      <c r="J2059" s="173"/>
      <c r="K2059" s="174"/>
      <c r="M2059" s="175"/>
      <c r="N2059" s="174"/>
      <c r="P2059" s="174"/>
      <c r="R2059" s="175"/>
      <c r="S2059" s="174"/>
      <c r="U2059" s="174"/>
      <c r="W2059" s="175"/>
      <c r="X2059" s="174"/>
    </row>
    <row r="2060" spans="7:24" s="165" customFormat="1" ht="15" customHeight="1">
      <c r="G2060" s="172"/>
      <c r="I2060" s="173"/>
      <c r="J2060" s="173"/>
      <c r="K2060" s="174"/>
      <c r="M2060" s="175"/>
      <c r="N2060" s="174"/>
      <c r="P2060" s="174"/>
      <c r="R2060" s="175"/>
      <c r="S2060" s="174"/>
      <c r="U2060" s="174"/>
      <c r="W2060" s="175"/>
      <c r="X2060" s="174"/>
    </row>
    <row r="2061" spans="7:24" s="165" customFormat="1" ht="15" customHeight="1">
      <c r="G2061" s="172"/>
      <c r="I2061" s="173"/>
      <c r="J2061" s="173"/>
      <c r="K2061" s="174"/>
      <c r="M2061" s="175"/>
      <c r="N2061" s="174"/>
      <c r="P2061" s="174"/>
      <c r="R2061" s="175"/>
      <c r="S2061" s="174"/>
      <c r="U2061" s="174"/>
      <c r="W2061" s="175"/>
      <c r="X2061" s="174"/>
    </row>
    <row r="2062" spans="7:24" s="165" customFormat="1" ht="15" customHeight="1">
      <c r="G2062" s="172"/>
      <c r="I2062" s="173"/>
      <c r="J2062" s="173"/>
      <c r="K2062" s="174"/>
      <c r="M2062" s="175"/>
      <c r="N2062" s="174"/>
      <c r="P2062" s="174"/>
      <c r="R2062" s="175"/>
      <c r="S2062" s="174"/>
      <c r="U2062" s="174"/>
      <c r="W2062" s="175"/>
      <c r="X2062" s="174"/>
    </row>
    <row r="2063" spans="7:24" s="165" customFormat="1" ht="15" customHeight="1">
      <c r="G2063" s="172"/>
      <c r="I2063" s="173"/>
      <c r="J2063" s="173"/>
      <c r="K2063" s="174"/>
      <c r="M2063" s="175"/>
      <c r="N2063" s="174"/>
      <c r="P2063" s="174"/>
      <c r="R2063" s="175"/>
      <c r="S2063" s="174"/>
      <c r="U2063" s="174"/>
      <c r="W2063" s="175"/>
      <c r="X2063" s="174"/>
    </row>
    <row r="2064" spans="7:24" s="165" customFormat="1" ht="15" customHeight="1">
      <c r="G2064" s="172"/>
      <c r="I2064" s="173"/>
      <c r="J2064" s="173"/>
      <c r="K2064" s="174"/>
      <c r="M2064" s="175"/>
      <c r="N2064" s="174"/>
      <c r="P2064" s="174"/>
      <c r="R2064" s="175"/>
      <c r="S2064" s="174"/>
      <c r="U2064" s="174"/>
      <c r="W2064" s="175"/>
      <c r="X2064" s="174"/>
    </row>
    <row r="2065" spans="7:24" s="165" customFormat="1" ht="15" customHeight="1">
      <c r="G2065" s="172"/>
      <c r="I2065" s="173"/>
      <c r="J2065" s="173"/>
      <c r="K2065" s="174"/>
      <c r="M2065" s="175"/>
      <c r="N2065" s="174"/>
      <c r="P2065" s="174"/>
      <c r="R2065" s="175"/>
      <c r="S2065" s="174"/>
      <c r="U2065" s="174"/>
      <c r="W2065" s="175"/>
      <c r="X2065" s="174"/>
    </row>
    <row r="2066" spans="7:24" s="165" customFormat="1" ht="15" customHeight="1">
      <c r="G2066" s="172"/>
      <c r="I2066" s="173"/>
      <c r="J2066" s="173"/>
      <c r="K2066" s="174"/>
      <c r="M2066" s="175"/>
      <c r="N2066" s="174"/>
      <c r="P2066" s="174"/>
      <c r="R2066" s="175"/>
      <c r="S2066" s="174"/>
      <c r="U2066" s="174"/>
      <c r="W2066" s="175"/>
      <c r="X2066" s="174"/>
    </row>
    <row r="2067" spans="7:24" s="165" customFormat="1" ht="15" customHeight="1">
      <c r="G2067" s="172"/>
      <c r="I2067" s="173"/>
      <c r="J2067" s="173"/>
      <c r="K2067" s="174"/>
      <c r="M2067" s="175"/>
      <c r="N2067" s="174"/>
      <c r="P2067" s="174"/>
      <c r="R2067" s="175"/>
      <c r="S2067" s="174"/>
      <c r="U2067" s="174"/>
      <c r="W2067" s="175"/>
      <c r="X2067" s="174"/>
    </row>
    <row r="2068" spans="7:24" s="165" customFormat="1" ht="15" customHeight="1">
      <c r="G2068" s="172"/>
      <c r="I2068" s="173"/>
      <c r="J2068" s="173"/>
      <c r="K2068" s="174"/>
      <c r="M2068" s="175"/>
      <c r="N2068" s="174"/>
      <c r="P2068" s="174"/>
      <c r="R2068" s="175"/>
      <c r="S2068" s="174"/>
      <c r="U2068" s="174"/>
      <c r="W2068" s="175"/>
      <c r="X2068" s="174"/>
    </row>
    <row r="2069" spans="7:24" s="165" customFormat="1" ht="15" customHeight="1">
      <c r="G2069" s="172"/>
      <c r="I2069" s="173"/>
      <c r="J2069" s="173"/>
      <c r="K2069" s="174"/>
      <c r="M2069" s="175"/>
      <c r="N2069" s="174"/>
      <c r="P2069" s="174"/>
      <c r="R2069" s="175"/>
      <c r="S2069" s="174"/>
      <c r="U2069" s="174"/>
      <c r="W2069" s="175"/>
      <c r="X2069" s="174"/>
    </row>
    <row r="2070" spans="7:24" s="165" customFormat="1" ht="15" customHeight="1">
      <c r="G2070" s="172"/>
      <c r="I2070" s="173"/>
      <c r="J2070" s="173"/>
      <c r="K2070" s="174"/>
      <c r="M2070" s="175"/>
      <c r="N2070" s="174"/>
      <c r="P2070" s="174"/>
      <c r="R2070" s="175"/>
      <c r="S2070" s="174"/>
      <c r="U2070" s="174"/>
      <c r="W2070" s="175"/>
      <c r="X2070" s="174"/>
    </row>
    <row r="2071" spans="7:24" s="165" customFormat="1" ht="15" customHeight="1">
      <c r="G2071" s="172"/>
      <c r="I2071" s="173"/>
      <c r="J2071" s="173"/>
      <c r="K2071" s="174"/>
      <c r="M2071" s="175"/>
      <c r="N2071" s="174"/>
      <c r="P2071" s="174"/>
      <c r="R2071" s="175"/>
      <c r="S2071" s="174"/>
      <c r="U2071" s="174"/>
      <c r="W2071" s="175"/>
      <c r="X2071" s="174"/>
    </row>
    <row r="2072" spans="7:24" s="165" customFormat="1" ht="15" customHeight="1">
      <c r="G2072" s="172"/>
      <c r="I2072" s="173"/>
      <c r="J2072" s="173"/>
      <c r="K2072" s="174"/>
      <c r="M2072" s="175"/>
      <c r="N2072" s="174"/>
      <c r="P2072" s="174"/>
      <c r="R2072" s="175"/>
      <c r="S2072" s="174"/>
      <c r="U2072" s="174"/>
      <c r="W2072" s="175"/>
      <c r="X2072" s="174"/>
    </row>
    <row r="2073" spans="7:24" s="165" customFormat="1" ht="15" customHeight="1">
      <c r="G2073" s="172"/>
      <c r="I2073" s="173"/>
      <c r="J2073" s="173"/>
      <c r="K2073" s="174"/>
      <c r="M2073" s="175"/>
      <c r="N2073" s="174"/>
      <c r="P2073" s="174"/>
      <c r="R2073" s="175"/>
      <c r="S2073" s="174"/>
      <c r="U2073" s="174"/>
      <c r="W2073" s="175"/>
      <c r="X2073" s="174"/>
    </row>
    <row r="2074" spans="7:24" s="165" customFormat="1" ht="15" customHeight="1">
      <c r="G2074" s="172"/>
      <c r="I2074" s="173"/>
      <c r="J2074" s="173"/>
      <c r="K2074" s="174"/>
      <c r="M2074" s="175"/>
      <c r="N2074" s="174"/>
      <c r="P2074" s="174"/>
      <c r="R2074" s="175"/>
      <c r="S2074" s="174"/>
      <c r="U2074" s="174"/>
      <c r="W2074" s="175"/>
      <c r="X2074" s="174"/>
    </row>
    <row r="2075" spans="7:24" s="165" customFormat="1" ht="15" customHeight="1">
      <c r="G2075" s="172"/>
      <c r="I2075" s="173"/>
      <c r="J2075" s="173"/>
      <c r="K2075" s="174"/>
      <c r="M2075" s="175"/>
      <c r="N2075" s="174"/>
      <c r="P2075" s="174"/>
      <c r="R2075" s="175"/>
      <c r="S2075" s="174"/>
      <c r="U2075" s="174"/>
      <c r="W2075" s="175"/>
      <c r="X2075" s="174"/>
    </row>
    <row r="2076" spans="7:24" s="165" customFormat="1" ht="15" customHeight="1">
      <c r="G2076" s="172"/>
      <c r="I2076" s="173"/>
      <c r="J2076" s="173"/>
      <c r="K2076" s="174"/>
      <c r="M2076" s="175"/>
      <c r="N2076" s="174"/>
      <c r="P2076" s="174"/>
      <c r="R2076" s="175"/>
      <c r="S2076" s="174"/>
      <c r="U2076" s="174"/>
      <c r="W2076" s="175"/>
      <c r="X2076" s="174"/>
    </row>
    <row r="2077" spans="7:24" s="165" customFormat="1" ht="15" customHeight="1">
      <c r="G2077" s="172"/>
      <c r="I2077" s="173"/>
      <c r="J2077" s="173"/>
      <c r="K2077" s="174"/>
      <c r="M2077" s="175"/>
      <c r="N2077" s="174"/>
      <c r="P2077" s="174"/>
      <c r="R2077" s="175"/>
      <c r="S2077" s="174"/>
      <c r="U2077" s="174"/>
      <c r="W2077" s="175"/>
      <c r="X2077" s="174"/>
    </row>
    <row r="2078" spans="7:24" s="165" customFormat="1" ht="15" customHeight="1">
      <c r="G2078" s="172"/>
      <c r="I2078" s="173"/>
      <c r="J2078" s="173"/>
      <c r="K2078" s="174"/>
      <c r="M2078" s="175"/>
      <c r="N2078" s="174"/>
      <c r="P2078" s="174"/>
      <c r="R2078" s="175"/>
      <c r="S2078" s="174"/>
      <c r="U2078" s="174"/>
      <c r="W2078" s="175"/>
      <c r="X2078" s="174"/>
    </row>
    <row r="2079" spans="7:24" s="165" customFormat="1" ht="15" customHeight="1">
      <c r="G2079" s="172"/>
      <c r="I2079" s="173"/>
      <c r="J2079" s="173"/>
      <c r="K2079" s="174"/>
      <c r="M2079" s="175"/>
      <c r="N2079" s="174"/>
      <c r="P2079" s="174"/>
      <c r="R2079" s="175"/>
      <c r="S2079" s="174"/>
      <c r="U2079" s="174"/>
      <c r="W2079" s="175"/>
      <c r="X2079" s="174"/>
    </row>
    <row r="2080" spans="7:24" s="165" customFormat="1" ht="15" customHeight="1">
      <c r="G2080" s="172"/>
      <c r="I2080" s="173"/>
      <c r="J2080" s="173"/>
      <c r="K2080" s="174"/>
      <c r="M2080" s="175"/>
      <c r="N2080" s="174"/>
      <c r="P2080" s="174"/>
      <c r="R2080" s="175"/>
      <c r="S2080" s="174"/>
      <c r="U2080" s="174"/>
      <c r="W2080" s="175"/>
      <c r="X2080" s="174"/>
    </row>
    <row r="2081" spans="7:24" s="165" customFormat="1" ht="15" customHeight="1">
      <c r="G2081" s="172"/>
      <c r="I2081" s="173"/>
      <c r="J2081" s="173"/>
      <c r="K2081" s="174"/>
      <c r="M2081" s="175"/>
      <c r="N2081" s="174"/>
      <c r="P2081" s="174"/>
      <c r="R2081" s="175"/>
      <c r="S2081" s="174"/>
      <c r="U2081" s="174"/>
      <c r="W2081" s="175"/>
      <c r="X2081" s="174"/>
    </row>
    <row r="2082" spans="7:24" s="165" customFormat="1" ht="15" customHeight="1">
      <c r="G2082" s="172"/>
      <c r="I2082" s="173"/>
      <c r="J2082" s="173"/>
      <c r="K2082" s="174"/>
      <c r="M2082" s="175"/>
      <c r="N2082" s="174"/>
      <c r="P2082" s="174"/>
      <c r="R2082" s="175"/>
      <c r="S2082" s="174"/>
      <c r="U2082" s="174"/>
      <c r="W2082" s="175"/>
      <c r="X2082" s="174"/>
    </row>
    <row r="2083" spans="7:24" s="165" customFormat="1" ht="15" customHeight="1">
      <c r="G2083" s="172"/>
      <c r="I2083" s="173"/>
      <c r="J2083" s="173"/>
      <c r="K2083" s="174"/>
      <c r="M2083" s="175"/>
      <c r="N2083" s="174"/>
      <c r="P2083" s="174"/>
      <c r="R2083" s="175"/>
      <c r="S2083" s="174"/>
      <c r="U2083" s="174"/>
      <c r="W2083" s="175"/>
      <c r="X2083" s="174"/>
    </row>
    <row r="2084" spans="7:24" s="165" customFormat="1" ht="15" customHeight="1">
      <c r="G2084" s="172"/>
      <c r="I2084" s="173"/>
      <c r="J2084" s="173"/>
      <c r="K2084" s="174"/>
      <c r="M2084" s="175"/>
      <c r="N2084" s="174"/>
      <c r="P2084" s="174"/>
      <c r="R2084" s="175"/>
      <c r="S2084" s="174"/>
      <c r="U2084" s="174"/>
      <c r="W2084" s="175"/>
      <c r="X2084" s="174"/>
    </row>
    <row r="2085" spans="7:24" s="165" customFormat="1" ht="15" customHeight="1">
      <c r="G2085" s="172"/>
      <c r="I2085" s="173"/>
      <c r="J2085" s="173"/>
      <c r="K2085" s="174"/>
      <c r="M2085" s="175"/>
      <c r="N2085" s="174"/>
      <c r="P2085" s="174"/>
      <c r="R2085" s="175"/>
      <c r="S2085" s="174"/>
      <c r="U2085" s="174"/>
      <c r="W2085" s="175"/>
      <c r="X2085" s="174"/>
    </row>
    <row r="2086" spans="7:24" s="165" customFormat="1" ht="15" customHeight="1">
      <c r="G2086" s="172"/>
      <c r="I2086" s="173"/>
      <c r="J2086" s="173"/>
      <c r="K2086" s="174"/>
      <c r="M2086" s="175"/>
      <c r="N2086" s="174"/>
      <c r="P2086" s="174"/>
      <c r="R2086" s="175"/>
      <c r="S2086" s="174"/>
      <c r="U2086" s="174"/>
      <c r="W2086" s="175"/>
      <c r="X2086" s="174"/>
    </row>
    <row r="2087" spans="7:24" s="165" customFormat="1" ht="15" customHeight="1">
      <c r="G2087" s="172"/>
      <c r="I2087" s="173"/>
      <c r="J2087" s="173"/>
      <c r="K2087" s="174"/>
      <c r="M2087" s="175"/>
      <c r="N2087" s="174"/>
      <c r="P2087" s="174"/>
      <c r="R2087" s="175"/>
      <c r="S2087" s="174"/>
      <c r="U2087" s="174"/>
      <c r="W2087" s="175"/>
      <c r="X2087" s="174"/>
    </row>
    <row r="2088" spans="7:24" s="165" customFormat="1" ht="15" customHeight="1">
      <c r="G2088" s="172"/>
      <c r="I2088" s="173"/>
      <c r="J2088" s="173"/>
      <c r="K2088" s="174"/>
      <c r="M2088" s="175"/>
      <c r="N2088" s="174"/>
      <c r="P2088" s="174"/>
      <c r="R2088" s="175"/>
      <c r="S2088" s="174"/>
      <c r="U2088" s="174"/>
      <c r="W2088" s="175"/>
      <c r="X2088" s="174"/>
    </row>
    <row r="2089" spans="7:24" s="165" customFormat="1" ht="15" customHeight="1">
      <c r="G2089" s="172"/>
      <c r="I2089" s="173"/>
      <c r="J2089" s="173"/>
      <c r="K2089" s="174"/>
      <c r="M2089" s="175"/>
      <c r="N2089" s="174"/>
      <c r="P2089" s="174"/>
      <c r="R2089" s="175"/>
      <c r="S2089" s="174"/>
      <c r="U2089" s="174"/>
      <c r="W2089" s="175"/>
      <c r="X2089" s="174"/>
    </row>
    <row r="2090" spans="7:24" s="165" customFormat="1" ht="15" customHeight="1">
      <c r="G2090" s="172"/>
      <c r="I2090" s="173"/>
      <c r="J2090" s="173"/>
      <c r="K2090" s="174"/>
      <c r="M2090" s="175"/>
      <c r="N2090" s="174"/>
      <c r="P2090" s="174"/>
      <c r="R2090" s="175"/>
      <c r="S2090" s="174"/>
      <c r="U2090" s="174"/>
      <c r="W2090" s="175"/>
      <c r="X2090" s="174"/>
    </row>
    <row r="2091" spans="7:24" s="165" customFormat="1" ht="15" customHeight="1">
      <c r="G2091" s="172"/>
      <c r="I2091" s="173"/>
      <c r="J2091" s="173"/>
      <c r="K2091" s="174"/>
      <c r="M2091" s="175"/>
      <c r="N2091" s="174"/>
      <c r="P2091" s="174"/>
      <c r="R2091" s="175"/>
      <c r="S2091" s="174"/>
      <c r="U2091" s="174"/>
      <c r="W2091" s="175"/>
      <c r="X2091" s="174"/>
    </row>
    <row r="2092" spans="7:24" s="165" customFormat="1" ht="15" customHeight="1">
      <c r="G2092" s="172"/>
      <c r="I2092" s="173"/>
      <c r="J2092" s="173"/>
      <c r="K2092" s="174"/>
      <c r="M2092" s="175"/>
      <c r="N2092" s="174"/>
      <c r="P2092" s="174"/>
      <c r="R2092" s="175"/>
      <c r="S2092" s="174"/>
      <c r="U2092" s="174"/>
      <c r="W2092" s="175"/>
      <c r="X2092" s="174"/>
    </row>
    <row r="2093" spans="7:24" s="165" customFormat="1" ht="15" customHeight="1">
      <c r="G2093" s="172"/>
      <c r="I2093" s="173"/>
      <c r="J2093" s="173"/>
      <c r="K2093" s="174"/>
      <c r="M2093" s="175"/>
      <c r="N2093" s="174"/>
      <c r="P2093" s="174"/>
      <c r="R2093" s="175"/>
      <c r="S2093" s="174"/>
      <c r="U2093" s="174"/>
      <c r="W2093" s="175"/>
      <c r="X2093" s="174"/>
    </row>
    <row r="2094" spans="7:24" s="165" customFormat="1" ht="15" customHeight="1">
      <c r="G2094" s="172"/>
      <c r="I2094" s="173"/>
      <c r="J2094" s="173"/>
      <c r="K2094" s="174"/>
      <c r="M2094" s="175"/>
      <c r="N2094" s="174"/>
      <c r="P2094" s="174"/>
      <c r="R2094" s="175"/>
      <c r="S2094" s="174"/>
      <c r="U2094" s="174"/>
      <c r="W2094" s="175"/>
      <c r="X2094" s="174"/>
    </row>
    <row r="2095" spans="7:24" s="165" customFormat="1" ht="15" customHeight="1">
      <c r="G2095" s="172"/>
      <c r="I2095" s="173"/>
      <c r="J2095" s="173"/>
      <c r="K2095" s="174"/>
      <c r="M2095" s="175"/>
      <c r="N2095" s="174"/>
      <c r="P2095" s="174"/>
      <c r="R2095" s="175"/>
      <c r="S2095" s="174"/>
      <c r="U2095" s="174"/>
      <c r="W2095" s="175"/>
      <c r="X2095" s="174"/>
    </row>
    <row r="2096" spans="7:24" s="165" customFormat="1" ht="15" customHeight="1">
      <c r="G2096" s="172"/>
      <c r="I2096" s="173"/>
      <c r="J2096" s="173"/>
      <c r="K2096" s="174"/>
      <c r="M2096" s="175"/>
      <c r="N2096" s="174"/>
      <c r="P2096" s="174"/>
      <c r="R2096" s="175"/>
      <c r="S2096" s="174"/>
      <c r="U2096" s="174"/>
      <c r="W2096" s="175"/>
      <c r="X2096" s="174"/>
    </row>
    <row r="2097" spans="7:24" s="165" customFormat="1" ht="15" customHeight="1">
      <c r="G2097" s="172"/>
      <c r="I2097" s="173"/>
      <c r="J2097" s="173"/>
      <c r="K2097" s="174"/>
      <c r="M2097" s="175"/>
      <c r="N2097" s="174"/>
      <c r="P2097" s="174"/>
      <c r="R2097" s="175"/>
      <c r="S2097" s="174"/>
      <c r="U2097" s="174"/>
      <c r="W2097" s="175"/>
      <c r="X2097" s="174"/>
    </row>
    <row r="2098" spans="7:24" s="165" customFormat="1" ht="15" customHeight="1">
      <c r="G2098" s="172"/>
      <c r="I2098" s="173"/>
      <c r="J2098" s="173"/>
      <c r="K2098" s="174"/>
      <c r="M2098" s="175"/>
      <c r="N2098" s="174"/>
      <c r="P2098" s="174"/>
      <c r="R2098" s="175"/>
      <c r="S2098" s="174"/>
      <c r="U2098" s="174"/>
      <c r="W2098" s="175"/>
      <c r="X2098" s="174"/>
    </row>
    <row r="2099" spans="7:24" s="165" customFormat="1" ht="15" customHeight="1">
      <c r="G2099" s="172"/>
      <c r="I2099" s="173"/>
      <c r="J2099" s="173"/>
      <c r="K2099" s="174"/>
      <c r="M2099" s="175"/>
      <c r="N2099" s="174"/>
      <c r="P2099" s="174"/>
      <c r="R2099" s="175"/>
      <c r="S2099" s="174"/>
      <c r="U2099" s="174"/>
      <c r="W2099" s="175"/>
      <c r="X2099" s="174"/>
    </row>
    <row r="2100" spans="7:24" s="165" customFormat="1" ht="15" customHeight="1">
      <c r="G2100" s="172"/>
      <c r="I2100" s="173"/>
      <c r="J2100" s="173"/>
      <c r="K2100" s="174"/>
      <c r="M2100" s="175"/>
      <c r="N2100" s="174"/>
      <c r="P2100" s="174"/>
      <c r="R2100" s="175"/>
      <c r="S2100" s="174"/>
      <c r="U2100" s="174"/>
      <c r="W2100" s="175"/>
      <c r="X2100" s="174"/>
    </row>
    <row r="2101" spans="7:24" s="165" customFormat="1" ht="15" customHeight="1">
      <c r="G2101" s="172"/>
      <c r="I2101" s="173"/>
      <c r="J2101" s="173"/>
      <c r="K2101" s="174"/>
      <c r="M2101" s="175"/>
      <c r="N2101" s="174"/>
      <c r="P2101" s="174"/>
      <c r="R2101" s="175"/>
      <c r="S2101" s="174"/>
      <c r="U2101" s="174"/>
      <c r="W2101" s="175"/>
      <c r="X2101" s="174"/>
    </row>
    <row r="2102" spans="7:24" s="165" customFormat="1" ht="15" customHeight="1">
      <c r="G2102" s="172"/>
      <c r="I2102" s="173"/>
      <c r="J2102" s="173"/>
      <c r="K2102" s="174"/>
      <c r="M2102" s="175"/>
      <c r="N2102" s="174"/>
      <c r="P2102" s="174"/>
      <c r="R2102" s="175"/>
      <c r="S2102" s="174"/>
      <c r="U2102" s="174"/>
      <c r="W2102" s="175"/>
      <c r="X2102" s="174"/>
    </row>
    <row r="2103" spans="7:24" s="165" customFormat="1" ht="15" customHeight="1">
      <c r="G2103" s="172"/>
      <c r="I2103" s="173"/>
      <c r="J2103" s="173"/>
      <c r="K2103" s="174"/>
      <c r="M2103" s="175"/>
      <c r="N2103" s="174"/>
      <c r="P2103" s="174"/>
      <c r="R2103" s="175"/>
      <c r="S2103" s="174"/>
      <c r="U2103" s="174"/>
      <c r="W2103" s="175"/>
      <c r="X2103" s="174"/>
    </row>
    <row r="2104" spans="7:24" s="165" customFormat="1" ht="15" customHeight="1">
      <c r="G2104" s="172"/>
      <c r="I2104" s="173"/>
      <c r="J2104" s="173"/>
      <c r="K2104" s="174"/>
      <c r="M2104" s="175"/>
      <c r="N2104" s="174"/>
      <c r="P2104" s="174"/>
      <c r="R2104" s="175"/>
      <c r="S2104" s="174"/>
      <c r="U2104" s="174"/>
      <c r="W2104" s="175"/>
      <c r="X2104" s="174"/>
    </row>
    <row r="2105" spans="7:24" s="165" customFormat="1" ht="15" customHeight="1">
      <c r="G2105" s="172"/>
      <c r="I2105" s="173"/>
      <c r="J2105" s="173"/>
      <c r="K2105" s="174"/>
      <c r="M2105" s="175"/>
      <c r="N2105" s="174"/>
      <c r="P2105" s="174"/>
      <c r="R2105" s="175"/>
      <c r="S2105" s="174"/>
      <c r="U2105" s="174"/>
      <c r="W2105" s="175"/>
      <c r="X2105" s="174"/>
    </row>
    <row r="2106" spans="7:24" s="165" customFormat="1" ht="15" customHeight="1">
      <c r="G2106" s="172"/>
      <c r="I2106" s="173"/>
      <c r="J2106" s="173"/>
      <c r="K2106" s="174"/>
      <c r="M2106" s="175"/>
      <c r="N2106" s="174"/>
      <c r="P2106" s="174"/>
      <c r="R2106" s="175"/>
      <c r="S2106" s="174"/>
      <c r="U2106" s="174"/>
      <c r="W2106" s="175"/>
      <c r="X2106" s="174"/>
    </row>
    <row r="2107" spans="7:24" s="165" customFormat="1" ht="15" customHeight="1">
      <c r="G2107" s="172"/>
      <c r="I2107" s="173"/>
      <c r="J2107" s="173"/>
      <c r="K2107" s="174"/>
      <c r="M2107" s="175"/>
      <c r="N2107" s="174"/>
      <c r="P2107" s="174"/>
      <c r="R2107" s="175"/>
      <c r="S2107" s="174"/>
      <c r="U2107" s="174"/>
      <c r="W2107" s="175"/>
      <c r="X2107" s="174"/>
    </row>
    <row r="2108" spans="7:24" s="165" customFormat="1" ht="15" customHeight="1">
      <c r="G2108" s="172"/>
      <c r="I2108" s="173"/>
      <c r="J2108" s="173"/>
      <c r="K2108" s="174"/>
      <c r="M2108" s="175"/>
      <c r="N2108" s="174"/>
      <c r="P2108" s="174"/>
      <c r="R2108" s="175"/>
      <c r="S2108" s="174"/>
      <c r="U2108" s="174"/>
      <c r="W2108" s="175"/>
      <c r="X2108" s="174"/>
    </row>
    <row r="2109" spans="7:24" s="165" customFormat="1" ht="15" customHeight="1">
      <c r="G2109" s="172"/>
      <c r="I2109" s="173"/>
      <c r="J2109" s="173"/>
      <c r="K2109" s="174"/>
      <c r="M2109" s="175"/>
      <c r="N2109" s="174"/>
      <c r="P2109" s="174"/>
      <c r="R2109" s="175"/>
      <c r="S2109" s="174"/>
      <c r="U2109" s="174"/>
      <c r="W2109" s="175"/>
      <c r="X2109" s="174"/>
    </row>
    <row r="2110" spans="7:24" s="165" customFormat="1" ht="15" customHeight="1">
      <c r="G2110" s="172"/>
      <c r="I2110" s="173"/>
      <c r="J2110" s="173"/>
      <c r="K2110" s="174"/>
      <c r="M2110" s="175"/>
      <c r="N2110" s="174"/>
      <c r="P2110" s="174"/>
      <c r="R2110" s="175"/>
      <c r="S2110" s="174"/>
      <c r="U2110" s="174"/>
      <c r="W2110" s="175"/>
      <c r="X2110" s="174"/>
    </row>
    <row r="2111" spans="7:24" s="165" customFormat="1" ht="15" customHeight="1">
      <c r="G2111" s="172"/>
      <c r="I2111" s="173"/>
      <c r="J2111" s="173"/>
      <c r="K2111" s="174"/>
      <c r="M2111" s="175"/>
      <c r="N2111" s="174"/>
      <c r="P2111" s="174"/>
      <c r="R2111" s="175"/>
      <c r="S2111" s="174"/>
      <c r="U2111" s="174"/>
      <c r="W2111" s="175"/>
      <c r="X2111" s="174"/>
    </row>
    <row r="2112" spans="7:24" s="165" customFormat="1" ht="15" customHeight="1">
      <c r="G2112" s="172"/>
      <c r="I2112" s="173"/>
      <c r="J2112" s="173"/>
      <c r="K2112" s="174"/>
      <c r="M2112" s="175"/>
      <c r="N2112" s="174"/>
      <c r="P2112" s="174"/>
      <c r="R2112" s="175"/>
      <c r="S2112" s="174"/>
      <c r="U2112" s="174"/>
      <c r="W2112" s="175"/>
      <c r="X2112" s="174"/>
    </row>
    <row r="2113" spans="7:24" s="165" customFormat="1" ht="15" customHeight="1">
      <c r="G2113" s="172"/>
      <c r="I2113" s="173"/>
      <c r="J2113" s="173"/>
      <c r="K2113" s="174"/>
      <c r="M2113" s="175"/>
      <c r="N2113" s="174"/>
      <c r="P2113" s="174"/>
      <c r="R2113" s="175"/>
      <c r="S2113" s="174"/>
      <c r="U2113" s="174"/>
      <c r="W2113" s="175"/>
      <c r="X2113" s="174"/>
    </row>
    <row r="2114" spans="7:24" s="165" customFormat="1" ht="15" customHeight="1">
      <c r="G2114" s="172"/>
      <c r="I2114" s="173"/>
      <c r="J2114" s="173"/>
      <c r="K2114" s="174"/>
      <c r="M2114" s="175"/>
      <c r="N2114" s="174"/>
      <c r="P2114" s="174"/>
      <c r="R2114" s="175"/>
      <c r="S2114" s="174"/>
      <c r="U2114" s="174"/>
      <c r="W2114" s="175"/>
      <c r="X2114" s="174"/>
    </row>
    <row r="2115" spans="7:24" s="165" customFormat="1" ht="15" customHeight="1">
      <c r="G2115" s="172"/>
      <c r="I2115" s="173"/>
      <c r="J2115" s="173"/>
      <c r="K2115" s="174"/>
      <c r="M2115" s="175"/>
      <c r="N2115" s="174"/>
      <c r="P2115" s="174"/>
      <c r="R2115" s="175"/>
      <c r="S2115" s="174"/>
      <c r="U2115" s="174"/>
      <c r="W2115" s="175"/>
      <c r="X2115" s="174"/>
    </row>
    <row r="2116" spans="7:24" s="165" customFormat="1" ht="15" customHeight="1">
      <c r="G2116" s="172"/>
      <c r="I2116" s="173"/>
      <c r="J2116" s="173"/>
      <c r="K2116" s="174"/>
      <c r="M2116" s="175"/>
      <c r="N2116" s="174"/>
      <c r="P2116" s="174"/>
      <c r="R2116" s="175"/>
      <c r="S2116" s="174"/>
      <c r="U2116" s="174"/>
      <c r="W2116" s="175"/>
      <c r="X2116" s="174"/>
    </row>
    <row r="2117" spans="7:24" s="165" customFormat="1" ht="15" customHeight="1">
      <c r="G2117" s="172"/>
      <c r="I2117" s="173"/>
      <c r="J2117" s="173"/>
      <c r="K2117" s="174"/>
      <c r="M2117" s="175"/>
      <c r="N2117" s="174"/>
      <c r="P2117" s="174"/>
      <c r="R2117" s="175"/>
      <c r="S2117" s="174"/>
      <c r="U2117" s="174"/>
      <c r="W2117" s="175"/>
      <c r="X2117" s="174"/>
    </row>
    <row r="2118" spans="7:24" s="165" customFormat="1" ht="15" customHeight="1">
      <c r="G2118" s="172"/>
      <c r="I2118" s="173"/>
      <c r="J2118" s="173"/>
      <c r="K2118" s="174"/>
      <c r="M2118" s="175"/>
      <c r="N2118" s="174"/>
      <c r="P2118" s="174"/>
      <c r="R2118" s="175"/>
      <c r="S2118" s="174"/>
      <c r="U2118" s="174"/>
      <c r="W2118" s="175"/>
      <c r="X2118" s="174"/>
    </row>
    <row r="2119" spans="7:24" s="165" customFormat="1" ht="15" customHeight="1">
      <c r="G2119" s="172"/>
      <c r="I2119" s="173"/>
      <c r="J2119" s="173"/>
      <c r="K2119" s="174"/>
      <c r="M2119" s="175"/>
      <c r="N2119" s="174"/>
      <c r="P2119" s="174"/>
      <c r="R2119" s="175"/>
      <c r="S2119" s="174"/>
      <c r="U2119" s="174"/>
      <c r="W2119" s="175"/>
      <c r="X2119" s="174"/>
    </row>
    <row r="2120" spans="7:24" s="165" customFormat="1" ht="15" customHeight="1">
      <c r="G2120" s="172"/>
      <c r="I2120" s="173"/>
      <c r="J2120" s="173"/>
      <c r="K2120" s="174"/>
      <c r="M2120" s="175"/>
      <c r="N2120" s="174"/>
      <c r="P2120" s="174"/>
      <c r="R2120" s="175"/>
      <c r="S2120" s="174"/>
      <c r="U2120" s="174"/>
      <c r="W2120" s="175"/>
      <c r="X2120" s="174"/>
    </row>
    <row r="2121" spans="7:24" s="165" customFormat="1" ht="15" customHeight="1">
      <c r="G2121" s="172"/>
      <c r="I2121" s="173"/>
      <c r="J2121" s="173"/>
      <c r="K2121" s="174"/>
      <c r="M2121" s="175"/>
      <c r="N2121" s="174"/>
      <c r="P2121" s="174"/>
      <c r="R2121" s="175"/>
      <c r="S2121" s="174"/>
      <c r="U2121" s="174"/>
      <c r="W2121" s="175"/>
      <c r="X2121" s="174"/>
    </row>
    <row r="2122" spans="7:24" s="165" customFormat="1" ht="15" customHeight="1">
      <c r="G2122" s="172"/>
      <c r="I2122" s="173"/>
      <c r="J2122" s="173"/>
      <c r="K2122" s="174"/>
      <c r="M2122" s="175"/>
      <c r="N2122" s="174"/>
      <c r="P2122" s="174"/>
      <c r="R2122" s="175"/>
      <c r="S2122" s="174"/>
      <c r="U2122" s="174"/>
      <c r="W2122" s="175"/>
      <c r="X2122" s="174"/>
    </row>
    <row r="2123" spans="7:24" s="165" customFormat="1" ht="15" customHeight="1">
      <c r="G2123" s="172"/>
      <c r="I2123" s="173"/>
      <c r="J2123" s="173"/>
      <c r="K2123" s="174"/>
      <c r="M2123" s="175"/>
      <c r="N2123" s="174"/>
      <c r="P2123" s="174"/>
      <c r="R2123" s="175"/>
      <c r="S2123" s="174"/>
      <c r="U2123" s="174"/>
      <c r="W2123" s="175"/>
      <c r="X2123" s="174"/>
    </row>
    <row r="2124" spans="7:24" s="165" customFormat="1" ht="15" customHeight="1">
      <c r="G2124" s="172"/>
      <c r="I2124" s="173"/>
      <c r="J2124" s="173"/>
      <c r="K2124" s="174"/>
      <c r="M2124" s="175"/>
      <c r="N2124" s="174"/>
      <c r="P2124" s="174"/>
      <c r="R2124" s="175"/>
      <c r="S2124" s="174"/>
      <c r="U2124" s="174"/>
      <c r="W2124" s="175"/>
      <c r="X2124" s="174"/>
    </row>
    <row r="2125" spans="7:24" s="165" customFormat="1" ht="15" customHeight="1">
      <c r="G2125" s="172"/>
      <c r="I2125" s="173"/>
      <c r="J2125" s="173"/>
      <c r="K2125" s="174"/>
      <c r="M2125" s="175"/>
      <c r="N2125" s="174"/>
      <c r="P2125" s="174"/>
      <c r="R2125" s="175"/>
      <c r="S2125" s="174"/>
      <c r="U2125" s="174"/>
      <c r="W2125" s="175"/>
      <c r="X2125" s="174"/>
    </row>
    <row r="2126" spans="7:24" s="165" customFormat="1" ht="15" customHeight="1">
      <c r="G2126" s="172"/>
      <c r="I2126" s="173"/>
      <c r="J2126" s="173"/>
      <c r="K2126" s="174"/>
      <c r="M2126" s="175"/>
      <c r="N2126" s="174"/>
      <c r="P2126" s="174"/>
      <c r="R2126" s="175"/>
      <c r="S2126" s="174"/>
      <c r="U2126" s="174"/>
      <c r="W2126" s="175"/>
      <c r="X2126" s="174"/>
    </row>
    <row r="2127" spans="7:24" s="165" customFormat="1" ht="15" customHeight="1">
      <c r="G2127" s="172"/>
      <c r="I2127" s="173"/>
      <c r="J2127" s="173"/>
      <c r="K2127" s="174"/>
      <c r="M2127" s="175"/>
      <c r="N2127" s="174"/>
      <c r="P2127" s="174"/>
      <c r="R2127" s="175"/>
      <c r="S2127" s="174"/>
      <c r="U2127" s="174"/>
      <c r="W2127" s="175"/>
      <c r="X2127" s="174"/>
    </row>
    <row r="2128" spans="7:24" s="165" customFormat="1" ht="15" customHeight="1">
      <c r="G2128" s="172"/>
      <c r="I2128" s="173"/>
      <c r="J2128" s="173"/>
      <c r="K2128" s="174"/>
      <c r="M2128" s="175"/>
      <c r="N2128" s="174"/>
      <c r="P2128" s="174"/>
      <c r="R2128" s="175"/>
      <c r="S2128" s="174"/>
      <c r="U2128" s="174"/>
      <c r="W2128" s="175"/>
      <c r="X2128" s="174"/>
    </row>
    <row r="2129" spans="7:24" s="165" customFormat="1" ht="15" customHeight="1">
      <c r="G2129" s="172"/>
      <c r="I2129" s="173"/>
      <c r="J2129" s="173"/>
      <c r="K2129" s="174"/>
      <c r="M2129" s="175"/>
      <c r="N2129" s="174"/>
      <c r="P2129" s="174"/>
      <c r="R2129" s="175"/>
      <c r="S2129" s="174"/>
      <c r="U2129" s="174"/>
      <c r="W2129" s="175"/>
      <c r="X2129" s="174"/>
    </row>
    <row r="2130" spans="7:24" s="165" customFormat="1" ht="15" customHeight="1">
      <c r="G2130" s="172"/>
      <c r="I2130" s="173"/>
      <c r="J2130" s="173"/>
      <c r="K2130" s="174"/>
      <c r="M2130" s="175"/>
      <c r="N2130" s="174"/>
      <c r="P2130" s="174"/>
      <c r="R2130" s="175"/>
      <c r="S2130" s="174"/>
      <c r="U2130" s="174"/>
      <c r="W2130" s="175"/>
      <c r="X2130" s="174"/>
    </row>
    <row r="2131" spans="7:24" s="165" customFormat="1" ht="15" customHeight="1">
      <c r="G2131" s="172"/>
      <c r="I2131" s="173"/>
      <c r="J2131" s="173"/>
      <c r="K2131" s="174"/>
      <c r="M2131" s="175"/>
      <c r="N2131" s="174"/>
      <c r="P2131" s="174"/>
      <c r="R2131" s="175"/>
      <c r="S2131" s="174"/>
      <c r="U2131" s="174"/>
      <c r="W2131" s="175"/>
      <c r="X2131" s="174"/>
    </row>
    <row r="2132" spans="7:24" s="165" customFormat="1" ht="15" customHeight="1">
      <c r="G2132" s="172"/>
      <c r="I2132" s="173"/>
      <c r="J2132" s="173"/>
      <c r="K2132" s="174"/>
      <c r="M2132" s="175"/>
      <c r="N2132" s="174"/>
      <c r="P2132" s="174"/>
      <c r="R2132" s="175"/>
      <c r="S2132" s="174"/>
      <c r="U2132" s="174"/>
      <c r="W2132" s="175"/>
      <c r="X2132" s="174"/>
    </row>
    <row r="2133" spans="7:24" s="165" customFormat="1" ht="15" customHeight="1">
      <c r="G2133" s="172"/>
      <c r="I2133" s="173"/>
      <c r="J2133" s="173"/>
      <c r="K2133" s="174"/>
      <c r="M2133" s="175"/>
      <c r="N2133" s="174"/>
      <c r="P2133" s="174"/>
      <c r="R2133" s="175"/>
      <c r="S2133" s="174"/>
      <c r="U2133" s="174"/>
      <c r="W2133" s="175"/>
      <c r="X2133" s="174"/>
    </row>
    <row r="2134" spans="7:24" s="165" customFormat="1" ht="15" customHeight="1">
      <c r="G2134" s="172"/>
      <c r="I2134" s="173"/>
      <c r="J2134" s="173"/>
      <c r="K2134" s="174"/>
      <c r="M2134" s="175"/>
      <c r="N2134" s="174"/>
      <c r="P2134" s="174"/>
      <c r="R2134" s="175"/>
      <c r="S2134" s="174"/>
      <c r="U2134" s="174"/>
      <c r="W2134" s="175"/>
      <c r="X2134" s="174"/>
    </row>
    <row r="2135" spans="7:24" s="165" customFormat="1" ht="15" customHeight="1">
      <c r="G2135" s="172"/>
      <c r="I2135" s="173"/>
      <c r="J2135" s="173"/>
      <c r="K2135" s="174"/>
      <c r="M2135" s="175"/>
      <c r="N2135" s="174"/>
      <c r="P2135" s="174"/>
      <c r="R2135" s="175"/>
      <c r="S2135" s="174"/>
      <c r="U2135" s="174"/>
      <c r="W2135" s="175"/>
      <c r="X2135" s="174"/>
    </row>
    <row r="2136" spans="7:24" s="165" customFormat="1" ht="15" customHeight="1">
      <c r="G2136" s="172"/>
      <c r="I2136" s="173"/>
      <c r="J2136" s="173"/>
      <c r="K2136" s="174"/>
      <c r="M2136" s="175"/>
      <c r="N2136" s="174"/>
      <c r="P2136" s="174"/>
      <c r="R2136" s="175"/>
      <c r="S2136" s="174"/>
      <c r="U2136" s="174"/>
      <c r="W2136" s="175"/>
      <c r="X2136" s="174"/>
    </row>
    <row r="2137" spans="7:24" s="165" customFormat="1" ht="15" customHeight="1">
      <c r="G2137" s="172"/>
      <c r="I2137" s="173"/>
      <c r="J2137" s="173"/>
      <c r="K2137" s="174"/>
      <c r="M2137" s="175"/>
      <c r="N2137" s="174"/>
      <c r="P2137" s="174"/>
      <c r="R2137" s="175"/>
      <c r="S2137" s="174"/>
      <c r="U2137" s="174"/>
      <c r="W2137" s="175"/>
      <c r="X2137" s="174"/>
    </row>
    <row r="2138" spans="7:24" s="165" customFormat="1" ht="15" customHeight="1">
      <c r="G2138" s="172"/>
      <c r="I2138" s="173"/>
      <c r="J2138" s="173"/>
      <c r="K2138" s="174"/>
      <c r="M2138" s="175"/>
      <c r="N2138" s="174"/>
      <c r="P2138" s="174"/>
      <c r="R2138" s="175"/>
      <c r="S2138" s="174"/>
      <c r="U2138" s="174"/>
      <c r="W2138" s="175"/>
      <c r="X2138" s="174"/>
    </row>
    <row r="2139" spans="7:24" s="165" customFormat="1" ht="15" customHeight="1">
      <c r="G2139" s="172"/>
      <c r="I2139" s="173"/>
      <c r="J2139" s="173"/>
      <c r="K2139" s="174"/>
      <c r="M2139" s="175"/>
      <c r="N2139" s="174"/>
      <c r="P2139" s="174"/>
      <c r="R2139" s="175"/>
      <c r="S2139" s="174"/>
      <c r="U2139" s="174"/>
      <c r="W2139" s="175"/>
      <c r="X2139" s="174"/>
    </row>
    <row r="2140" spans="7:24" s="165" customFormat="1" ht="15" customHeight="1">
      <c r="G2140" s="172"/>
      <c r="I2140" s="173"/>
      <c r="J2140" s="173"/>
      <c r="K2140" s="174"/>
      <c r="M2140" s="175"/>
      <c r="N2140" s="174"/>
      <c r="P2140" s="174"/>
      <c r="R2140" s="175"/>
      <c r="S2140" s="174"/>
      <c r="U2140" s="174"/>
      <c r="W2140" s="175"/>
      <c r="X2140" s="174"/>
    </row>
    <row r="2141" spans="7:24" s="165" customFormat="1" ht="15" customHeight="1">
      <c r="G2141" s="172"/>
      <c r="I2141" s="173"/>
      <c r="J2141" s="173"/>
      <c r="K2141" s="174"/>
      <c r="M2141" s="175"/>
      <c r="N2141" s="174"/>
      <c r="P2141" s="174"/>
      <c r="R2141" s="175"/>
      <c r="S2141" s="174"/>
      <c r="U2141" s="174"/>
      <c r="W2141" s="175"/>
      <c r="X2141" s="174"/>
    </row>
    <row r="2142" spans="7:24" s="165" customFormat="1" ht="15" customHeight="1">
      <c r="G2142" s="172"/>
      <c r="I2142" s="173"/>
      <c r="J2142" s="173"/>
      <c r="K2142" s="174"/>
      <c r="M2142" s="175"/>
      <c r="N2142" s="174"/>
      <c r="P2142" s="174"/>
      <c r="R2142" s="175"/>
      <c r="S2142" s="174"/>
      <c r="U2142" s="174"/>
      <c r="W2142" s="175"/>
      <c r="X2142" s="174"/>
    </row>
    <row r="2143" spans="7:24" s="165" customFormat="1" ht="15" customHeight="1">
      <c r="G2143" s="172"/>
      <c r="I2143" s="173"/>
      <c r="J2143" s="173"/>
      <c r="K2143" s="174"/>
      <c r="M2143" s="175"/>
      <c r="N2143" s="174"/>
      <c r="P2143" s="174"/>
      <c r="R2143" s="175"/>
      <c r="S2143" s="174"/>
      <c r="U2143" s="174"/>
      <c r="W2143" s="175"/>
      <c r="X2143" s="174"/>
    </row>
    <row r="2144" spans="7:24" s="165" customFormat="1" ht="15" customHeight="1">
      <c r="G2144" s="172"/>
      <c r="I2144" s="173"/>
      <c r="J2144" s="173"/>
      <c r="K2144" s="174"/>
      <c r="M2144" s="175"/>
      <c r="N2144" s="174"/>
      <c r="P2144" s="174"/>
      <c r="R2144" s="175"/>
      <c r="S2144" s="174"/>
      <c r="U2144" s="174"/>
      <c r="W2144" s="175"/>
      <c r="X2144" s="174"/>
    </row>
    <row r="2145" spans="7:24" s="165" customFormat="1" ht="15" customHeight="1">
      <c r="G2145" s="172"/>
      <c r="I2145" s="173"/>
      <c r="J2145" s="173"/>
      <c r="K2145" s="174"/>
      <c r="M2145" s="175"/>
      <c r="N2145" s="174"/>
      <c r="P2145" s="174"/>
      <c r="R2145" s="175"/>
      <c r="S2145" s="174"/>
      <c r="U2145" s="174"/>
      <c r="W2145" s="175"/>
      <c r="X2145" s="174"/>
    </row>
    <row r="2146" spans="7:24" s="165" customFormat="1" ht="15" customHeight="1">
      <c r="G2146" s="172"/>
      <c r="I2146" s="173"/>
      <c r="J2146" s="173"/>
      <c r="K2146" s="174"/>
      <c r="M2146" s="175"/>
      <c r="N2146" s="174"/>
      <c r="P2146" s="174"/>
      <c r="R2146" s="175"/>
      <c r="S2146" s="174"/>
      <c r="U2146" s="174"/>
      <c r="W2146" s="175"/>
      <c r="X2146" s="174"/>
    </row>
    <row r="2147" spans="7:24" s="165" customFormat="1" ht="15" customHeight="1">
      <c r="G2147" s="172"/>
      <c r="I2147" s="173"/>
      <c r="J2147" s="173"/>
      <c r="K2147" s="174"/>
      <c r="M2147" s="175"/>
      <c r="N2147" s="174"/>
      <c r="P2147" s="174"/>
      <c r="R2147" s="175"/>
      <c r="S2147" s="174"/>
      <c r="U2147" s="174"/>
      <c r="W2147" s="175"/>
      <c r="X2147" s="174"/>
    </row>
    <row r="2148" spans="7:24" s="165" customFormat="1" ht="15" customHeight="1">
      <c r="G2148" s="172"/>
      <c r="I2148" s="173"/>
      <c r="J2148" s="173"/>
      <c r="K2148" s="174"/>
      <c r="M2148" s="175"/>
      <c r="N2148" s="174"/>
      <c r="P2148" s="174"/>
      <c r="R2148" s="175"/>
      <c r="S2148" s="174"/>
      <c r="U2148" s="174"/>
      <c r="W2148" s="175"/>
      <c r="X2148" s="174"/>
    </row>
    <row r="2149" spans="7:24" s="165" customFormat="1" ht="15" customHeight="1">
      <c r="G2149" s="172"/>
      <c r="I2149" s="173"/>
      <c r="J2149" s="173"/>
      <c r="K2149" s="174"/>
      <c r="M2149" s="175"/>
      <c r="N2149" s="174"/>
      <c r="P2149" s="174"/>
      <c r="R2149" s="175"/>
      <c r="S2149" s="174"/>
      <c r="U2149" s="174"/>
      <c r="W2149" s="175"/>
      <c r="X2149" s="174"/>
    </row>
    <row r="2150" spans="7:24" s="165" customFormat="1" ht="15" customHeight="1">
      <c r="G2150" s="172"/>
      <c r="I2150" s="173"/>
      <c r="J2150" s="173"/>
      <c r="K2150" s="174"/>
      <c r="M2150" s="175"/>
      <c r="N2150" s="174"/>
      <c r="P2150" s="174"/>
      <c r="R2150" s="175"/>
      <c r="S2150" s="174"/>
      <c r="U2150" s="174"/>
      <c r="W2150" s="175"/>
      <c r="X2150" s="174"/>
    </row>
    <row r="2151" spans="7:24" s="165" customFormat="1" ht="15" customHeight="1">
      <c r="G2151" s="172"/>
      <c r="I2151" s="173"/>
      <c r="J2151" s="173"/>
      <c r="K2151" s="174"/>
      <c r="M2151" s="175"/>
      <c r="N2151" s="174"/>
      <c r="P2151" s="174"/>
      <c r="R2151" s="175"/>
      <c r="S2151" s="174"/>
      <c r="U2151" s="174"/>
      <c r="W2151" s="175"/>
      <c r="X2151" s="174"/>
    </row>
    <row r="2152" spans="7:24" s="165" customFormat="1" ht="15" customHeight="1">
      <c r="G2152" s="172"/>
      <c r="I2152" s="173"/>
      <c r="J2152" s="173"/>
      <c r="K2152" s="174"/>
      <c r="M2152" s="175"/>
      <c r="N2152" s="174"/>
      <c r="P2152" s="174"/>
      <c r="R2152" s="175"/>
      <c r="S2152" s="174"/>
      <c r="U2152" s="174"/>
      <c r="W2152" s="175"/>
      <c r="X2152" s="174"/>
    </row>
    <row r="2153" spans="7:24" s="165" customFormat="1" ht="15" customHeight="1">
      <c r="G2153" s="172"/>
      <c r="I2153" s="173"/>
      <c r="J2153" s="173"/>
      <c r="K2153" s="174"/>
      <c r="M2153" s="175"/>
      <c r="N2153" s="174"/>
      <c r="P2153" s="174"/>
      <c r="R2153" s="175"/>
      <c r="S2153" s="174"/>
      <c r="U2153" s="174"/>
      <c r="W2153" s="175"/>
      <c r="X2153" s="174"/>
    </row>
    <row r="2154" spans="7:24" s="165" customFormat="1" ht="15" customHeight="1">
      <c r="G2154" s="172"/>
      <c r="I2154" s="173"/>
      <c r="J2154" s="173"/>
      <c r="K2154" s="174"/>
      <c r="M2154" s="175"/>
      <c r="N2154" s="174"/>
      <c r="P2154" s="174"/>
      <c r="R2154" s="175"/>
      <c r="S2154" s="174"/>
      <c r="U2154" s="174"/>
      <c r="W2154" s="175"/>
      <c r="X2154" s="174"/>
    </row>
    <row r="2155" spans="7:24" s="165" customFormat="1" ht="15" customHeight="1">
      <c r="G2155" s="172"/>
      <c r="I2155" s="173"/>
      <c r="J2155" s="173"/>
      <c r="K2155" s="174"/>
      <c r="M2155" s="175"/>
      <c r="N2155" s="174"/>
      <c r="P2155" s="174"/>
      <c r="R2155" s="175"/>
      <c r="S2155" s="174"/>
      <c r="U2155" s="174"/>
      <c r="W2155" s="175"/>
      <c r="X2155" s="174"/>
    </row>
    <row r="2156" spans="7:24" s="165" customFormat="1" ht="15" customHeight="1">
      <c r="G2156" s="172"/>
      <c r="I2156" s="173"/>
      <c r="J2156" s="173"/>
      <c r="K2156" s="174"/>
      <c r="M2156" s="175"/>
      <c r="N2156" s="174"/>
      <c r="P2156" s="174"/>
      <c r="R2156" s="175"/>
      <c r="S2156" s="174"/>
      <c r="U2156" s="174"/>
      <c r="W2156" s="175"/>
      <c r="X2156" s="174"/>
    </row>
    <row r="2157" spans="7:24" s="165" customFormat="1" ht="15" customHeight="1">
      <c r="G2157" s="172"/>
      <c r="I2157" s="173"/>
      <c r="J2157" s="173"/>
      <c r="K2157" s="174"/>
      <c r="M2157" s="175"/>
      <c r="N2157" s="174"/>
      <c r="P2157" s="174"/>
      <c r="R2157" s="175"/>
      <c r="S2157" s="174"/>
      <c r="U2157" s="174"/>
      <c r="W2157" s="175"/>
      <c r="X2157" s="174"/>
    </row>
    <row r="2158" spans="7:24" s="165" customFormat="1" ht="15" customHeight="1">
      <c r="G2158" s="172"/>
      <c r="I2158" s="173"/>
      <c r="J2158" s="173"/>
      <c r="K2158" s="174"/>
      <c r="M2158" s="175"/>
      <c r="N2158" s="174"/>
      <c r="P2158" s="174"/>
      <c r="R2158" s="175"/>
      <c r="S2158" s="174"/>
      <c r="U2158" s="174"/>
      <c r="W2158" s="175"/>
      <c r="X2158" s="174"/>
    </row>
    <row r="2159" spans="7:24" s="165" customFormat="1" ht="15" customHeight="1">
      <c r="G2159" s="172"/>
      <c r="I2159" s="173"/>
      <c r="J2159" s="173"/>
      <c r="K2159" s="174"/>
      <c r="M2159" s="175"/>
      <c r="N2159" s="174"/>
      <c r="P2159" s="174"/>
      <c r="R2159" s="175"/>
      <c r="S2159" s="174"/>
      <c r="U2159" s="174"/>
      <c r="W2159" s="175"/>
      <c r="X2159" s="174"/>
    </row>
    <row r="2160" spans="7:24" s="165" customFormat="1" ht="15" customHeight="1">
      <c r="G2160" s="172"/>
      <c r="I2160" s="173"/>
      <c r="J2160" s="173"/>
      <c r="K2160" s="174"/>
      <c r="M2160" s="175"/>
      <c r="N2160" s="174"/>
      <c r="P2160" s="174"/>
      <c r="R2160" s="175"/>
      <c r="S2160" s="174"/>
      <c r="U2160" s="174"/>
      <c r="W2160" s="175"/>
      <c r="X2160" s="174"/>
    </row>
    <row r="2161" spans="7:24" s="165" customFormat="1" ht="15" customHeight="1">
      <c r="G2161" s="172"/>
      <c r="I2161" s="173"/>
      <c r="J2161" s="173"/>
      <c r="K2161" s="174"/>
      <c r="M2161" s="175"/>
      <c r="N2161" s="174"/>
      <c r="P2161" s="174"/>
      <c r="R2161" s="175"/>
      <c r="S2161" s="174"/>
      <c r="U2161" s="174"/>
      <c r="W2161" s="175"/>
      <c r="X2161" s="174"/>
    </row>
    <row r="2162" spans="7:24" s="165" customFormat="1" ht="15" customHeight="1">
      <c r="G2162" s="172"/>
      <c r="I2162" s="173"/>
      <c r="J2162" s="173"/>
      <c r="K2162" s="174"/>
      <c r="M2162" s="175"/>
      <c r="N2162" s="174"/>
      <c r="P2162" s="174"/>
      <c r="R2162" s="175"/>
      <c r="S2162" s="174"/>
      <c r="U2162" s="174"/>
      <c r="W2162" s="175"/>
      <c r="X2162" s="174"/>
    </row>
    <row r="2163" spans="7:24" s="165" customFormat="1" ht="15" customHeight="1">
      <c r="G2163" s="172"/>
      <c r="I2163" s="173"/>
      <c r="J2163" s="173"/>
      <c r="K2163" s="174"/>
      <c r="M2163" s="175"/>
      <c r="N2163" s="174"/>
      <c r="P2163" s="174"/>
      <c r="R2163" s="175"/>
      <c r="S2163" s="174"/>
      <c r="U2163" s="174"/>
      <c r="W2163" s="175"/>
      <c r="X2163" s="174"/>
    </row>
    <row r="2164" spans="7:24" s="165" customFormat="1" ht="15" customHeight="1">
      <c r="G2164" s="172"/>
      <c r="I2164" s="173"/>
      <c r="J2164" s="173"/>
      <c r="K2164" s="174"/>
      <c r="M2164" s="175"/>
      <c r="N2164" s="174"/>
      <c r="P2164" s="174"/>
      <c r="R2164" s="175"/>
      <c r="S2164" s="174"/>
      <c r="U2164" s="174"/>
      <c r="W2164" s="175"/>
      <c r="X2164" s="174"/>
    </row>
    <row r="2165" spans="7:24" s="165" customFormat="1" ht="15" customHeight="1">
      <c r="G2165" s="172"/>
      <c r="I2165" s="173"/>
      <c r="J2165" s="173"/>
      <c r="K2165" s="174"/>
      <c r="M2165" s="175"/>
      <c r="N2165" s="174"/>
      <c r="P2165" s="174"/>
      <c r="R2165" s="175"/>
      <c r="S2165" s="174"/>
      <c r="U2165" s="174"/>
      <c r="W2165" s="175"/>
      <c r="X2165" s="174"/>
    </row>
    <row r="2166" spans="7:24" s="165" customFormat="1" ht="15" customHeight="1">
      <c r="G2166" s="172"/>
      <c r="I2166" s="173"/>
      <c r="J2166" s="173"/>
      <c r="K2166" s="174"/>
      <c r="M2166" s="175"/>
      <c r="N2166" s="174"/>
      <c r="P2166" s="174"/>
      <c r="R2166" s="175"/>
      <c r="S2166" s="174"/>
      <c r="U2166" s="174"/>
      <c r="W2166" s="175"/>
      <c r="X2166" s="174"/>
    </row>
    <row r="2167" spans="7:24" s="165" customFormat="1" ht="15" customHeight="1">
      <c r="G2167" s="172"/>
      <c r="I2167" s="173"/>
      <c r="J2167" s="173"/>
      <c r="K2167" s="174"/>
      <c r="M2167" s="175"/>
      <c r="N2167" s="174"/>
      <c r="P2167" s="174"/>
      <c r="R2167" s="175"/>
      <c r="S2167" s="174"/>
      <c r="U2167" s="174"/>
      <c r="W2167" s="175"/>
      <c r="X2167" s="174"/>
    </row>
    <row r="2168" spans="7:24" s="165" customFormat="1" ht="15" customHeight="1">
      <c r="G2168" s="172"/>
      <c r="I2168" s="173"/>
      <c r="J2168" s="173"/>
      <c r="K2168" s="174"/>
      <c r="M2168" s="175"/>
      <c r="N2168" s="174"/>
      <c r="P2168" s="174"/>
      <c r="R2168" s="175"/>
      <c r="S2168" s="174"/>
      <c r="U2168" s="174"/>
      <c r="W2168" s="175"/>
      <c r="X2168" s="174"/>
    </row>
    <row r="2169" spans="7:24" s="165" customFormat="1" ht="15" customHeight="1">
      <c r="G2169" s="172"/>
      <c r="I2169" s="173"/>
      <c r="J2169" s="173"/>
      <c r="K2169" s="174"/>
      <c r="M2169" s="175"/>
      <c r="N2169" s="174"/>
      <c r="P2169" s="174"/>
      <c r="R2169" s="175"/>
      <c r="S2169" s="174"/>
      <c r="U2169" s="174"/>
      <c r="W2169" s="175"/>
      <c r="X2169" s="174"/>
    </row>
    <row r="2170" spans="7:24" s="165" customFormat="1" ht="15" customHeight="1">
      <c r="G2170" s="172"/>
      <c r="I2170" s="173"/>
      <c r="J2170" s="173"/>
      <c r="K2170" s="174"/>
      <c r="M2170" s="175"/>
      <c r="N2170" s="174"/>
      <c r="P2170" s="174"/>
      <c r="R2170" s="175"/>
      <c r="S2170" s="174"/>
      <c r="U2170" s="174"/>
      <c r="W2170" s="175"/>
      <c r="X2170" s="174"/>
    </row>
    <row r="2171" spans="7:24" s="165" customFormat="1" ht="15" customHeight="1">
      <c r="G2171" s="172"/>
      <c r="I2171" s="173"/>
      <c r="J2171" s="173"/>
      <c r="K2171" s="174"/>
      <c r="M2171" s="175"/>
      <c r="N2171" s="174"/>
      <c r="P2171" s="174"/>
      <c r="R2171" s="175"/>
      <c r="S2171" s="174"/>
      <c r="U2171" s="174"/>
      <c r="W2171" s="175"/>
      <c r="X2171" s="174"/>
    </row>
    <row r="2172" spans="7:24" s="165" customFormat="1" ht="15" customHeight="1">
      <c r="G2172" s="172"/>
      <c r="I2172" s="173"/>
      <c r="J2172" s="173"/>
      <c r="K2172" s="174"/>
      <c r="M2172" s="175"/>
      <c r="N2172" s="174"/>
      <c r="P2172" s="174"/>
      <c r="R2172" s="175"/>
      <c r="S2172" s="174"/>
      <c r="U2172" s="174"/>
      <c r="W2172" s="175"/>
      <c r="X2172" s="174"/>
    </row>
    <row r="2173" spans="7:24" s="165" customFormat="1" ht="15" customHeight="1">
      <c r="G2173" s="172"/>
      <c r="I2173" s="173"/>
      <c r="J2173" s="173"/>
      <c r="K2173" s="174"/>
      <c r="M2173" s="175"/>
      <c r="N2173" s="174"/>
      <c r="P2173" s="174"/>
      <c r="R2173" s="175"/>
      <c r="S2173" s="174"/>
      <c r="U2173" s="174"/>
      <c r="W2173" s="175"/>
      <c r="X2173" s="174"/>
    </row>
    <row r="2174" spans="7:24" s="165" customFormat="1" ht="15" customHeight="1">
      <c r="G2174" s="172"/>
      <c r="I2174" s="173"/>
      <c r="J2174" s="173"/>
      <c r="K2174" s="174"/>
      <c r="M2174" s="175"/>
      <c r="N2174" s="174"/>
      <c r="P2174" s="174"/>
      <c r="R2174" s="175"/>
      <c r="S2174" s="174"/>
      <c r="U2174" s="174"/>
      <c r="W2174" s="175"/>
      <c r="X2174" s="174"/>
    </row>
    <row r="2175" spans="7:24" s="165" customFormat="1" ht="15" customHeight="1">
      <c r="G2175" s="172"/>
      <c r="I2175" s="173"/>
      <c r="J2175" s="173"/>
      <c r="K2175" s="174"/>
      <c r="M2175" s="175"/>
      <c r="N2175" s="174"/>
      <c r="P2175" s="174"/>
      <c r="R2175" s="175"/>
      <c r="S2175" s="174"/>
      <c r="U2175" s="174"/>
      <c r="W2175" s="175"/>
      <c r="X2175" s="174"/>
    </row>
    <row r="2176" spans="7:24" s="165" customFormat="1" ht="15" customHeight="1">
      <c r="G2176" s="172"/>
      <c r="I2176" s="173"/>
      <c r="J2176" s="173"/>
      <c r="K2176" s="174"/>
      <c r="M2176" s="175"/>
      <c r="N2176" s="174"/>
      <c r="P2176" s="174"/>
      <c r="R2176" s="175"/>
      <c r="S2176" s="174"/>
      <c r="U2176" s="174"/>
      <c r="W2176" s="175"/>
      <c r="X2176" s="174"/>
    </row>
    <row r="2177" spans="7:24" s="165" customFormat="1" ht="15" customHeight="1">
      <c r="G2177" s="172"/>
      <c r="I2177" s="173"/>
      <c r="J2177" s="173"/>
      <c r="K2177" s="174"/>
      <c r="M2177" s="175"/>
      <c r="N2177" s="174"/>
      <c r="P2177" s="174"/>
      <c r="R2177" s="175"/>
      <c r="S2177" s="174"/>
      <c r="U2177" s="174"/>
      <c r="W2177" s="175"/>
      <c r="X2177" s="174"/>
    </row>
    <row r="2178" spans="7:24" s="165" customFormat="1" ht="15" customHeight="1">
      <c r="G2178" s="172"/>
      <c r="I2178" s="173"/>
      <c r="J2178" s="173"/>
      <c r="K2178" s="174"/>
      <c r="M2178" s="175"/>
      <c r="N2178" s="174"/>
      <c r="P2178" s="174"/>
      <c r="R2178" s="175"/>
      <c r="S2178" s="174"/>
      <c r="U2178" s="174"/>
      <c r="W2178" s="175"/>
      <c r="X2178" s="174"/>
    </row>
    <row r="2179" spans="7:24" s="165" customFormat="1" ht="15" customHeight="1">
      <c r="G2179" s="172"/>
      <c r="I2179" s="173"/>
      <c r="J2179" s="173"/>
      <c r="K2179" s="174"/>
      <c r="M2179" s="175"/>
      <c r="N2179" s="174"/>
      <c r="P2179" s="174"/>
      <c r="R2179" s="175"/>
      <c r="S2179" s="174"/>
      <c r="U2179" s="174"/>
      <c r="W2179" s="175"/>
      <c r="X2179" s="174"/>
    </row>
    <row r="2180" spans="7:24" s="165" customFormat="1" ht="15" customHeight="1">
      <c r="G2180" s="172"/>
      <c r="I2180" s="173"/>
      <c r="J2180" s="173"/>
      <c r="K2180" s="174"/>
      <c r="M2180" s="175"/>
      <c r="N2180" s="174"/>
      <c r="P2180" s="174"/>
      <c r="R2180" s="175"/>
      <c r="S2180" s="174"/>
      <c r="U2180" s="174"/>
      <c r="W2180" s="175"/>
      <c r="X2180" s="174"/>
    </row>
    <row r="2181" spans="7:24" s="165" customFormat="1" ht="15" customHeight="1">
      <c r="G2181" s="172"/>
      <c r="I2181" s="173"/>
      <c r="J2181" s="173"/>
      <c r="K2181" s="174"/>
      <c r="M2181" s="175"/>
      <c r="N2181" s="174"/>
      <c r="P2181" s="174"/>
      <c r="R2181" s="175"/>
      <c r="S2181" s="174"/>
      <c r="U2181" s="174"/>
      <c r="W2181" s="175"/>
      <c r="X2181" s="174"/>
    </row>
    <row r="2182" spans="7:24" s="165" customFormat="1" ht="15" customHeight="1">
      <c r="G2182" s="172"/>
      <c r="I2182" s="173"/>
      <c r="J2182" s="173"/>
      <c r="K2182" s="174"/>
      <c r="M2182" s="175"/>
      <c r="N2182" s="174"/>
      <c r="P2182" s="174"/>
      <c r="R2182" s="175"/>
      <c r="S2182" s="174"/>
      <c r="U2182" s="174"/>
      <c r="W2182" s="175"/>
      <c r="X2182" s="174"/>
    </row>
    <row r="2183" spans="7:24" s="165" customFormat="1" ht="15" customHeight="1">
      <c r="G2183" s="172"/>
      <c r="I2183" s="173"/>
      <c r="J2183" s="173"/>
      <c r="K2183" s="174"/>
      <c r="M2183" s="175"/>
      <c r="N2183" s="174"/>
      <c r="P2183" s="174"/>
      <c r="R2183" s="175"/>
      <c r="S2183" s="174"/>
      <c r="U2183" s="174"/>
      <c r="W2183" s="175"/>
      <c r="X2183" s="174"/>
    </row>
    <row r="2184" spans="7:24" s="165" customFormat="1" ht="15" customHeight="1">
      <c r="G2184" s="172"/>
      <c r="I2184" s="173"/>
      <c r="J2184" s="173"/>
      <c r="K2184" s="174"/>
      <c r="M2184" s="175"/>
      <c r="N2184" s="174"/>
      <c r="P2184" s="174"/>
      <c r="R2184" s="175"/>
      <c r="S2184" s="174"/>
      <c r="U2184" s="174"/>
      <c r="W2184" s="175"/>
      <c r="X2184" s="174"/>
    </row>
    <row r="2185" spans="7:24" s="165" customFormat="1" ht="15" customHeight="1">
      <c r="G2185" s="172"/>
      <c r="I2185" s="173"/>
      <c r="J2185" s="173"/>
      <c r="K2185" s="174"/>
      <c r="M2185" s="175"/>
      <c r="N2185" s="174"/>
      <c r="P2185" s="174"/>
      <c r="R2185" s="175"/>
      <c r="S2185" s="174"/>
      <c r="U2185" s="174"/>
      <c r="W2185" s="175"/>
      <c r="X2185" s="174"/>
    </row>
    <row r="2186" spans="7:24" s="165" customFormat="1" ht="15" customHeight="1">
      <c r="G2186" s="172"/>
      <c r="I2186" s="173"/>
      <c r="J2186" s="173"/>
      <c r="K2186" s="174"/>
      <c r="M2186" s="175"/>
      <c r="N2186" s="174"/>
      <c r="P2186" s="174"/>
      <c r="R2186" s="175"/>
      <c r="S2186" s="174"/>
      <c r="U2186" s="174"/>
      <c r="W2186" s="175"/>
      <c r="X2186" s="174"/>
    </row>
    <row r="2187" spans="7:24" s="165" customFormat="1" ht="15" customHeight="1">
      <c r="G2187" s="172"/>
      <c r="I2187" s="173"/>
      <c r="J2187" s="173"/>
      <c r="K2187" s="174"/>
      <c r="M2187" s="175"/>
      <c r="N2187" s="174"/>
      <c r="P2187" s="174"/>
      <c r="R2187" s="175"/>
      <c r="S2187" s="174"/>
      <c r="U2187" s="174"/>
      <c r="W2187" s="175"/>
      <c r="X2187" s="174"/>
    </row>
    <row r="2188" spans="7:24" s="165" customFormat="1" ht="15" customHeight="1">
      <c r="G2188" s="172"/>
      <c r="I2188" s="173"/>
      <c r="J2188" s="173"/>
      <c r="K2188" s="174"/>
      <c r="M2188" s="175"/>
      <c r="N2188" s="174"/>
      <c r="P2188" s="174"/>
      <c r="R2188" s="175"/>
      <c r="S2188" s="174"/>
      <c r="U2188" s="174"/>
      <c r="W2188" s="175"/>
      <c r="X2188" s="174"/>
    </row>
    <row r="2189" spans="7:24" s="165" customFormat="1" ht="15" customHeight="1">
      <c r="G2189" s="172"/>
      <c r="I2189" s="173"/>
      <c r="J2189" s="173"/>
      <c r="K2189" s="174"/>
      <c r="M2189" s="175"/>
      <c r="N2189" s="174"/>
      <c r="P2189" s="174"/>
      <c r="R2189" s="175"/>
      <c r="S2189" s="174"/>
      <c r="U2189" s="174"/>
      <c r="W2189" s="175"/>
      <c r="X2189" s="174"/>
    </row>
    <row r="2190" spans="7:24" s="165" customFormat="1" ht="15" customHeight="1">
      <c r="G2190" s="172"/>
      <c r="I2190" s="173"/>
      <c r="J2190" s="173"/>
      <c r="K2190" s="174"/>
      <c r="M2190" s="175"/>
      <c r="N2190" s="174"/>
      <c r="P2190" s="174"/>
      <c r="R2190" s="175"/>
      <c r="S2190" s="174"/>
      <c r="U2190" s="174"/>
      <c r="W2190" s="175"/>
      <c r="X2190" s="174"/>
    </row>
    <row r="2191" spans="7:24" s="165" customFormat="1" ht="15" customHeight="1">
      <c r="G2191" s="172"/>
      <c r="I2191" s="173"/>
      <c r="J2191" s="173"/>
      <c r="K2191" s="174"/>
      <c r="M2191" s="175"/>
      <c r="N2191" s="174"/>
      <c r="P2191" s="174"/>
      <c r="R2191" s="175"/>
      <c r="S2191" s="174"/>
      <c r="U2191" s="174"/>
      <c r="W2191" s="175"/>
      <c r="X2191" s="174"/>
    </row>
    <row r="2192" spans="7:24" s="165" customFormat="1" ht="15" customHeight="1">
      <c r="G2192" s="172"/>
      <c r="I2192" s="173"/>
      <c r="J2192" s="173"/>
      <c r="K2192" s="174"/>
      <c r="M2192" s="175"/>
      <c r="N2192" s="174"/>
      <c r="P2192" s="174"/>
      <c r="R2192" s="175"/>
      <c r="S2192" s="174"/>
      <c r="U2192" s="174"/>
      <c r="W2192" s="175"/>
      <c r="X2192" s="174"/>
    </row>
    <row r="2193" spans="7:24" s="165" customFormat="1" ht="15" customHeight="1">
      <c r="G2193" s="172"/>
      <c r="I2193" s="173"/>
      <c r="J2193" s="173"/>
      <c r="K2193" s="174"/>
      <c r="M2193" s="175"/>
      <c r="N2193" s="174"/>
      <c r="P2193" s="174"/>
      <c r="R2193" s="175"/>
      <c r="S2193" s="174"/>
      <c r="U2193" s="174"/>
      <c r="W2193" s="175"/>
      <c r="X2193" s="174"/>
    </row>
    <row r="2194" spans="7:24" s="165" customFormat="1" ht="15" customHeight="1">
      <c r="G2194" s="172"/>
      <c r="I2194" s="173"/>
      <c r="J2194" s="173"/>
      <c r="K2194" s="174"/>
      <c r="M2194" s="175"/>
      <c r="N2194" s="174"/>
      <c r="P2194" s="174"/>
      <c r="R2194" s="175"/>
      <c r="S2194" s="174"/>
      <c r="U2194" s="174"/>
      <c r="W2194" s="175"/>
      <c r="X2194" s="174"/>
    </row>
    <row r="2195" spans="7:24" s="165" customFormat="1" ht="15" customHeight="1">
      <c r="G2195" s="172"/>
      <c r="I2195" s="173"/>
      <c r="J2195" s="173"/>
      <c r="K2195" s="174"/>
      <c r="M2195" s="175"/>
      <c r="N2195" s="174"/>
      <c r="P2195" s="174"/>
      <c r="R2195" s="175"/>
      <c r="S2195" s="174"/>
      <c r="U2195" s="174"/>
      <c r="W2195" s="175"/>
      <c r="X2195" s="174"/>
    </row>
    <row r="2196" spans="7:24" s="165" customFormat="1" ht="15" customHeight="1">
      <c r="G2196" s="172"/>
      <c r="I2196" s="173"/>
      <c r="J2196" s="173"/>
      <c r="K2196" s="174"/>
      <c r="M2196" s="175"/>
      <c r="N2196" s="174"/>
      <c r="P2196" s="174"/>
      <c r="R2196" s="175"/>
      <c r="S2196" s="174"/>
      <c r="U2196" s="174"/>
      <c r="W2196" s="175"/>
      <c r="X2196" s="174"/>
    </row>
    <row r="2197" spans="7:24" s="165" customFormat="1" ht="15" customHeight="1">
      <c r="G2197" s="172"/>
      <c r="I2197" s="173"/>
      <c r="J2197" s="173"/>
      <c r="K2197" s="174"/>
      <c r="M2197" s="175"/>
      <c r="N2197" s="174"/>
      <c r="P2197" s="174"/>
      <c r="R2197" s="175"/>
      <c r="S2197" s="174"/>
      <c r="U2197" s="174"/>
      <c r="W2197" s="175"/>
      <c r="X2197" s="174"/>
    </row>
    <row r="2198" spans="7:24" s="165" customFormat="1" ht="15" customHeight="1">
      <c r="G2198" s="172"/>
      <c r="I2198" s="173"/>
      <c r="J2198" s="173"/>
      <c r="K2198" s="174"/>
      <c r="M2198" s="175"/>
      <c r="N2198" s="174"/>
      <c r="P2198" s="174"/>
      <c r="R2198" s="175"/>
      <c r="S2198" s="174"/>
      <c r="U2198" s="174"/>
      <c r="W2198" s="175"/>
      <c r="X2198" s="174"/>
    </row>
    <row r="2199" spans="7:24" s="165" customFormat="1" ht="15" customHeight="1">
      <c r="G2199" s="172"/>
      <c r="I2199" s="173"/>
      <c r="J2199" s="173"/>
      <c r="K2199" s="174"/>
      <c r="M2199" s="175"/>
      <c r="N2199" s="174"/>
      <c r="P2199" s="174"/>
      <c r="R2199" s="175"/>
      <c r="S2199" s="174"/>
      <c r="U2199" s="174"/>
      <c r="W2199" s="175"/>
      <c r="X2199" s="174"/>
    </row>
    <row r="2200" spans="7:24" s="165" customFormat="1" ht="15" customHeight="1">
      <c r="G2200" s="172"/>
      <c r="I2200" s="173"/>
      <c r="J2200" s="173"/>
      <c r="K2200" s="174"/>
      <c r="M2200" s="175"/>
      <c r="N2200" s="174"/>
      <c r="P2200" s="174"/>
      <c r="R2200" s="175"/>
      <c r="S2200" s="174"/>
      <c r="U2200" s="174"/>
      <c r="W2200" s="175"/>
      <c r="X2200" s="174"/>
    </row>
    <row r="2201" spans="7:24" s="165" customFormat="1" ht="15" customHeight="1">
      <c r="G2201" s="172"/>
      <c r="I2201" s="173"/>
      <c r="J2201" s="173"/>
      <c r="K2201" s="174"/>
      <c r="M2201" s="175"/>
      <c r="N2201" s="174"/>
      <c r="P2201" s="174"/>
      <c r="R2201" s="175"/>
      <c r="S2201" s="174"/>
      <c r="U2201" s="174"/>
      <c r="W2201" s="175"/>
      <c r="X2201" s="174"/>
    </row>
    <row r="2202" spans="7:24" s="165" customFormat="1" ht="15" customHeight="1">
      <c r="G2202" s="172"/>
      <c r="I2202" s="173"/>
      <c r="J2202" s="173"/>
      <c r="K2202" s="174"/>
      <c r="M2202" s="175"/>
      <c r="N2202" s="174"/>
      <c r="P2202" s="174"/>
      <c r="R2202" s="175"/>
      <c r="S2202" s="174"/>
      <c r="U2202" s="174"/>
      <c r="W2202" s="175"/>
      <c r="X2202" s="174"/>
    </row>
    <row r="2203" spans="7:24" s="165" customFormat="1" ht="15" customHeight="1">
      <c r="G2203" s="172"/>
      <c r="I2203" s="173"/>
      <c r="J2203" s="173"/>
      <c r="K2203" s="174"/>
      <c r="M2203" s="175"/>
      <c r="N2203" s="174"/>
      <c r="P2203" s="174"/>
      <c r="R2203" s="175"/>
      <c r="S2203" s="174"/>
      <c r="U2203" s="174"/>
      <c r="W2203" s="175"/>
      <c r="X2203" s="174"/>
    </row>
    <row r="2204" spans="7:24" s="165" customFormat="1" ht="15" customHeight="1">
      <c r="G2204" s="172"/>
      <c r="I2204" s="173"/>
      <c r="J2204" s="173"/>
      <c r="K2204" s="174"/>
      <c r="M2204" s="175"/>
      <c r="N2204" s="174"/>
      <c r="P2204" s="174"/>
      <c r="R2204" s="175"/>
      <c r="S2204" s="174"/>
      <c r="U2204" s="174"/>
      <c r="W2204" s="175"/>
      <c r="X2204" s="174"/>
    </row>
    <row r="2205" spans="7:24" s="165" customFormat="1" ht="15" customHeight="1">
      <c r="G2205" s="172"/>
      <c r="I2205" s="173"/>
      <c r="J2205" s="173"/>
      <c r="K2205" s="174"/>
      <c r="M2205" s="175"/>
      <c r="N2205" s="174"/>
      <c r="P2205" s="174"/>
      <c r="R2205" s="175"/>
      <c r="S2205" s="174"/>
      <c r="U2205" s="174"/>
      <c r="W2205" s="175"/>
      <c r="X2205" s="174"/>
    </row>
    <row r="2206" spans="7:24" s="165" customFormat="1" ht="15" customHeight="1">
      <c r="G2206" s="172"/>
      <c r="I2206" s="173"/>
      <c r="J2206" s="173"/>
      <c r="K2206" s="174"/>
      <c r="M2206" s="175"/>
      <c r="N2206" s="174"/>
      <c r="P2206" s="174"/>
      <c r="R2206" s="175"/>
      <c r="S2206" s="174"/>
      <c r="U2206" s="174"/>
      <c r="W2206" s="175"/>
      <c r="X2206" s="174"/>
    </row>
    <row r="2207" spans="7:24" s="165" customFormat="1" ht="15" customHeight="1">
      <c r="G2207" s="172"/>
      <c r="I2207" s="173"/>
      <c r="J2207" s="173"/>
      <c r="K2207" s="174"/>
      <c r="M2207" s="175"/>
      <c r="N2207" s="174"/>
      <c r="P2207" s="174"/>
      <c r="R2207" s="175"/>
      <c r="S2207" s="174"/>
      <c r="U2207" s="174"/>
      <c r="W2207" s="175"/>
      <c r="X2207" s="174"/>
    </row>
    <row r="2208" spans="7:24" s="165" customFormat="1" ht="15" customHeight="1">
      <c r="G2208" s="172"/>
      <c r="I2208" s="173"/>
      <c r="J2208" s="173"/>
      <c r="K2208" s="174"/>
      <c r="M2208" s="175"/>
      <c r="N2208" s="174"/>
      <c r="P2208" s="174"/>
      <c r="R2208" s="175"/>
      <c r="S2208" s="174"/>
      <c r="U2208" s="174"/>
      <c r="W2208" s="175"/>
      <c r="X2208" s="174"/>
    </row>
    <row r="2209" spans="7:24" s="165" customFormat="1" ht="15" customHeight="1">
      <c r="G2209" s="172"/>
      <c r="I2209" s="173"/>
      <c r="J2209" s="173"/>
      <c r="K2209" s="174"/>
      <c r="M2209" s="175"/>
      <c r="N2209" s="174"/>
      <c r="P2209" s="174"/>
      <c r="R2209" s="175"/>
      <c r="S2209" s="174"/>
      <c r="U2209" s="174"/>
      <c r="W2209" s="175"/>
      <c r="X2209" s="174"/>
    </row>
    <row r="2210" spans="7:24" s="165" customFormat="1" ht="15" customHeight="1">
      <c r="G2210" s="172"/>
      <c r="I2210" s="173"/>
      <c r="J2210" s="173"/>
      <c r="K2210" s="174"/>
      <c r="M2210" s="175"/>
      <c r="N2210" s="174"/>
      <c r="P2210" s="174"/>
      <c r="R2210" s="175"/>
      <c r="S2210" s="174"/>
      <c r="U2210" s="174"/>
      <c r="W2210" s="175"/>
      <c r="X2210" s="174"/>
    </row>
    <row r="2211" spans="7:24" s="165" customFormat="1" ht="15" customHeight="1">
      <c r="G2211" s="172"/>
      <c r="I2211" s="173"/>
      <c r="J2211" s="173"/>
      <c r="K2211" s="174"/>
      <c r="M2211" s="175"/>
      <c r="N2211" s="174"/>
      <c r="P2211" s="174"/>
      <c r="R2211" s="175"/>
      <c r="S2211" s="174"/>
      <c r="U2211" s="174"/>
      <c r="W2211" s="175"/>
      <c r="X2211" s="174"/>
    </row>
    <row r="2212" spans="7:24" s="165" customFormat="1" ht="15" customHeight="1">
      <c r="G2212" s="172"/>
      <c r="I2212" s="173"/>
      <c r="J2212" s="173"/>
      <c r="K2212" s="174"/>
      <c r="M2212" s="175"/>
      <c r="N2212" s="174"/>
      <c r="P2212" s="174"/>
      <c r="R2212" s="175"/>
      <c r="S2212" s="174"/>
      <c r="U2212" s="174"/>
      <c r="W2212" s="175"/>
      <c r="X2212" s="174"/>
    </row>
    <row r="2213" spans="7:24" s="165" customFormat="1" ht="15" customHeight="1">
      <c r="G2213" s="172"/>
      <c r="I2213" s="173"/>
      <c r="J2213" s="173"/>
      <c r="K2213" s="174"/>
      <c r="M2213" s="175"/>
      <c r="N2213" s="174"/>
      <c r="P2213" s="174"/>
      <c r="R2213" s="175"/>
      <c r="S2213" s="174"/>
      <c r="U2213" s="174"/>
      <c r="W2213" s="175"/>
      <c r="X2213" s="174"/>
    </row>
    <row r="2214" spans="7:24" s="165" customFormat="1" ht="15" customHeight="1">
      <c r="G2214" s="172"/>
      <c r="I2214" s="173"/>
      <c r="J2214" s="173"/>
      <c r="K2214" s="174"/>
      <c r="M2214" s="175"/>
      <c r="N2214" s="174"/>
      <c r="P2214" s="174"/>
      <c r="R2214" s="175"/>
      <c r="S2214" s="174"/>
      <c r="U2214" s="174"/>
      <c r="W2214" s="175"/>
      <c r="X2214" s="174"/>
    </row>
    <row r="2215" spans="7:24" s="165" customFormat="1" ht="15" customHeight="1">
      <c r="G2215" s="172"/>
      <c r="I2215" s="173"/>
      <c r="J2215" s="173"/>
      <c r="K2215" s="174"/>
      <c r="M2215" s="175"/>
      <c r="N2215" s="174"/>
      <c r="P2215" s="174"/>
      <c r="R2215" s="175"/>
      <c r="S2215" s="174"/>
      <c r="U2215" s="174"/>
      <c r="W2215" s="175"/>
      <c r="X2215" s="174"/>
    </row>
    <row r="2216" spans="7:24" s="165" customFormat="1" ht="15" customHeight="1">
      <c r="G2216" s="172"/>
      <c r="I2216" s="173"/>
      <c r="J2216" s="173"/>
      <c r="K2216" s="174"/>
      <c r="M2216" s="175"/>
      <c r="N2216" s="174"/>
      <c r="P2216" s="174"/>
      <c r="R2216" s="175"/>
      <c r="S2216" s="174"/>
      <c r="U2216" s="174"/>
      <c r="W2216" s="175"/>
      <c r="X2216" s="174"/>
    </row>
    <row r="2217" spans="7:24" s="165" customFormat="1" ht="15" customHeight="1">
      <c r="G2217" s="172"/>
      <c r="I2217" s="173"/>
      <c r="J2217" s="173"/>
      <c r="K2217" s="174"/>
      <c r="M2217" s="175"/>
      <c r="N2217" s="174"/>
      <c r="P2217" s="174"/>
      <c r="R2217" s="175"/>
      <c r="S2217" s="174"/>
      <c r="U2217" s="174"/>
      <c r="W2217" s="175"/>
      <c r="X2217" s="174"/>
    </row>
    <row r="2218" spans="7:24" s="165" customFormat="1" ht="15" customHeight="1">
      <c r="G2218" s="172"/>
      <c r="I2218" s="173"/>
      <c r="J2218" s="173"/>
      <c r="K2218" s="174"/>
      <c r="M2218" s="175"/>
      <c r="N2218" s="174"/>
      <c r="P2218" s="174"/>
      <c r="R2218" s="175"/>
      <c r="S2218" s="174"/>
      <c r="U2218" s="174"/>
      <c r="W2218" s="175"/>
      <c r="X2218" s="174"/>
    </row>
    <row r="2219" spans="7:24" s="165" customFormat="1" ht="15" customHeight="1">
      <c r="G2219" s="172"/>
      <c r="I2219" s="173"/>
      <c r="J2219" s="173"/>
      <c r="K2219" s="174"/>
      <c r="M2219" s="175"/>
      <c r="N2219" s="174"/>
      <c r="P2219" s="174"/>
      <c r="R2219" s="175"/>
      <c r="S2219" s="174"/>
      <c r="U2219" s="174"/>
      <c r="W2219" s="175"/>
      <c r="X2219" s="174"/>
    </row>
    <row r="2220" spans="7:24" s="165" customFormat="1" ht="15" customHeight="1">
      <c r="G2220" s="172"/>
      <c r="I2220" s="173"/>
      <c r="J2220" s="173"/>
      <c r="K2220" s="174"/>
      <c r="M2220" s="175"/>
      <c r="N2220" s="174"/>
      <c r="P2220" s="174"/>
      <c r="R2220" s="175"/>
      <c r="S2220" s="174"/>
      <c r="U2220" s="174"/>
      <c r="W2220" s="175"/>
      <c r="X2220" s="174"/>
    </row>
    <row r="2221" spans="7:24" s="165" customFormat="1" ht="15" customHeight="1">
      <c r="G2221" s="172"/>
      <c r="I2221" s="173"/>
      <c r="J2221" s="173"/>
      <c r="K2221" s="174"/>
      <c r="M2221" s="175"/>
      <c r="N2221" s="174"/>
      <c r="P2221" s="174"/>
      <c r="R2221" s="175"/>
      <c r="S2221" s="174"/>
      <c r="U2221" s="174"/>
      <c r="W2221" s="175"/>
      <c r="X2221" s="174"/>
    </row>
    <row r="2222" spans="7:24" s="165" customFormat="1" ht="15" customHeight="1">
      <c r="G2222" s="172"/>
      <c r="I2222" s="173"/>
      <c r="J2222" s="173"/>
      <c r="K2222" s="174"/>
      <c r="M2222" s="175"/>
      <c r="N2222" s="174"/>
      <c r="P2222" s="174"/>
      <c r="R2222" s="175"/>
      <c r="S2222" s="174"/>
      <c r="U2222" s="174"/>
      <c r="W2222" s="175"/>
      <c r="X2222" s="174"/>
    </row>
    <row r="2223" spans="7:24" s="165" customFormat="1" ht="15" customHeight="1">
      <c r="G2223" s="172"/>
      <c r="I2223" s="173"/>
      <c r="J2223" s="173"/>
      <c r="K2223" s="174"/>
      <c r="M2223" s="175"/>
      <c r="N2223" s="174"/>
      <c r="P2223" s="174"/>
      <c r="R2223" s="175"/>
      <c r="S2223" s="174"/>
      <c r="U2223" s="174"/>
      <c r="W2223" s="175"/>
      <c r="X2223" s="174"/>
    </row>
    <row r="2224" spans="7:24" s="165" customFormat="1" ht="15" customHeight="1">
      <c r="G2224" s="172"/>
      <c r="I2224" s="173"/>
      <c r="J2224" s="173"/>
      <c r="K2224" s="174"/>
      <c r="M2224" s="175"/>
      <c r="N2224" s="174"/>
      <c r="P2224" s="174"/>
      <c r="R2224" s="175"/>
      <c r="S2224" s="174"/>
      <c r="U2224" s="174"/>
      <c r="W2224" s="175"/>
      <c r="X2224" s="174"/>
    </row>
    <row r="2225" spans="7:24" s="165" customFormat="1" ht="15" customHeight="1">
      <c r="G2225" s="172"/>
      <c r="I2225" s="173"/>
      <c r="J2225" s="173"/>
      <c r="K2225" s="174"/>
      <c r="M2225" s="175"/>
      <c r="N2225" s="174"/>
      <c r="P2225" s="174"/>
      <c r="R2225" s="175"/>
      <c r="S2225" s="174"/>
      <c r="U2225" s="174"/>
      <c r="W2225" s="175"/>
      <c r="X2225" s="174"/>
    </row>
    <row r="2226" spans="7:24" s="165" customFormat="1" ht="15" customHeight="1">
      <c r="G2226" s="172"/>
      <c r="I2226" s="173"/>
      <c r="J2226" s="173"/>
      <c r="K2226" s="174"/>
      <c r="M2226" s="175"/>
      <c r="N2226" s="174"/>
      <c r="P2226" s="174"/>
      <c r="R2226" s="175"/>
      <c r="S2226" s="174"/>
      <c r="U2226" s="174"/>
      <c r="W2226" s="175"/>
      <c r="X2226" s="174"/>
    </row>
    <row r="2227" spans="7:24" s="165" customFormat="1" ht="15" customHeight="1">
      <c r="G2227" s="172"/>
      <c r="I2227" s="173"/>
      <c r="J2227" s="173"/>
      <c r="K2227" s="174"/>
      <c r="M2227" s="175"/>
      <c r="N2227" s="174"/>
      <c r="P2227" s="174"/>
      <c r="R2227" s="175"/>
      <c r="S2227" s="174"/>
      <c r="U2227" s="174"/>
      <c r="W2227" s="175"/>
      <c r="X2227" s="174"/>
    </row>
    <row r="2228" spans="7:24" s="165" customFormat="1" ht="15" customHeight="1">
      <c r="G2228" s="172"/>
      <c r="I2228" s="173"/>
      <c r="J2228" s="173"/>
      <c r="K2228" s="174"/>
      <c r="M2228" s="175"/>
      <c r="N2228" s="174"/>
      <c r="P2228" s="174"/>
      <c r="R2228" s="175"/>
      <c r="S2228" s="174"/>
      <c r="U2228" s="174"/>
      <c r="W2228" s="175"/>
      <c r="X2228" s="174"/>
    </row>
    <row r="2229" spans="7:24" s="165" customFormat="1" ht="15" customHeight="1">
      <c r="G2229" s="172"/>
      <c r="I2229" s="173"/>
      <c r="J2229" s="173"/>
      <c r="K2229" s="174"/>
      <c r="M2229" s="175"/>
      <c r="N2229" s="174"/>
      <c r="P2229" s="174"/>
      <c r="R2229" s="175"/>
      <c r="S2229" s="174"/>
      <c r="U2229" s="174"/>
      <c r="W2229" s="175"/>
      <c r="X2229" s="174"/>
    </row>
    <row r="2230" spans="7:24" s="165" customFormat="1" ht="15" customHeight="1">
      <c r="G2230" s="172"/>
      <c r="I2230" s="173"/>
      <c r="J2230" s="173"/>
      <c r="K2230" s="174"/>
      <c r="M2230" s="175"/>
      <c r="N2230" s="174"/>
      <c r="P2230" s="174"/>
      <c r="R2230" s="175"/>
      <c r="S2230" s="174"/>
      <c r="U2230" s="174"/>
      <c r="W2230" s="175"/>
      <c r="X2230" s="174"/>
    </row>
    <row r="2231" spans="7:24" s="165" customFormat="1" ht="15" customHeight="1">
      <c r="G2231" s="172"/>
      <c r="I2231" s="173"/>
      <c r="J2231" s="173"/>
      <c r="K2231" s="174"/>
      <c r="M2231" s="175"/>
      <c r="N2231" s="174"/>
      <c r="P2231" s="174"/>
      <c r="R2231" s="175"/>
      <c r="S2231" s="174"/>
      <c r="U2231" s="174"/>
      <c r="W2231" s="175"/>
      <c r="X2231" s="174"/>
    </row>
    <row r="2232" spans="7:24" s="165" customFormat="1" ht="15" customHeight="1">
      <c r="G2232" s="172"/>
      <c r="I2232" s="173"/>
      <c r="J2232" s="173"/>
      <c r="K2232" s="174"/>
      <c r="M2232" s="175"/>
      <c r="N2232" s="174"/>
      <c r="P2232" s="174"/>
      <c r="R2232" s="175"/>
      <c r="S2232" s="174"/>
      <c r="U2232" s="174"/>
      <c r="W2232" s="175"/>
      <c r="X2232" s="174"/>
    </row>
    <row r="2233" spans="7:24" s="165" customFormat="1" ht="15" customHeight="1">
      <c r="G2233" s="172"/>
      <c r="I2233" s="173"/>
      <c r="J2233" s="173"/>
      <c r="K2233" s="174"/>
      <c r="M2233" s="175"/>
      <c r="N2233" s="174"/>
      <c r="P2233" s="174"/>
      <c r="R2233" s="175"/>
      <c r="S2233" s="174"/>
      <c r="U2233" s="174"/>
      <c r="W2233" s="175"/>
      <c r="X2233" s="174"/>
    </row>
    <row r="2234" spans="7:24" s="165" customFormat="1" ht="15" customHeight="1">
      <c r="G2234" s="172"/>
      <c r="I2234" s="173"/>
      <c r="J2234" s="173"/>
      <c r="K2234" s="174"/>
      <c r="M2234" s="175"/>
      <c r="N2234" s="174"/>
      <c r="P2234" s="174"/>
      <c r="R2234" s="175"/>
      <c r="S2234" s="174"/>
      <c r="U2234" s="174"/>
      <c r="W2234" s="175"/>
      <c r="X2234" s="174"/>
    </row>
    <row r="2235" spans="7:24" s="165" customFormat="1" ht="15" customHeight="1">
      <c r="G2235" s="172"/>
      <c r="I2235" s="173"/>
      <c r="J2235" s="173"/>
      <c r="K2235" s="174"/>
      <c r="M2235" s="175"/>
      <c r="N2235" s="174"/>
      <c r="P2235" s="174"/>
      <c r="R2235" s="175"/>
      <c r="S2235" s="174"/>
      <c r="U2235" s="174"/>
      <c r="W2235" s="175"/>
      <c r="X2235" s="174"/>
    </row>
    <row r="2236" spans="7:24" s="165" customFormat="1" ht="15" customHeight="1">
      <c r="G2236" s="172"/>
      <c r="I2236" s="173"/>
      <c r="J2236" s="173"/>
      <c r="K2236" s="174"/>
      <c r="M2236" s="175"/>
      <c r="N2236" s="174"/>
      <c r="P2236" s="174"/>
      <c r="R2236" s="175"/>
      <c r="S2236" s="174"/>
      <c r="U2236" s="174"/>
      <c r="W2236" s="175"/>
      <c r="X2236" s="174"/>
    </row>
    <row r="2237" spans="7:24" s="165" customFormat="1" ht="15" customHeight="1">
      <c r="G2237" s="172"/>
      <c r="I2237" s="173"/>
      <c r="J2237" s="173"/>
      <c r="K2237" s="174"/>
      <c r="M2237" s="175"/>
      <c r="N2237" s="174"/>
      <c r="P2237" s="174"/>
      <c r="R2237" s="175"/>
      <c r="S2237" s="174"/>
      <c r="U2237" s="174"/>
      <c r="W2237" s="175"/>
      <c r="X2237" s="174"/>
    </row>
    <row r="2238" spans="7:24" s="165" customFormat="1" ht="15" customHeight="1">
      <c r="G2238" s="172"/>
      <c r="I2238" s="173"/>
      <c r="J2238" s="173"/>
      <c r="K2238" s="174"/>
      <c r="M2238" s="175"/>
      <c r="N2238" s="174"/>
      <c r="P2238" s="174"/>
      <c r="R2238" s="175"/>
      <c r="S2238" s="174"/>
      <c r="U2238" s="174"/>
      <c r="W2238" s="175"/>
      <c r="X2238" s="174"/>
    </row>
    <row r="2239" spans="7:24" s="165" customFormat="1" ht="15" customHeight="1">
      <c r="G2239" s="172"/>
      <c r="I2239" s="173"/>
      <c r="J2239" s="173"/>
      <c r="K2239" s="174"/>
      <c r="M2239" s="175"/>
      <c r="N2239" s="174"/>
      <c r="P2239" s="174"/>
      <c r="R2239" s="175"/>
      <c r="S2239" s="174"/>
      <c r="U2239" s="174"/>
      <c r="W2239" s="175"/>
      <c r="X2239" s="174"/>
    </row>
    <row r="2240" spans="7:24" s="165" customFormat="1" ht="15" customHeight="1">
      <c r="G2240" s="172"/>
      <c r="I2240" s="173"/>
      <c r="J2240" s="173"/>
      <c r="K2240" s="174"/>
      <c r="M2240" s="175"/>
      <c r="N2240" s="174"/>
      <c r="P2240" s="174"/>
      <c r="R2240" s="175"/>
      <c r="S2240" s="174"/>
      <c r="U2240" s="174"/>
      <c r="W2240" s="175"/>
      <c r="X2240" s="174"/>
    </row>
    <row r="2241" spans="7:24" s="165" customFormat="1" ht="15" customHeight="1">
      <c r="G2241" s="172"/>
      <c r="I2241" s="173"/>
      <c r="J2241" s="173"/>
      <c r="K2241" s="174"/>
      <c r="M2241" s="175"/>
      <c r="N2241" s="174"/>
      <c r="P2241" s="174"/>
      <c r="R2241" s="175"/>
      <c r="S2241" s="174"/>
      <c r="U2241" s="174"/>
      <c r="W2241" s="175"/>
      <c r="X2241" s="174"/>
    </row>
    <row r="2242" spans="7:24" s="165" customFormat="1" ht="15" customHeight="1">
      <c r="G2242" s="172"/>
      <c r="I2242" s="173"/>
      <c r="J2242" s="173"/>
      <c r="K2242" s="174"/>
      <c r="M2242" s="175"/>
      <c r="N2242" s="174"/>
      <c r="P2242" s="174"/>
      <c r="R2242" s="175"/>
      <c r="S2242" s="174"/>
      <c r="U2242" s="174"/>
      <c r="W2242" s="175"/>
      <c r="X2242" s="174"/>
    </row>
    <row r="2243" spans="7:24" s="165" customFormat="1" ht="15" customHeight="1">
      <c r="G2243" s="172"/>
      <c r="I2243" s="173"/>
      <c r="J2243" s="173"/>
      <c r="K2243" s="174"/>
      <c r="M2243" s="175"/>
      <c r="N2243" s="174"/>
      <c r="P2243" s="174"/>
      <c r="R2243" s="175"/>
      <c r="S2243" s="174"/>
      <c r="U2243" s="174"/>
      <c r="W2243" s="175"/>
      <c r="X2243" s="174"/>
    </row>
    <row r="2244" spans="7:24" s="165" customFormat="1" ht="15" customHeight="1">
      <c r="G2244" s="172"/>
      <c r="I2244" s="173"/>
      <c r="J2244" s="173"/>
      <c r="K2244" s="174"/>
      <c r="M2244" s="175"/>
      <c r="N2244" s="174"/>
      <c r="P2244" s="174"/>
      <c r="R2244" s="175"/>
      <c r="S2244" s="174"/>
      <c r="U2244" s="174"/>
      <c r="W2244" s="175"/>
      <c r="X2244" s="174"/>
    </row>
    <row r="2245" spans="7:24" s="165" customFormat="1" ht="15" customHeight="1">
      <c r="G2245" s="172"/>
      <c r="I2245" s="173"/>
      <c r="J2245" s="173"/>
      <c r="K2245" s="174"/>
      <c r="M2245" s="175"/>
      <c r="N2245" s="174"/>
      <c r="P2245" s="174"/>
      <c r="R2245" s="175"/>
      <c r="S2245" s="174"/>
      <c r="U2245" s="174"/>
      <c r="W2245" s="175"/>
      <c r="X2245" s="174"/>
    </row>
    <row r="2246" spans="7:24" s="165" customFormat="1" ht="15" customHeight="1">
      <c r="G2246" s="172"/>
      <c r="I2246" s="173"/>
      <c r="J2246" s="173"/>
      <c r="K2246" s="174"/>
      <c r="M2246" s="175"/>
      <c r="N2246" s="174"/>
      <c r="P2246" s="174"/>
      <c r="R2246" s="175"/>
      <c r="S2246" s="174"/>
      <c r="U2246" s="174"/>
      <c r="W2246" s="175"/>
      <c r="X2246" s="174"/>
    </row>
    <row r="2247" spans="7:24" s="165" customFormat="1" ht="15" customHeight="1">
      <c r="G2247" s="172"/>
      <c r="I2247" s="173"/>
      <c r="J2247" s="173"/>
      <c r="K2247" s="174"/>
      <c r="M2247" s="175"/>
      <c r="N2247" s="174"/>
      <c r="P2247" s="174"/>
      <c r="R2247" s="175"/>
      <c r="S2247" s="174"/>
      <c r="U2247" s="174"/>
      <c r="W2247" s="175"/>
      <c r="X2247" s="174"/>
    </row>
    <row r="2248" spans="7:24" s="165" customFormat="1" ht="15" customHeight="1">
      <c r="G2248" s="172"/>
      <c r="I2248" s="173"/>
      <c r="J2248" s="173"/>
      <c r="K2248" s="174"/>
      <c r="M2248" s="175"/>
      <c r="N2248" s="174"/>
      <c r="P2248" s="174"/>
      <c r="R2248" s="175"/>
      <c r="S2248" s="174"/>
      <c r="U2248" s="174"/>
      <c r="W2248" s="175"/>
      <c r="X2248" s="174"/>
    </row>
    <row r="2249" spans="7:24" s="165" customFormat="1" ht="15" customHeight="1">
      <c r="G2249" s="172"/>
      <c r="I2249" s="173"/>
      <c r="J2249" s="173"/>
      <c r="K2249" s="174"/>
      <c r="M2249" s="175"/>
      <c r="N2249" s="174"/>
      <c r="P2249" s="174"/>
      <c r="R2249" s="175"/>
      <c r="S2249" s="174"/>
      <c r="U2249" s="174"/>
      <c r="W2249" s="175"/>
      <c r="X2249" s="174"/>
    </row>
    <row r="2250" spans="7:24" s="165" customFormat="1" ht="15" customHeight="1">
      <c r="G2250" s="172"/>
      <c r="I2250" s="173"/>
      <c r="J2250" s="173"/>
      <c r="K2250" s="174"/>
      <c r="M2250" s="175"/>
      <c r="N2250" s="174"/>
      <c r="P2250" s="174"/>
      <c r="R2250" s="175"/>
      <c r="S2250" s="174"/>
      <c r="U2250" s="174"/>
      <c r="W2250" s="175"/>
      <c r="X2250" s="174"/>
    </row>
    <row r="2251" spans="7:24" s="165" customFormat="1" ht="15" customHeight="1">
      <c r="G2251" s="172"/>
      <c r="I2251" s="173"/>
      <c r="J2251" s="173"/>
      <c r="K2251" s="174"/>
      <c r="M2251" s="175"/>
      <c r="N2251" s="174"/>
      <c r="P2251" s="174"/>
      <c r="R2251" s="175"/>
      <c r="S2251" s="174"/>
      <c r="U2251" s="174"/>
      <c r="W2251" s="175"/>
      <c r="X2251" s="174"/>
    </row>
    <row r="2252" spans="7:24" s="165" customFormat="1" ht="15" customHeight="1">
      <c r="G2252" s="172"/>
      <c r="I2252" s="173"/>
      <c r="J2252" s="173"/>
      <c r="K2252" s="174"/>
      <c r="M2252" s="175"/>
      <c r="N2252" s="174"/>
      <c r="P2252" s="174"/>
      <c r="R2252" s="175"/>
      <c r="S2252" s="174"/>
      <c r="U2252" s="174"/>
      <c r="W2252" s="175"/>
      <c r="X2252" s="174"/>
    </row>
    <row r="2253" spans="7:24" s="165" customFormat="1" ht="15" customHeight="1">
      <c r="G2253" s="172"/>
      <c r="I2253" s="173"/>
      <c r="J2253" s="173"/>
      <c r="K2253" s="174"/>
      <c r="M2253" s="175"/>
      <c r="N2253" s="174"/>
      <c r="P2253" s="174"/>
      <c r="R2253" s="175"/>
      <c r="S2253" s="174"/>
      <c r="U2253" s="174"/>
      <c r="W2253" s="175"/>
      <c r="X2253" s="174"/>
    </row>
    <row r="2254" spans="7:24" s="165" customFormat="1" ht="15" customHeight="1">
      <c r="G2254" s="172"/>
      <c r="I2254" s="173"/>
      <c r="J2254" s="173"/>
      <c r="K2254" s="174"/>
      <c r="M2254" s="175"/>
      <c r="N2254" s="174"/>
      <c r="P2254" s="174"/>
      <c r="R2254" s="175"/>
      <c r="S2254" s="174"/>
      <c r="U2254" s="174"/>
      <c r="W2254" s="175"/>
      <c r="X2254" s="174"/>
    </row>
    <row r="2255" spans="7:24" s="165" customFormat="1" ht="15" customHeight="1">
      <c r="G2255" s="172"/>
      <c r="I2255" s="173"/>
      <c r="J2255" s="173"/>
      <c r="K2255" s="174"/>
      <c r="M2255" s="175"/>
      <c r="N2255" s="174"/>
      <c r="P2255" s="174"/>
      <c r="R2255" s="175"/>
      <c r="S2255" s="174"/>
      <c r="U2255" s="174"/>
      <c r="W2255" s="175"/>
      <c r="X2255" s="174"/>
    </row>
    <row r="2256" spans="7:24" s="165" customFormat="1" ht="15" customHeight="1">
      <c r="G2256" s="172"/>
      <c r="I2256" s="173"/>
      <c r="J2256" s="173"/>
      <c r="K2256" s="174"/>
      <c r="M2256" s="175"/>
      <c r="N2256" s="174"/>
      <c r="P2256" s="174"/>
      <c r="R2256" s="175"/>
      <c r="S2256" s="174"/>
      <c r="U2256" s="174"/>
      <c r="W2256" s="175"/>
      <c r="X2256" s="174"/>
    </row>
    <row r="2257" spans="7:24" s="165" customFormat="1" ht="15" customHeight="1">
      <c r="G2257" s="172"/>
      <c r="I2257" s="173"/>
      <c r="J2257" s="173"/>
      <c r="K2257" s="174"/>
      <c r="M2257" s="175"/>
      <c r="N2257" s="174"/>
      <c r="P2257" s="174"/>
      <c r="R2257" s="175"/>
      <c r="S2257" s="174"/>
      <c r="U2257" s="174"/>
      <c r="W2257" s="175"/>
      <c r="X2257" s="174"/>
    </row>
    <row r="2258" spans="7:24" s="165" customFormat="1" ht="15" customHeight="1">
      <c r="G2258" s="172"/>
      <c r="I2258" s="173"/>
      <c r="J2258" s="173"/>
      <c r="K2258" s="174"/>
      <c r="M2258" s="175"/>
      <c r="N2258" s="174"/>
      <c r="P2258" s="174"/>
      <c r="R2258" s="175"/>
      <c r="S2258" s="174"/>
      <c r="U2258" s="174"/>
      <c r="W2258" s="175"/>
      <c r="X2258" s="174"/>
    </row>
    <row r="2259" spans="7:24" s="165" customFormat="1" ht="15" customHeight="1">
      <c r="G2259" s="172"/>
      <c r="I2259" s="173"/>
      <c r="J2259" s="173"/>
      <c r="K2259" s="174"/>
      <c r="M2259" s="175"/>
      <c r="N2259" s="174"/>
      <c r="P2259" s="174"/>
      <c r="R2259" s="175"/>
      <c r="S2259" s="174"/>
      <c r="U2259" s="174"/>
      <c r="W2259" s="175"/>
      <c r="X2259" s="174"/>
    </row>
    <row r="2260" spans="7:24" s="165" customFormat="1" ht="15" customHeight="1">
      <c r="G2260" s="172"/>
      <c r="I2260" s="173"/>
      <c r="J2260" s="173"/>
      <c r="K2260" s="174"/>
      <c r="M2260" s="175"/>
      <c r="N2260" s="174"/>
      <c r="P2260" s="174"/>
      <c r="R2260" s="175"/>
      <c r="S2260" s="174"/>
      <c r="U2260" s="174"/>
      <c r="W2260" s="175"/>
      <c r="X2260" s="174"/>
    </row>
    <row r="2261" spans="7:24" s="165" customFormat="1" ht="15" customHeight="1">
      <c r="G2261" s="172"/>
      <c r="I2261" s="173"/>
      <c r="J2261" s="173"/>
      <c r="K2261" s="174"/>
      <c r="M2261" s="175"/>
      <c r="N2261" s="174"/>
      <c r="P2261" s="174"/>
      <c r="R2261" s="175"/>
      <c r="S2261" s="174"/>
      <c r="U2261" s="174"/>
      <c r="W2261" s="175"/>
      <c r="X2261" s="174"/>
    </row>
    <row r="2262" spans="7:24" s="165" customFormat="1" ht="15" customHeight="1">
      <c r="G2262" s="172"/>
      <c r="I2262" s="173"/>
      <c r="J2262" s="173"/>
      <c r="K2262" s="174"/>
      <c r="M2262" s="175"/>
      <c r="N2262" s="174"/>
      <c r="P2262" s="174"/>
      <c r="R2262" s="175"/>
      <c r="S2262" s="174"/>
      <c r="U2262" s="174"/>
      <c r="W2262" s="175"/>
      <c r="X2262" s="174"/>
    </row>
    <row r="2263" spans="7:24" s="165" customFormat="1" ht="15" customHeight="1">
      <c r="G2263" s="172"/>
      <c r="I2263" s="173"/>
      <c r="J2263" s="173"/>
      <c r="K2263" s="174"/>
      <c r="M2263" s="175"/>
      <c r="N2263" s="174"/>
      <c r="P2263" s="174"/>
      <c r="R2263" s="175"/>
      <c r="S2263" s="174"/>
      <c r="U2263" s="174"/>
      <c r="W2263" s="175"/>
      <c r="X2263" s="174"/>
    </row>
    <row r="2264" spans="7:24" s="165" customFormat="1" ht="15" customHeight="1">
      <c r="G2264" s="172"/>
      <c r="I2264" s="173"/>
      <c r="J2264" s="173"/>
      <c r="K2264" s="174"/>
      <c r="M2264" s="175"/>
      <c r="N2264" s="174"/>
      <c r="P2264" s="174"/>
      <c r="R2264" s="175"/>
      <c r="S2264" s="174"/>
      <c r="U2264" s="174"/>
      <c r="W2264" s="175"/>
      <c r="X2264" s="174"/>
    </row>
    <row r="2265" spans="7:24" s="165" customFormat="1" ht="15" customHeight="1">
      <c r="G2265" s="172"/>
      <c r="I2265" s="173"/>
      <c r="J2265" s="173"/>
      <c r="K2265" s="174"/>
      <c r="M2265" s="175"/>
      <c r="N2265" s="174"/>
      <c r="P2265" s="174"/>
      <c r="R2265" s="175"/>
      <c r="S2265" s="174"/>
      <c r="U2265" s="174"/>
      <c r="W2265" s="175"/>
      <c r="X2265" s="174"/>
    </row>
    <row r="2266" spans="7:24" s="165" customFormat="1" ht="15" customHeight="1">
      <c r="G2266" s="172"/>
      <c r="I2266" s="173"/>
      <c r="J2266" s="173"/>
      <c r="K2266" s="174"/>
      <c r="M2266" s="175"/>
      <c r="N2266" s="174"/>
      <c r="P2266" s="174"/>
      <c r="R2266" s="175"/>
      <c r="S2266" s="174"/>
      <c r="U2266" s="174"/>
      <c r="W2266" s="175"/>
      <c r="X2266" s="174"/>
    </row>
    <row r="2267" spans="7:24" s="165" customFormat="1" ht="15" customHeight="1">
      <c r="G2267" s="172"/>
      <c r="I2267" s="173"/>
      <c r="J2267" s="173"/>
      <c r="K2267" s="174"/>
      <c r="M2267" s="175"/>
      <c r="N2267" s="174"/>
      <c r="P2267" s="174"/>
      <c r="R2267" s="175"/>
      <c r="S2267" s="174"/>
      <c r="U2267" s="174"/>
      <c r="W2267" s="175"/>
      <c r="X2267" s="174"/>
    </row>
    <row r="2268" spans="7:24" s="165" customFormat="1" ht="15" customHeight="1">
      <c r="G2268" s="172"/>
      <c r="I2268" s="173"/>
      <c r="J2268" s="173"/>
      <c r="K2268" s="174"/>
      <c r="M2268" s="175"/>
      <c r="N2268" s="174"/>
      <c r="P2268" s="174"/>
      <c r="R2268" s="175"/>
      <c r="S2268" s="174"/>
      <c r="U2268" s="174"/>
      <c r="W2268" s="175"/>
      <c r="X2268" s="174"/>
    </row>
    <row r="2269" spans="7:24" s="165" customFormat="1" ht="15" customHeight="1">
      <c r="G2269" s="172"/>
      <c r="I2269" s="173"/>
      <c r="J2269" s="173"/>
      <c r="K2269" s="174"/>
      <c r="M2269" s="175"/>
      <c r="N2269" s="174"/>
      <c r="P2269" s="174"/>
      <c r="R2269" s="175"/>
      <c r="S2269" s="174"/>
      <c r="U2269" s="174"/>
      <c r="W2269" s="175"/>
      <c r="X2269" s="174"/>
    </row>
    <row r="2270" spans="7:24" s="165" customFormat="1" ht="15" customHeight="1">
      <c r="G2270" s="172"/>
      <c r="I2270" s="173"/>
      <c r="J2270" s="173"/>
      <c r="K2270" s="174"/>
      <c r="M2270" s="175"/>
      <c r="N2270" s="174"/>
      <c r="P2270" s="174"/>
      <c r="R2270" s="175"/>
      <c r="S2270" s="174"/>
      <c r="U2270" s="174"/>
      <c r="W2270" s="175"/>
      <c r="X2270" s="174"/>
    </row>
    <row r="2271" spans="7:24" s="165" customFormat="1" ht="15" customHeight="1">
      <c r="G2271" s="172"/>
      <c r="I2271" s="173"/>
      <c r="J2271" s="173"/>
      <c r="K2271" s="174"/>
      <c r="M2271" s="175"/>
      <c r="N2271" s="174"/>
      <c r="P2271" s="174"/>
      <c r="R2271" s="175"/>
      <c r="S2271" s="174"/>
      <c r="U2271" s="174"/>
      <c r="W2271" s="175"/>
      <c r="X2271" s="174"/>
    </row>
    <row r="2272" spans="7:24" s="165" customFormat="1" ht="15" customHeight="1">
      <c r="G2272" s="172"/>
      <c r="I2272" s="173"/>
      <c r="J2272" s="173"/>
      <c r="K2272" s="174"/>
      <c r="M2272" s="175"/>
      <c r="N2272" s="174"/>
      <c r="P2272" s="174"/>
      <c r="R2272" s="175"/>
      <c r="S2272" s="174"/>
      <c r="U2272" s="174"/>
      <c r="W2272" s="175"/>
      <c r="X2272" s="174"/>
    </row>
    <row r="2273" spans="7:24" s="165" customFormat="1" ht="15" customHeight="1">
      <c r="G2273" s="172"/>
      <c r="I2273" s="173"/>
      <c r="J2273" s="173"/>
      <c r="K2273" s="174"/>
      <c r="M2273" s="175"/>
      <c r="N2273" s="174"/>
      <c r="P2273" s="174"/>
      <c r="R2273" s="175"/>
      <c r="S2273" s="174"/>
      <c r="U2273" s="174"/>
      <c r="W2273" s="175"/>
      <c r="X2273" s="174"/>
    </row>
    <row r="2274" spans="7:24" s="165" customFormat="1" ht="15" customHeight="1">
      <c r="G2274" s="172"/>
      <c r="I2274" s="173"/>
      <c r="J2274" s="173"/>
      <c r="K2274" s="174"/>
      <c r="M2274" s="175"/>
      <c r="N2274" s="174"/>
      <c r="P2274" s="174"/>
      <c r="R2274" s="175"/>
      <c r="S2274" s="174"/>
      <c r="U2274" s="174"/>
      <c r="W2274" s="175"/>
      <c r="X2274" s="174"/>
    </row>
    <row r="2275" spans="7:24" s="165" customFormat="1" ht="15" customHeight="1">
      <c r="G2275" s="172"/>
      <c r="I2275" s="173"/>
      <c r="J2275" s="173"/>
      <c r="K2275" s="174"/>
      <c r="M2275" s="175"/>
      <c r="N2275" s="174"/>
      <c r="P2275" s="174"/>
      <c r="R2275" s="175"/>
      <c r="S2275" s="174"/>
      <c r="U2275" s="174"/>
      <c r="W2275" s="175"/>
      <c r="X2275" s="174"/>
    </row>
    <row r="2276" spans="7:24" s="165" customFormat="1" ht="15" customHeight="1">
      <c r="G2276" s="172"/>
      <c r="I2276" s="173"/>
      <c r="J2276" s="173"/>
      <c r="K2276" s="174"/>
      <c r="M2276" s="175"/>
      <c r="N2276" s="174"/>
      <c r="P2276" s="174"/>
      <c r="R2276" s="175"/>
      <c r="S2276" s="174"/>
      <c r="U2276" s="174"/>
      <c r="W2276" s="175"/>
      <c r="X2276" s="174"/>
    </row>
    <row r="2277" spans="7:24" s="165" customFormat="1" ht="15" customHeight="1">
      <c r="G2277" s="172"/>
      <c r="I2277" s="173"/>
      <c r="J2277" s="173"/>
      <c r="K2277" s="174"/>
      <c r="M2277" s="175"/>
      <c r="N2277" s="174"/>
      <c r="P2277" s="174"/>
      <c r="R2277" s="175"/>
      <c r="S2277" s="174"/>
      <c r="U2277" s="174"/>
      <c r="W2277" s="175"/>
      <c r="X2277" s="174"/>
    </row>
    <row r="2278" spans="7:24" s="165" customFormat="1" ht="15" customHeight="1">
      <c r="G2278" s="172"/>
      <c r="I2278" s="173"/>
      <c r="J2278" s="173"/>
      <c r="K2278" s="174"/>
      <c r="M2278" s="175"/>
      <c r="N2278" s="174"/>
      <c r="P2278" s="174"/>
      <c r="R2278" s="175"/>
      <c r="S2278" s="174"/>
      <c r="U2278" s="174"/>
      <c r="W2278" s="175"/>
      <c r="X2278" s="174"/>
    </row>
    <row r="2279" spans="7:24" s="165" customFormat="1" ht="15" customHeight="1">
      <c r="G2279" s="172"/>
      <c r="I2279" s="173"/>
      <c r="J2279" s="173"/>
      <c r="K2279" s="174"/>
      <c r="M2279" s="175"/>
      <c r="N2279" s="174"/>
      <c r="P2279" s="174"/>
      <c r="R2279" s="175"/>
      <c r="S2279" s="174"/>
      <c r="U2279" s="174"/>
      <c r="W2279" s="175"/>
      <c r="X2279" s="174"/>
    </row>
    <row r="2280" spans="7:24" s="165" customFormat="1" ht="15" customHeight="1">
      <c r="G2280" s="172"/>
      <c r="I2280" s="173"/>
      <c r="J2280" s="173"/>
      <c r="K2280" s="174"/>
      <c r="M2280" s="175"/>
      <c r="N2280" s="174"/>
      <c r="P2280" s="174"/>
      <c r="R2280" s="175"/>
      <c r="S2280" s="174"/>
      <c r="U2280" s="174"/>
      <c r="W2280" s="175"/>
      <c r="X2280" s="174"/>
    </row>
    <row r="2281" spans="7:24" s="165" customFormat="1" ht="15" customHeight="1">
      <c r="G2281" s="172"/>
      <c r="I2281" s="173"/>
      <c r="J2281" s="173"/>
      <c r="K2281" s="174"/>
      <c r="M2281" s="175"/>
      <c r="N2281" s="174"/>
      <c r="P2281" s="174"/>
      <c r="R2281" s="175"/>
      <c r="S2281" s="174"/>
      <c r="U2281" s="174"/>
      <c r="W2281" s="175"/>
      <c r="X2281" s="174"/>
    </row>
    <row r="2282" spans="7:24" s="165" customFormat="1" ht="15" customHeight="1">
      <c r="G2282" s="172"/>
      <c r="I2282" s="173"/>
      <c r="J2282" s="173"/>
      <c r="K2282" s="174"/>
      <c r="M2282" s="175"/>
      <c r="N2282" s="174"/>
      <c r="P2282" s="174"/>
      <c r="R2282" s="175"/>
      <c r="S2282" s="174"/>
      <c r="U2282" s="174"/>
      <c r="W2282" s="175"/>
      <c r="X2282" s="174"/>
    </row>
    <row r="2283" spans="7:24" s="165" customFormat="1" ht="15" customHeight="1">
      <c r="G2283" s="172"/>
      <c r="I2283" s="173"/>
      <c r="J2283" s="173"/>
      <c r="K2283" s="174"/>
      <c r="M2283" s="175"/>
      <c r="N2283" s="174"/>
      <c r="P2283" s="174"/>
      <c r="R2283" s="175"/>
      <c r="S2283" s="174"/>
      <c r="U2283" s="174"/>
      <c r="W2283" s="175"/>
      <c r="X2283" s="174"/>
    </row>
    <row r="2284" spans="7:24" s="165" customFormat="1" ht="15" customHeight="1">
      <c r="G2284" s="172"/>
      <c r="I2284" s="173"/>
      <c r="J2284" s="173"/>
      <c r="K2284" s="174"/>
      <c r="M2284" s="175"/>
      <c r="N2284" s="174"/>
      <c r="P2284" s="174"/>
      <c r="R2284" s="175"/>
      <c r="S2284" s="174"/>
      <c r="U2284" s="174"/>
      <c r="W2284" s="175"/>
      <c r="X2284" s="174"/>
    </row>
    <row r="2285" spans="7:24" s="165" customFormat="1" ht="15" customHeight="1">
      <c r="G2285" s="172"/>
      <c r="I2285" s="173"/>
      <c r="J2285" s="173"/>
      <c r="K2285" s="174"/>
      <c r="M2285" s="175"/>
      <c r="N2285" s="174"/>
      <c r="P2285" s="174"/>
      <c r="R2285" s="175"/>
      <c r="S2285" s="174"/>
      <c r="U2285" s="174"/>
      <c r="W2285" s="175"/>
      <c r="X2285" s="174"/>
    </row>
    <row r="2286" spans="7:24" s="165" customFormat="1" ht="15" customHeight="1">
      <c r="G2286" s="172"/>
      <c r="I2286" s="173"/>
      <c r="J2286" s="173"/>
      <c r="K2286" s="174"/>
      <c r="M2286" s="175"/>
      <c r="N2286" s="174"/>
      <c r="P2286" s="174"/>
      <c r="R2286" s="175"/>
      <c r="S2286" s="174"/>
      <c r="U2286" s="174"/>
      <c r="W2286" s="175"/>
      <c r="X2286" s="174"/>
    </row>
    <row r="2287" spans="7:24" s="165" customFormat="1" ht="15" customHeight="1">
      <c r="G2287" s="172"/>
      <c r="I2287" s="173"/>
      <c r="J2287" s="173"/>
      <c r="K2287" s="174"/>
      <c r="M2287" s="175"/>
      <c r="N2287" s="174"/>
      <c r="P2287" s="174"/>
      <c r="R2287" s="175"/>
      <c r="S2287" s="174"/>
      <c r="U2287" s="174"/>
      <c r="W2287" s="175"/>
      <c r="X2287" s="174"/>
    </row>
    <row r="2288" spans="7:24" s="165" customFormat="1" ht="15" customHeight="1">
      <c r="G2288" s="172"/>
      <c r="I2288" s="173"/>
      <c r="J2288" s="173"/>
      <c r="K2288" s="174"/>
      <c r="M2288" s="175"/>
      <c r="N2288" s="174"/>
      <c r="P2288" s="174"/>
      <c r="R2288" s="175"/>
      <c r="S2288" s="174"/>
      <c r="U2288" s="174"/>
      <c r="W2288" s="175"/>
      <c r="X2288" s="174"/>
    </row>
    <row r="2289" spans="7:24" s="165" customFormat="1" ht="15" customHeight="1">
      <c r="G2289" s="172"/>
      <c r="I2289" s="173"/>
      <c r="J2289" s="173"/>
      <c r="K2289" s="174"/>
      <c r="M2289" s="175"/>
      <c r="N2289" s="174"/>
      <c r="P2289" s="174"/>
      <c r="R2289" s="175"/>
      <c r="S2289" s="174"/>
      <c r="U2289" s="174"/>
      <c r="W2289" s="175"/>
      <c r="X2289" s="174"/>
    </row>
    <row r="2290" spans="7:24" s="165" customFormat="1" ht="15" customHeight="1">
      <c r="G2290" s="172"/>
      <c r="I2290" s="173"/>
      <c r="J2290" s="173"/>
      <c r="K2290" s="174"/>
      <c r="M2290" s="175"/>
      <c r="N2290" s="174"/>
      <c r="P2290" s="174"/>
      <c r="R2290" s="175"/>
      <c r="S2290" s="174"/>
      <c r="U2290" s="174"/>
      <c r="W2290" s="175"/>
      <c r="X2290" s="174"/>
    </row>
    <row r="2291" spans="7:24" s="165" customFormat="1" ht="15" customHeight="1">
      <c r="G2291" s="172"/>
      <c r="I2291" s="173"/>
      <c r="J2291" s="173"/>
      <c r="K2291" s="174"/>
      <c r="M2291" s="175"/>
      <c r="N2291" s="174"/>
      <c r="P2291" s="174"/>
      <c r="R2291" s="175"/>
      <c r="S2291" s="174"/>
      <c r="U2291" s="174"/>
      <c r="W2291" s="175"/>
      <c r="X2291" s="174"/>
    </row>
    <row r="2292" spans="7:24" s="165" customFormat="1" ht="15" customHeight="1">
      <c r="G2292" s="172"/>
      <c r="I2292" s="173"/>
      <c r="J2292" s="173"/>
      <c r="K2292" s="174"/>
      <c r="M2292" s="175"/>
      <c r="N2292" s="174"/>
      <c r="P2292" s="174"/>
      <c r="R2292" s="175"/>
      <c r="S2292" s="174"/>
      <c r="U2292" s="174"/>
      <c r="W2292" s="175"/>
      <c r="X2292" s="174"/>
    </row>
    <row r="2293" spans="7:24" s="165" customFormat="1" ht="15" customHeight="1">
      <c r="G2293" s="172"/>
      <c r="I2293" s="173"/>
      <c r="J2293" s="173"/>
      <c r="K2293" s="174"/>
      <c r="M2293" s="175"/>
      <c r="N2293" s="174"/>
      <c r="P2293" s="174"/>
      <c r="R2293" s="175"/>
      <c r="S2293" s="174"/>
      <c r="U2293" s="174"/>
      <c r="W2293" s="175"/>
      <c r="X2293" s="174"/>
    </row>
    <row r="2294" spans="7:24" s="165" customFormat="1" ht="15" customHeight="1">
      <c r="G2294" s="172"/>
      <c r="I2294" s="173"/>
      <c r="J2294" s="173"/>
      <c r="K2294" s="174"/>
      <c r="M2294" s="175"/>
      <c r="N2294" s="174"/>
      <c r="P2294" s="174"/>
      <c r="R2294" s="175"/>
      <c r="S2294" s="174"/>
      <c r="U2294" s="174"/>
      <c r="W2294" s="175"/>
      <c r="X2294" s="174"/>
    </row>
    <row r="2295" spans="7:24" s="165" customFormat="1" ht="15" customHeight="1">
      <c r="G2295" s="172"/>
      <c r="I2295" s="173"/>
      <c r="J2295" s="173"/>
      <c r="K2295" s="174"/>
      <c r="M2295" s="175"/>
      <c r="N2295" s="174"/>
      <c r="P2295" s="174"/>
      <c r="R2295" s="175"/>
      <c r="S2295" s="174"/>
      <c r="U2295" s="174"/>
      <c r="W2295" s="175"/>
      <c r="X2295" s="174"/>
    </row>
    <row r="2296" spans="7:24" s="165" customFormat="1" ht="15" customHeight="1">
      <c r="G2296" s="172"/>
      <c r="I2296" s="173"/>
      <c r="J2296" s="173"/>
      <c r="K2296" s="174"/>
      <c r="M2296" s="175"/>
      <c r="N2296" s="174"/>
      <c r="P2296" s="174"/>
      <c r="R2296" s="175"/>
      <c r="S2296" s="174"/>
      <c r="U2296" s="174"/>
      <c r="W2296" s="175"/>
      <c r="X2296" s="174"/>
    </row>
    <row r="2297" spans="7:24" s="165" customFormat="1" ht="15" customHeight="1">
      <c r="G2297" s="172"/>
      <c r="I2297" s="173"/>
      <c r="J2297" s="173"/>
      <c r="K2297" s="174"/>
      <c r="M2297" s="175"/>
      <c r="N2297" s="174"/>
      <c r="P2297" s="174"/>
      <c r="R2297" s="175"/>
      <c r="S2297" s="174"/>
      <c r="U2297" s="174"/>
      <c r="W2297" s="175"/>
      <c r="X2297" s="174"/>
    </row>
    <row r="2298" spans="7:24" s="165" customFormat="1" ht="15" customHeight="1">
      <c r="G2298" s="172"/>
      <c r="I2298" s="173"/>
      <c r="J2298" s="173"/>
      <c r="K2298" s="174"/>
      <c r="M2298" s="175"/>
      <c r="N2298" s="174"/>
      <c r="P2298" s="174"/>
      <c r="R2298" s="175"/>
      <c r="S2298" s="174"/>
      <c r="U2298" s="174"/>
      <c r="W2298" s="175"/>
      <c r="X2298" s="174"/>
    </row>
    <row r="2299" spans="7:24" s="165" customFormat="1" ht="15" customHeight="1">
      <c r="G2299" s="172"/>
      <c r="I2299" s="173"/>
      <c r="J2299" s="173"/>
      <c r="K2299" s="174"/>
      <c r="M2299" s="175"/>
      <c r="N2299" s="174"/>
      <c r="P2299" s="174"/>
      <c r="R2299" s="175"/>
      <c r="S2299" s="174"/>
      <c r="U2299" s="174"/>
      <c r="W2299" s="175"/>
      <c r="X2299" s="174"/>
    </row>
    <row r="2300" spans="7:24" s="165" customFormat="1" ht="15" customHeight="1">
      <c r="G2300" s="172"/>
      <c r="I2300" s="173"/>
      <c r="J2300" s="173"/>
      <c r="K2300" s="174"/>
      <c r="M2300" s="175"/>
      <c r="N2300" s="174"/>
      <c r="P2300" s="174"/>
      <c r="R2300" s="175"/>
      <c r="S2300" s="174"/>
      <c r="U2300" s="174"/>
      <c r="W2300" s="175"/>
      <c r="X2300" s="174"/>
    </row>
    <row r="2301" spans="7:24" s="165" customFormat="1" ht="15" customHeight="1">
      <c r="G2301" s="172"/>
      <c r="I2301" s="173"/>
      <c r="J2301" s="173"/>
      <c r="K2301" s="174"/>
      <c r="M2301" s="175"/>
      <c r="N2301" s="174"/>
      <c r="P2301" s="174"/>
      <c r="R2301" s="175"/>
      <c r="S2301" s="174"/>
      <c r="U2301" s="174"/>
      <c r="W2301" s="175"/>
      <c r="X2301" s="174"/>
    </row>
    <row r="2302" spans="7:24" s="165" customFormat="1" ht="15" customHeight="1">
      <c r="G2302" s="172"/>
      <c r="I2302" s="173"/>
      <c r="J2302" s="173"/>
      <c r="K2302" s="174"/>
      <c r="M2302" s="175"/>
      <c r="N2302" s="174"/>
      <c r="P2302" s="174"/>
      <c r="R2302" s="175"/>
      <c r="S2302" s="174"/>
      <c r="U2302" s="174"/>
      <c r="W2302" s="175"/>
      <c r="X2302" s="174"/>
    </row>
    <row r="2303" spans="7:24" s="165" customFormat="1" ht="15" customHeight="1">
      <c r="G2303" s="172"/>
      <c r="I2303" s="173"/>
      <c r="J2303" s="173"/>
      <c r="K2303" s="174"/>
      <c r="M2303" s="175"/>
      <c r="N2303" s="174"/>
      <c r="P2303" s="174"/>
      <c r="R2303" s="175"/>
      <c r="S2303" s="174"/>
      <c r="U2303" s="174"/>
      <c r="W2303" s="175"/>
      <c r="X2303" s="174"/>
    </row>
    <row r="2304" spans="7:24" s="165" customFormat="1" ht="15" customHeight="1">
      <c r="G2304" s="172"/>
      <c r="I2304" s="173"/>
      <c r="J2304" s="173"/>
      <c r="K2304" s="174"/>
      <c r="M2304" s="175"/>
      <c r="N2304" s="174"/>
      <c r="P2304" s="174"/>
      <c r="R2304" s="175"/>
      <c r="S2304" s="174"/>
      <c r="U2304" s="174"/>
      <c r="W2304" s="175"/>
      <c r="X2304" s="174"/>
    </row>
    <row r="2305" spans="7:24" s="165" customFormat="1" ht="15" customHeight="1">
      <c r="G2305" s="172"/>
      <c r="I2305" s="173"/>
      <c r="J2305" s="173"/>
      <c r="K2305" s="174"/>
      <c r="M2305" s="175"/>
      <c r="N2305" s="174"/>
      <c r="P2305" s="174"/>
      <c r="R2305" s="175"/>
      <c r="S2305" s="174"/>
      <c r="U2305" s="174"/>
      <c r="W2305" s="175"/>
      <c r="X2305" s="174"/>
    </row>
    <row r="2306" spans="7:24" s="165" customFormat="1" ht="15" customHeight="1">
      <c r="G2306" s="172"/>
      <c r="I2306" s="173"/>
      <c r="J2306" s="173"/>
      <c r="K2306" s="174"/>
      <c r="M2306" s="175"/>
      <c r="N2306" s="174"/>
      <c r="P2306" s="174"/>
      <c r="R2306" s="175"/>
      <c r="S2306" s="174"/>
      <c r="U2306" s="174"/>
      <c r="W2306" s="175"/>
      <c r="X2306" s="174"/>
    </row>
    <row r="2307" spans="7:24" s="165" customFormat="1" ht="15" customHeight="1">
      <c r="G2307" s="172"/>
      <c r="I2307" s="173"/>
      <c r="J2307" s="173"/>
      <c r="K2307" s="174"/>
      <c r="M2307" s="175"/>
      <c r="N2307" s="174"/>
      <c r="P2307" s="174"/>
      <c r="R2307" s="175"/>
      <c r="S2307" s="174"/>
      <c r="U2307" s="174"/>
      <c r="W2307" s="175"/>
      <c r="X2307" s="174"/>
    </row>
    <row r="2308" spans="7:24" s="165" customFormat="1" ht="15" customHeight="1">
      <c r="G2308" s="172"/>
      <c r="I2308" s="173"/>
      <c r="J2308" s="173"/>
      <c r="K2308" s="174"/>
      <c r="M2308" s="175"/>
      <c r="N2308" s="174"/>
      <c r="P2308" s="174"/>
      <c r="R2308" s="175"/>
      <c r="S2308" s="174"/>
      <c r="U2308" s="174"/>
      <c r="W2308" s="175"/>
      <c r="X2308" s="174"/>
    </row>
    <row r="2309" spans="7:24" s="165" customFormat="1" ht="15" customHeight="1">
      <c r="G2309" s="172"/>
      <c r="I2309" s="173"/>
      <c r="J2309" s="173"/>
      <c r="K2309" s="174"/>
      <c r="M2309" s="175"/>
      <c r="N2309" s="174"/>
      <c r="P2309" s="174"/>
      <c r="R2309" s="175"/>
      <c r="S2309" s="174"/>
      <c r="U2309" s="174"/>
      <c r="W2309" s="175"/>
      <c r="X2309" s="174"/>
    </row>
    <row r="2310" spans="7:24" s="165" customFormat="1" ht="15" customHeight="1">
      <c r="G2310" s="172"/>
      <c r="I2310" s="173"/>
      <c r="J2310" s="173"/>
      <c r="K2310" s="174"/>
      <c r="M2310" s="175"/>
      <c r="N2310" s="174"/>
      <c r="P2310" s="174"/>
      <c r="R2310" s="175"/>
      <c r="S2310" s="174"/>
      <c r="U2310" s="174"/>
      <c r="W2310" s="175"/>
      <c r="X2310" s="174"/>
    </row>
    <row r="2311" spans="7:24" s="165" customFormat="1" ht="15" customHeight="1">
      <c r="G2311" s="172"/>
      <c r="I2311" s="173"/>
      <c r="J2311" s="173"/>
      <c r="K2311" s="174"/>
      <c r="M2311" s="175"/>
      <c r="N2311" s="174"/>
      <c r="P2311" s="174"/>
      <c r="R2311" s="175"/>
      <c r="S2311" s="174"/>
      <c r="U2311" s="174"/>
      <c r="W2311" s="175"/>
      <c r="X2311" s="174"/>
    </row>
    <row r="2312" spans="7:24" s="165" customFormat="1" ht="15" customHeight="1">
      <c r="G2312" s="172"/>
      <c r="I2312" s="173"/>
      <c r="J2312" s="173"/>
      <c r="K2312" s="174"/>
      <c r="M2312" s="175"/>
      <c r="N2312" s="174"/>
      <c r="P2312" s="174"/>
      <c r="R2312" s="175"/>
      <c r="S2312" s="174"/>
      <c r="U2312" s="174"/>
      <c r="W2312" s="175"/>
      <c r="X2312" s="174"/>
    </row>
    <row r="2313" spans="7:24" s="165" customFormat="1" ht="15" customHeight="1">
      <c r="G2313" s="172"/>
      <c r="I2313" s="173"/>
      <c r="J2313" s="173"/>
      <c r="K2313" s="174"/>
      <c r="M2313" s="175"/>
      <c r="N2313" s="174"/>
      <c r="P2313" s="174"/>
      <c r="R2313" s="175"/>
      <c r="S2313" s="174"/>
      <c r="U2313" s="174"/>
      <c r="W2313" s="175"/>
      <c r="X2313" s="174"/>
    </row>
    <row r="2314" spans="7:24" s="165" customFormat="1" ht="15" customHeight="1">
      <c r="G2314" s="172"/>
      <c r="I2314" s="173"/>
      <c r="J2314" s="173"/>
      <c r="K2314" s="174"/>
      <c r="M2314" s="175"/>
      <c r="N2314" s="174"/>
      <c r="P2314" s="174"/>
      <c r="R2314" s="175"/>
      <c r="S2314" s="174"/>
      <c r="U2314" s="174"/>
      <c r="W2314" s="175"/>
      <c r="X2314" s="174"/>
    </row>
    <row r="2315" spans="7:24" s="165" customFormat="1" ht="15" customHeight="1">
      <c r="G2315" s="172"/>
      <c r="I2315" s="173"/>
      <c r="J2315" s="173"/>
      <c r="K2315" s="174"/>
      <c r="M2315" s="175"/>
      <c r="N2315" s="174"/>
      <c r="P2315" s="174"/>
      <c r="R2315" s="175"/>
      <c r="S2315" s="174"/>
      <c r="U2315" s="174"/>
      <c r="W2315" s="175"/>
      <c r="X2315" s="174"/>
    </row>
    <row r="2316" spans="7:24" s="165" customFormat="1" ht="15" customHeight="1">
      <c r="G2316" s="172"/>
      <c r="I2316" s="173"/>
      <c r="J2316" s="173"/>
      <c r="K2316" s="174"/>
      <c r="M2316" s="175"/>
      <c r="N2316" s="174"/>
      <c r="P2316" s="174"/>
      <c r="R2316" s="175"/>
      <c r="S2316" s="174"/>
      <c r="U2316" s="174"/>
      <c r="W2316" s="175"/>
      <c r="X2316" s="174"/>
    </row>
    <row r="2317" spans="7:24" s="165" customFormat="1" ht="15" customHeight="1">
      <c r="G2317" s="172"/>
      <c r="I2317" s="173"/>
      <c r="J2317" s="173"/>
      <c r="K2317" s="174"/>
      <c r="M2317" s="175"/>
      <c r="N2317" s="174"/>
      <c r="P2317" s="174"/>
      <c r="R2317" s="175"/>
      <c r="S2317" s="174"/>
      <c r="U2317" s="174"/>
      <c r="W2317" s="175"/>
      <c r="X2317" s="174"/>
    </row>
    <row r="2318" spans="7:24" s="165" customFormat="1" ht="15" customHeight="1">
      <c r="G2318" s="172"/>
      <c r="I2318" s="173"/>
      <c r="J2318" s="173"/>
      <c r="K2318" s="174"/>
      <c r="M2318" s="175"/>
      <c r="N2318" s="174"/>
      <c r="P2318" s="174"/>
      <c r="R2318" s="175"/>
      <c r="S2318" s="174"/>
      <c r="U2318" s="174"/>
      <c r="W2318" s="175"/>
      <c r="X2318" s="174"/>
    </row>
    <row r="2319" spans="7:24" s="165" customFormat="1" ht="15" customHeight="1">
      <c r="G2319" s="172"/>
      <c r="I2319" s="173"/>
      <c r="J2319" s="173"/>
      <c r="K2319" s="174"/>
      <c r="M2319" s="175"/>
      <c r="N2319" s="174"/>
      <c r="P2319" s="174"/>
      <c r="R2319" s="175"/>
      <c r="S2319" s="174"/>
      <c r="U2319" s="174"/>
      <c r="W2319" s="175"/>
      <c r="X2319" s="174"/>
    </row>
    <row r="2320" spans="7:24" s="165" customFormat="1" ht="15" customHeight="1">
      <c r="G2320" s="172"/>
      <c r="I2320" s="173"/>
      <c r="J2320" s="173"/>
      <c r="K2320" s="174"/>
      <c r="M2320" s="175"/>
      <c r="N2320" s="174"/>
      <c r="P2320" s="174"/>
      <c r="R2320" s="175"/>
      <c r="S2320" s="174"/>
      <c r="U2320" s="174"/>
      <c r="W2320" s="175"/>
      <c r="X2320" s="174"/>
    </row>
    <row r="2321" spans="7:24" s="165" customFormat="1" ht="15" customHeight="1">
      <c r="G2321" s="172"/>
      <c r="I2321" s="173"/>
      <c r="J2321" s="173"/>
      <c r="K2321" s="174"/>
      <c r="M2321" s="175"/>
      <c r="N2321" s="174"/>
      <c r="P2321" s="174"/>
      <c r="R2321" s="175"/>
      <c r="S2321" s="174"/>
      <c r="U2321" s="174"/>
      <c r="W2321" s="175"/>
      <c r="X2321" s="174"/>
    </row>
    <row r="2322" spans="7:24" s="165" customFormat="1" ht="15" customHeight="1">
      <c r="G2322" s="172"/>
      <c r="I2322" s="173"/>
      <c r="J2322" s="173"/>
      <c r="K2322" s="174"/>
      <c r="M2322" s="175"/>
      <c r="N2322" s="174"/>
      <c r="P2322" s="174"/>
      <c r="R2322" s="175"/>
      <c r="S2322" s="174"/>
      <c r="U2322" s="174"/>
      <c r="W2322" s="175"/>
      <c r="X2322" s="174"/>
    </row>
    <row r="2323" spans="7:24" s="165" customFormat="1" ht="15" customHeight="1">
      <c r="G2323" s="172"/>
      <c r="I2323" s="173"/>
      <c r="J2323" s="173"/>
      <c r="K2323" s="174"/>
      <c r="M2323" s="175"/>
      <c r="N2323" s="174"/>
      <c r="P2323" s="174"/>
      <c r="R2323" s="175"/>
      <c r="S2323" s="174"/>
      <c r="U2323" s="174"/>
      <c r="W2323" s="175"/>
      <c r="X2323" s="174"/>
    </row>
    <row r="2324" spans="7:24" s="165" customFormat="1" ht="15" customHeight="1">
      <c r="G2324" s="172"/>
      <c r="I2324" s="173"/>
      <c r="J2324" s="173"/>
      <c r="K2324" s="174"/>
      <c r="M2324" s="175"/>
      <c r="N2324" s="174"/>
      <c r="P2324" s="174"/>
      <c r="R2324" s="175"/>
      <c r="S2324" s="174"/>
      <c r="U2324" s="174"/>
      <c r="W2324" s="175"/>
      <c r="X2324" s="174"/>
    </row>
    <row r="2325" spans="7:24" s="165" customFormat="1" ht="15" customHeight="1">
      <c r="G2325" s="172"/>
      <c r="I2325" s="173"/>
      <c r="J2325" s="173"/>
      <c r="K2325" s="174"/>
      <c r="M2325" s="175"/>
      <c r="N2325" s="174"/>
      <c r="P2325" s="174"/>
      <c r="R2325" s="175"/>
      <c r="S2325" s="174"/>
      <c r="U2325" s="174"/>
      <c r="W2325" s="175"/>
      <c r="X2325" s="174"/>
    </row>
    <row r="2326" spans="7:24" s="165" customFormat="1" ht="15" customHeight="1">
      <c r="G2326" s="172"/>
      <c r="I2326" s="173"/>
      <c r="J2326" s="173"/>
      <c r="K2326" s="174"/>
      <c r="M2326" s="175"/>
      <c r="N2326" s="174"/>
      <c r="P2326" s="174"/>
      <c r="R2326" s="175"/>
      <c r="S2326" s="174"/>
      <c r="U2326" s="174"/>
      <c r="W2326" s="175"/>
      <c r="X2326" s="174"/>
    </row>
    <row r="2327" spans="7:24" s="165" customFormat="1" ht="15" customHeight="1">
      <c r="G2327" s="172"/>
      <c r="I2327" s="173"/>
      <c r="J2327" s="173"/>
      <c r="K2327" s="174"/>
      <c r="M2327" s="175"/>
      <c r="N2327" s="174"/>
      <c r="P2327" s="174"/>
      <c r="R2327" s="175"/>
      <c r="S2327" s="174"/>
      <c r="U2327" s="174"/>
      <c r="W2327" s="175"/>
      <c r="X2327" s="174"/>
    </row>
    <row r="2328" spans="7:24" s="165" customFormat="1" ht="15" customHeight="1">
      <c r="G2328" s="172"/>
      <c r="I2328" s="173"/>
      <c r="J2328" s="173"/>
      <c r="K2328" s="174"/>
      <c r="M2328" s="175"/>
      <c r="N2328" s="174"/>
      <c r="P2328" s="174"/>
      <c r="R2328" s="175"/>
      <c r="S2328" s="174"/>
      <c r="U2328" s="174"/>
      <c r="W2328" s="175"/>
      <c r="X2328" s="174"/>
    </row>
    <row r="2329" spans="7:24" s="165" customFormat="1" ht="15" customHeight="1">
      <c r="G2329" s="172"/>
      <c r="I2329" s="173"/>
      <c r="J2329" s="173"/>
      <c r="K2329" s="174"/>
      <c r="M2329" s="175"/>
      <c r="N2329" s="174"/>
      <c r="P2329" s="174"/>
      <c r="R2329" s="175"/>
      <c r="S2329" s="174"/>
      <c r="U2329" s="174"/>
      <c r="W2329" s="175"/>
      <c r="X2329" s="174"/>
    </row>
    <row r="2330" spans="7:24" s="165" customFormat="1" ht="15" customHeight="1">
      <c r="G2330" s="172"/>
      <c r="I2330" s="173"/>
      <c r="J2330" s="173"/>
      <c r="K2330" s="174"/>
      <c r="M2330" s="175"/>
      <c r="N2330" s="174"/>
      <c r="P2330" s="174"/>
      <c r="R2330" s="175"/>
      <c r="S2330" s="174"/>
      <c r="U2330" s="174"/>
      <c r="W2330" s="175"/>
      <c r="X2330" s="174"/>
    </row>
    <row r="2331" spans="7:24" s="165" customFormat="1" ht="15" customHeight="1">
      <c r="G2331" s="172"/>
      <c r="I2331" s="173"/>
      <c r="J2331" s="173"/>
      <c r="K2331" s="174"/>
      <c r="M2331" s="175"/>
      <c r="N2331" s="174"/>
      <c r="P2331" s="174"/>
      <c r="R2331" s="175"/>
      <c r="S2331" s="174"/>
      <c r="U2331" s="174"/>
      <c r="W2331" s="175"/>
      <c r="X2331" s="174"/>
    </row>
    <row r="2332" spans="7:24" s="165" customFormat="1" ht="15" customHeight="1">
      <c r="G2332" s="172"/>
      <c r="I2332" s="173"/>
      <c r="J2332" s="173"/>
      <c r="K2332" s="174"/>
      <c r="M2332" s="175"/>
      <c r="N2332" s="174"/>
      <c r="P2332" s="174"/>
      <c r="R2332" s="175"/>
      <c r="S2332" s="174"/>
      <c r="U2332" s="174"/>
      <c r="W2332" s="175"/>
      <c r="X2332" s="174"/>
    </row>
    <row r="2333" spans="7:24" s="165" customFormat="1" ht="15" customHeight="1">
      <c r="G2333" s="172"/>
      <c r="I2333" s="173"/>
      <c r="J2333" s="173"/>
      <c r="K2333" s="174"/>
      <c r="M2333" s="175"/>
      <c r="N2333" s="174"/>
      <c r="P2333" s="174"/>
      <c r="R2333" s="175"/>
      <c r="S2333" s="174"/>
      <c r="U2333" s="174"/>
      <c r="W2333" s="175"/>
      <c r="X2333" s="174"/>
    </row>
    <row r="2334" spans="7:24" s="165" customFormat="1" ht="15" customHeight="1">
      <c r="G2334" s="172"/>
      <c r="I2334" s="173"/>
      <c r="J2334" s="173"/>
      <c r="K2334" s="174"/>
      <c r="M2334" s="175"/>
      <c r="N2334" s="174"/>
      <c r="P2334" s="174"/>
      <c r="R2334" s="175"/>
      <c r="S2334" s="174"/>
      <c r="U2334" s="174"/>
      <c r="W2334" s="175"/>
      <c r="X2334" s="174"/>
    </row>
    <row r="2335" spans="7:24" s="165" customFormat="1" ht="15" customHeight="1">
      <c r="G2335" s="172"/>
      <c r="I2335" s="173"/>
      <c r="J2335" s="173"/>
      <c r="K2335" s="174"/>
      <c r="M2335" s="175"/>
      <c r="N2335" s="174"/>
      <c r="P2335" s="174"/>
      <c r="R2335" s="175"/>
      <c r="S2335" s="174"/>
      <c r="U2335" s="174"/>
      <c r="W2335" s="175"/>
      <c r="X2335" s="174"/>
    </row>
    <row r="2336" spans="7:24" s="165" customFormat="1" ht="15" customHeight="1">
      <c r="G2336" s="172"/>
      <c r="I2336" s="173"/>
      <c r="J2336" s="173"/>
      <c r="K2336" s="174"/>
      <c r="M2336" s="175"/>
      <c r="N2336" s="174"/>
      <c r="P2336" s="174"/>
      <c r="R2336" s="175"/>
      <c r="S2336" s="174"/>
      <c r="U2336" s="174"/>
      <c r="W2336" s="175"/>
      <c r="X2336" s="174"/>
    </row>
    <row r="2337" spans="7:24" s="165" customFormat="1" ht="15" customHeight="1">
      <c r="G2337" s="172"/>
      <c r="I2337" s="173"/>
      <c r="J2337" s="173"/>
      <c r="K2337" s="174"/>
      <c r="M2337" s="175"/>
      <c r="N2337" s="174"/>
      <c r="P2337" s="174"/>
      <c r="R2337" s="175"/>
      <c r="S2337" s="174"/>
      <c r="U2337" s="174"/>
      <c r="W2337" s="175"/>
      <c r="X2337" s="174"/>
    </row>
    <row r="2338" spans="7:24" s="165" customFormat="1" ht="15" customHeight="1">
      <c r="G2338" s="172"/>
      <c r="I2338" s="173"/>
      <c r="J2338" s="173"/>
      <c r="K2338" s="174"/>
      <c r="M2338" s="175"/>
      <c r="N2338" s="174"/>
      <c r="P2338" s="174"/>
      <c r="R2338" s="175"/>
      <c r="S2338" s="174"/>
      <c r="U2338" s="174"/>
      <c r="W2338" s="175"/>
      <c r="X2338" s="174"/>
    </row>
    <row r="2339" spans="7:24" s="165" customFormat="1" ht="15" customHeight="1">
      <c r="G2339" s="172"/>
      <c r="I2339" s="173"/>
      <c r="J2339" s="173"/>
      <c r="K2339" s="174"/>
      <c r="M2339" s="175"/>
      <c r="N2339" s="174"/>
      <c r="P2339" s="174"/>
      <c r="R2339" s="175"/>
      <c r="S2339" s="174"/>
      <c r="U2339" s="174"/>
      <c r="W2339" s="175"/>
      <c r="X2339" s="174"/>
    </row>
    <row r="2340" spans="7:24" s="165" customFormat="1" ht="15" customHeight="1">
      <c r="G2340" s="172"/>
      <c r="I2340" s="173"/>
      <c r="J2340" s="173"/>
      <c r="K2340" s="174"/>
      <c r="M2340" s="175"/>
      <c r="N2340" s="174"/>
      <c r="P2340" s="174"/>
      <c r="R2340" s="175"/>
      <c r="S2340" s="174"/>
      <c r="U2340" s="174"/>
      <c r="W2340" s="175"/>
      <c r="X2340" s="174"/>
    </row>
    <row r="2341" spans="7:24" s="165" customFormat="1" ht="15" customHeight="1">
      <c r="G2341" s="172"/>
      <c r="I2341" s="173"/>
      <c r="J2341" s="173"/>
      <c r="K2341" s="174"/>
      <c r="M2341" s="175"/>
      <c r="N2341" s="174"/>
      <c r="P2341" s="174"/>
      <c r="R2341" s="175"/>
      <c r="S2341" s="174"/>
      <c r="U2341" s="174"/>
      <c r="W2341" s="175"/>
      <c r="X2341" s="174"/>
    </row>
    <row r="2342" spans="7:24" s="165" customFormat="1" ht="15" customHeight="1">
      <c r="G2342" s="172"/>
      <c r="I2342" s="173"/>
      <c r="J2342" s="173"/>
      <c r="K2342" s="174"/>
      <c r="M2342" s="175"/>
      <c r="N2342" s="174"/>
      <c r="P2342" s="174"/>
      <c r="R2342" s="175"/>
      <c r="S2342" s="174"/>
      <c r="U2342" s="174"/>
      <c r="W2342" s="175"/>
      <c r="X2342" s="174"/>
    </row>
    <row r="2343" spans="7:24" s="165" customFormat="1" ht="15" customHeight="1">
      <c r="G2343" s="172"/>
      <c r="I2343" s="173"/>
      <c r="J2343" s="173"/>
      <c r="K2343" s="174"/>
      <c r="M2343" s="175"/>
      <c r="N2343" s="174"/>
      <c r="P2343" s="174"/>
      <c r="R2343" s="175"/>
      <c r="S2343" s="174"/>
      <c r="U2343" s="174"/>
      <c r="W2343" s="175"/>
      <c r="X2343" s="174"/>
    </row>
    <row r="2344" spans="7:24" s="165" customFormat="1" ht="15" customHeight="1">
      <c r="G2344" s="172"/>
      <c r="I2344" s="173"/>
      <c r="J2344" s="173"/>
      <c r="K2344" s="174"/>
      <c r="M2344" s="175"/>
      <c r="N2344" s="174"/>
      <c r="P2344" s="174"/>
      <c r="R2344" s="175"/>
      <c r="S2344" s="174"/>
      <c r="U2344" s="174"/>
      <c r="W2344" s="175"/>
      <c r="X2344" s="174"/>
    </row>
    <row r="2345" spans="7:24" s="165" customFormat="1" ht="15" customHeight="1">
      <c r="G2345" s="172"/>
      <c r="I2345" s="173"/>
      <c r="J2345" s="173"/>
      <c r="K2345" s="174"/>
      <c r="M2345" s="175"/>
      <c r="N2345" s="174"/>
      <c r="P2345" s="174"/>
      <c r="R2345" s="175"/>
      <c r="S2345" s="174"/>
      <c r="U2345" s="174"/>
      <c r="W2345" s="175"/>
      <c r="X2345" s="174"/>
    </row>
    <row r="2346" spans="7:24" s="165" customFormat="1" ht="15" customHeight="1">
      <c r="G2346" s="172"/>
      <c r="I2346" s="173"/>
      <c r="J2346" s="173"/>
      <c r="K2346" s="174"/>
      <c r="M2346" s="175"/>
      <c r="N2346" s="174"/>
      <c r="P2346" s="174"/>
      <c r="R2346" s="175"/>
      <c r="S2346" s="174"/>
      <c r="U2346" s="174"/>
      <c r="W2346" s="175"/>
      <c r="X2346" s="174"/>
    </row>
    <row r="2347" spans="7:24" s="165" customFormat="1" ht="15" customHeight="1">
      <c r="G2347" s="172"/>
      <c r="I2347" s="173"/>
      <c r="J2347" s="173"/>
      <c r="K2347" s="174"/>
      <c r="M2347" s="175"/>
      <c r="N2347" s="174"/>
      <c r="P2347" s="174"/>
      <c r="R2347" s="175"/>
      <c r="S2347" s="174"/>
      <c r="U2347" s="174"/>
      <c r="W2347" s="175"/>
      <c r="X2347" s="174"/>
    </row>
    <row r="2348" spans="7:24" s="165" customFormat="1" ht="15" customHeight="1">
      <c r="G2348" s="172"/>
      <c r="I2348" s="173"/>
      <c r="J2348" s="173"/>
      <c r="K2348" s="174"/>
      <c r="M2348" s="175"/>
      <c r="N2348" s="174"/>
      <c r="P2348" s="174"/>
      <c r="R2348" s="175"/>
      <c r="S2348" s="174"/>
      <c r="U2348" s="174"/>
      <c r="W2348" s="175"/>
      <c r="X2348" s="174"/>
    </row>
    <row r="2349" spans="7:24" s="165" customFormat="1" ht="15" customHeight="1">
      <c r="G2349" s="172"/>
      <c r="I2349" s="173"/>
      <c r="J2349" s="173"/>
      <c r="K2349" s="174"/>
      <c r="M2349" s="175"/>
      <c r="N2349" s="174"/>
      <c r="P2349" s="174"/>
      <c r="R2349" s="175"/>
      <c r="S2349" s="174"/>
      <c r="U2349" s="174"/>
      <c r="W2349" s="175"/>
      <c r="X2349" s="174"/>
    </row>
    <row r="2350" spans="7:24" s="165" customFormat="1" ht="15" customHeight="1">
      <c r="G2350" s="172"/>
      <c r="I2350" s="173"/>
      <c r="J2350" s="173"/>
      <c r="K2350" s="174"/>
      <c r="M2350" s="175"/>
      <c r="N2350" s="174"/>
      <c r="P2350" s="174"/>
      <c r="R2350" s="175"/>
      <c r="S2350" s="174"/>
      <c r="U2350" s="174"/>
      <c r="W2350" s="175"/>
      <c r="X2350" s="174"/>
    </row>
    <row r="2351" spans="7:24" s="165" customFormat="1" ht="15" customHeight="1">
      <c r="G2351" s="172"/>
      <c r="I2351" s="173"/>
      <c r="J2351" s="173"/>
      <c r="K2351" s="174"/>
      <c r="M2351" s="175"/>
      <c r="N2351" s="174"/>
      <c r="P2351" s="174"/>
      <c r="R2351" s="175"/>
      <c r="S2351" s="174"/>
      <c r="U2351" s="174"/>
      <c r="W2351" s="175"/>
      <c r="X2351" s="174"/>
    </row>
    <row r="2352" spans="7:24" s="165" customFormat="1" ht="15" customHeight="1">
      <c r="G2352" s="172"/>
      <c r="I2352" s="173"/>
      <c r="J2352" s="173"/>
      <c r="K2352" s="174"/>
      <c r="M2352" s="175"/>
      <c r="N2352" s="174"/>
      <c r="P2352" s="174"/>
      <c r="R2352" s="175"/>
      <c r="S2352" s="174"/>
      <c r="U2352" s="174"/>
      <c r="W2352" s="175"/>
      <c r="X2352" s="174"/>
    </row>
    <row r="2353" spans="7:24" s="165" customFormat="1" ht="15" customHeight="1">
      <c r="G2353" s="172"/>
      <c r="I2353" s="173"/>
      <c r="J2353" s="173"/>
      <c r="K2353" s="174"/>
      <c r="M2353" s="175"/>
      <c r="N2353" s="174"/>
      <c r="P2353" s="174"/>
      <c r="R2353" s="175"/>
      <c r="S2353" s="174"/>
      <c r="U2353" s="174"/>
      <c r="W2353" s="175"/>
      <c r="X2353" s="174"/>
    </row>
    <row r="2354" spans="7:24" s="165" customFormat="1" ht="15" customHeight="1">
      <c r="G2354" s="172"/>
      <c r="I2354" s="173"/>
      <c r="J2354" s="173"/>
      <c r="K2354" s="174"/>
      <c r="M2354" s="175"/>
      <c r="N2354" s="174"/>
      <c r="P2354" s="174"/>
      <c r="R2354" s="175"/>
      <c r="S2354" s="174"/>
      <c r="U2354" s="174"/>
      <c r="W2354" s="175"/>
      <c r="X2354" s="174"/>
    </row>
    <row r="2355" spans="7:24" s="165" customFormat="1" ht="15" customHeight="1">
      <c r="G2355" s="172"/>
      <c r="I2355" s="173"/>
      <c r="J2355" s="173"/>
      <c r="K2355" s="174"/>
      <c r="M2355" s="175"/>
      <c r="N2355" s="174"/>
      <c r="P2355" s="174"/>
      <c r="R2355" s="175"/>
      <c r="S2355" s="174"/>
      <c r="U2355" s="174"/>
      <c r="W2355" s="175"/>
      <c r="X2355" s="174"/>
    </row>
    <row r="2356" spans="7:24" s="165" customFormat="1" ht="15" customHeight="1">
      <c r="G2356" s="172"/>
      <c r="I2356" s="173"/>
      <c r="J2356" s="173"/>
      <c r="K2356" s="174"/>
      <c r="M2356" s="175"/>
      <c r="N2356" s="174"/>
      <c r="P2356" s="174"/>
      <c r="R2356" s="175"/>
      <c r="S2356" s="174"/>
      <c r="U2356" s="174"/>
      <c r="W2356" s="175"/>
      <c r="X2356" s="174"/>
    </row>
    <row r="2357" spans="7:24" s="165" customFormat="1" ht="15" customHeight="1">
      <c r="G2357" s="172"/>
      <c r="I2357" s="173"/>
      <c r="J2357" s="173"/>
      <c r="K2357" s="174"/>
      <c r="M2357" s="175"/>
      <c r="N2357" s="174"/>
      <c r="P2357" s="174"/>
      <c r="R2357" s="175"/>
      <c r="S2357" s="174"/>
      <c r="U2357" s="174"/>
      <c r="W2357" s="175"/>
      <c r="X2357" s="174"/>
    </row>
    <row r="2358" spans="7:24" s="165" customFormat="1" ht="15" customHeight="1">
      <c r="G2358" s="172"/>
      <c r="I2358" s="173"/>
      <c r="J2358" s="173"/>
      <c r="K2358" s="174"/>
      <c r="M2358" s="175"/>
      <c r="N2358" s="174"/>
      <c r="P2358" s="174"/>
      <c r="R2358" s="175"/>
      <c r="S2358" s="174"/>
      <c r="U2358" s="174"/>
      <c r="W2358" s="175"/>
      <c r="X2358" s="174"/>
    </row>
    <row r="2359" spans="7:24" s="165" customFormat="1" ht="15" customHeight="1">
      <c r="G2359" s="172"/>
      <c r="I2359" s="173"/>
      <c r="J2359" s="173"/>
      <c r="K2359" s="174"/>
      <c r="M2359" s="175"/>
      <c r="N2359" s="174"/>
      <c r="P2359" s="174"/>
      <c r="R2359" s="175"/>
      <c r="S2359" s="174"/>
      <c r="U2359" s="174"/>
      <c r="W2359" s="175"/>
      <c r="X2359" s="174"/>
    </row>
    <row r="2360" spans="7:24" s="165" customFormat="1" ht="15" customHeight="1">
      <c r="G2360" s="172"/>
      <c r="I2360" s="173"/>
      <c r="J2360" s="173"/>
      <c r="K2360" s="174"/>
      <c r="M2360" s="175"/>
      <c r="N2360" s="174"/>
      <c r="P2360" s="174"/>
      <c r="R2360" s="175"/>
      <c r="S2360" s="174"/>
      <c r="U2360" s="174"/>
      <c r="W2360" s="175"/>
      <c r="X2360" s="174"/>
    </row>
    <row r="2361" spans="7:24" s="165" customFormat="1" ht="15" customHeight="1">
      <c r="G2361" s="172"/>
      <c r="I2361" s="173"/>
      <c r="J2361" s="173"/>
      <c r="K2361" s="174"/>
      <c r="M2361" s="175"/>
      <c r="N2361" s="174"/>
      <c r="P2361" s="174"/>
      <c r="R2361" s="175"/>
      <c r="S2361" s="174"/>
      <c r="U2361" s="174"/>
      <c r="W2361" s="175"/>
      <c r="X2361" s="174"/>
    </row>
    <row r="2362" spans="7:24" s="165" customFormat="1" ht="15" customHeight="1">
      <c r="G2362" s="172"/>
      <c r="I2362" s="173"/>
      <c r="J2362" s="173"/>
      <c r="K2362" s="174"/>
      <c r="M2362" s="175"/>
      <c r="N2362" s="174"/>
      <c r="P2362" s="174"/>
      <c r="R2362" s="175"/>
      <c r="S2362" s="174"/>
      <c r="U2362" s="174"/>
      <c r="W2362" s="175"/>
      <c r="X2362" s="174"/>
    </row>
    <row r="2363" spans="7:24" s="165" customFormat="1" ht="15" customHeight="1">
      <c r="G2363" s="172"/>
      <c r="I2363" s="173"/>
      <c r="J2363" s="173"/>
      <c r="K2363" s="174"/>
      <c r="M2363" s="175"/>
      <c r="N2363" s="174"/>
      <c r="P2363" s="174"/>
      <c r="R2363" s="175"/>
      <c r="S2363" s="174"/>
      <c r="U2363" s="174"/>
      <c r="W2363" s="175"/>
      <c r="X2363" s="174"/>
    </row>
    <row r="2364" spans="7:24" s="165" customFormat="1" ht="15" customHeight="1">
      <c r="G2364" s="172"/>
      <c r="I2364" s="173"/>
      <c r="J2364" s="173"/>
      <c r="K2364" s="174"/>
      <c r="M2364" s="175"/>
      <c r="N2364" s="174"/>
      <c r="P2364" s="174"/>
      <c r="R2364" s="175"/>
      <c r="S2364" s="174"/>
      <c r="U2364" s="174"/>
      <c r="W2364" s="175"/>
      <c r="X2364" s="174"/>
    </row>
    <row r="2365" spans="7:24" s="165" customFormat="1" ht="15" customHeight="1">
      <c r="G2365" s="172"/>
      <c r="I2365" s="173"/>
      <c r="J2365" s="173"/>
      <c r="K2365" s="174"/>
      <c r="M2365" s="175"/>
      <c r="N2365" s="174"/>
      <c r="P2365" s="174"/>
      <c r="R2365" s="175"/>
      <c r="S2365" s="174"/>
      <c r="U2365" s="174"/>
      <c r="W2365" s="175"/>
      <c r="X2365" s="174"/>
    </row>
    <row r="2366" spans="7:24" s="165" customFormat="1" ht="15" customHeight="1">
      <c r="G2366" s="172"/>
      <c r="I2366" s="173"/>
      <c r="J2366" s="173"/>
      <c r="K2366" s="174"/>
      <c r="M2366" s="175"/>
      <c r="N2366" s="174"/>
      <c r="P2366" s="174"/>
      <c r="R2366" s="175"/>
      <c r="S2366" s="174"/>
      <c r="U2366" s="174"/>
      <c r="W2366" s="175"/>
      <c r="X2366" s="174"/>
    </row>
    <row r="2367" spans="7:24" s="165" customFormat="1" ht="15" customHeight="1">
      <c r="G2367" s="172"/>
      <c r="I2367" s="173"/>
      <c r="J2367" s="173"/>
      <c r="K2367" s="174"/>
      <c r="M2367" s="175"/>
      <c r="N2367" s="174"/>
      <c r="P2367" s="174"/>
      <c r="R2367" s="175"/>
      <c r="S2367" s="174"/>
      <c r="U2367" s="174"/>
      <c r="W2367" s="175"/>
      <c r="X2367" s="174"/>
    </row>
    <row r="2368" spans="7:24" s="165" customFormat="1" ht="15" customHeight="1">
      <c r="G2368" s="172"/>
      <c r="I2368" s="173"/>
      <c r="J2368" s="173"/>
      <c r="K2368" s="174"/>
      <c r="M2368" s="175"/>
      <c r="N2368" s="174"/>
      <c r="P2368" s="174"/>
      <c r="R2368" s="175"/>
      <c r="S2368" s="174"/>
      <c r="U2368" s="174"/>
      <c r="W2368" s="175"/>
      <c r="X2368" s="174"/>
    </row>
    <row r="2369" spans="7:24" s="165" customFormat="1" ht="15" customHeight="1">
      <c r="G2369" s="172"/>
      <c r="I2369" s="173"/>
      <c r="J2369" s="173"/>
      <c r="K2369" s="174"/>
      <c r="M2369" s="175"/>
      <c r="N2369" s="174"/>
      <c r="P2369" s="174"/>
      <c r="R2369" s="175"/>
      <c r="S2369" s="174"/>
      <c r="U2369" s="174"/>
      <c r="W2369" s="175"/>
      <c r="X2369" s="174"/>
    </row>
    <row r="2370" spans="7:24" s="165" customFormat="1" ht="15" customHeight="1">
      <c r="G2370" s="172"/>
      <c r="I2370" s="173"/>
      <c r="J2370" s="173"/>
      <c r="K2370" s="174"/>
      <c r="M2370" s="175"/>
      <c r="N2370" s="174"/>
      <c r="P2370" s="174"/>
      <c r="R2370" s="175"/>
      <c r="S2370" s="174"/>
      <c r="U2370" s="174"/>
      <c r="W2370" s="175"/>
      <c r="X2370" s="174"/>
    </row>
    <row r="2371" spans="7:24" s="165" customFormat="1" ht="15" customHeight="1">
      <c r="G2371" s="172"/>
      <c r="I2371" s="173"/>
      <c r="J2371" s="173"/>
      <c r="K2371" s="174"/>
      <c r="M2371" s="175"/>
      <c r="N2371" s="174"/>
      <c r="P2371" s="174"/>
      <c r="R2371" s="175"/>
      <c r="S2371" s="174"/>
      <c r="U2371" s="174"/>
      <c r="W2371" s="175"/>
      <c r="X2371" s="174"/>
    </row>
    <row r="2372" spans="7:24" s="165" customFormat="1" ht="15" customHeight="1">
      <c r="G2372" s="172"/>
      <c r="I2372" s="173"/>
      <c r="J2372" s="173"/>
      <c r="K2372" s="174"/>
      <c r="M2372" s="175"/>
      <c r="N2372" s="174"/>
      <c r="P2372" s="174"/>
      <c r="R2372" s="175"/>
      <c r="S2372" s="174"/>
      <c r="U2372" s="174"/>
      <c r="W2372" s="175"/>
      <c r="X2372" s="174"/>
    </row>
    <row r="2373" spans="7:24" s="165" customFormat="1" ht="15" customHeight="1">
      <c r="G2373" s="172"/>
      <c r="I2373" s="173"/>
      <c r="J2373" s="173"/>
      <c r="K2373" s="174"/>
      <c r="M2373" s="175"/>
      <c r="N2373" s="174"/>
      <c r="P2373" s="174"/>
      <c r="R2373" s="175"/>
      <c r="S2373" s="174"/>
      <c r="U2373" s="174"/>
      <c r="W2373" s="175"/>
      <c r="X2373" s="174"/>
    </row>
    <row r="2374" spans="7:24" s="165" customFormat="1" ht="15" customHeight="1">
      <c r="G2374" s="172"/>
      <c r="I2374" s="173"/>
      <c r="J2374" s="173"/>
      <c r="K2374" s="174"/>
      <c r="M2374" s="175"/>
      <c r="N2374" s="174"/>
      <c r="P2374" s="174"/>
      <c r="R2374" s="175"/>
      <c r="S2374" s="174"/>
      <c r="U2374" s="174"/>
      <c r="W2374" s="175"/>
      <c r="X2374" s="174"/>
    </row>
    <row r="2375" spans="7:24" s="165" customFormat="1" ht="15" customHeight="1">
      <c r="G2375" s="172"/>
      <c r="I2375" s="173"/>
      <c r="J2375" s="173"/>
      <c r="K2375" s="174"/>
      <c r="M2375" s="175"/>
      <c r="N2375" s="174"/>
      <c r="P2375" s="174"/>
      <c r="R2375" s="175"/>
      <c r="S2375" s="174"/>
      <c r="U2375" s="174"/>
      <c r="W2375" s="175"/>
      <c r="X2375" s="174"/>
    </row>
    <row r="2376" spans="7:24" s="165" customFormat="1" ht="15" customHeight="1">
      <c r="G2376" s="172"/>
      <c r="I2376" s="173"/>
      <c r="J2376" s="173"/>
      <c r="K2376" s="174"/>
      <c r="M2376" s="175"/>
      <c r="N2376" s="174"/>
      <c r="P2376" s="174"/>
      <c r="R2376" s="175"/>
      <c r="S2376" s="174"/>
      <c r="U2376" s="174"/>
      <c r="W2376" s="175"/>
      <c r="X2376" s="174"/>
    </row>
    <row r="2377" spans="7:24" s="165" customFormat="1" ht="15" customHeight="1">
      <c r="G2377" s="172"/>
      <c r="I2377" s="173"/>
      <c r="J2377" s="173"/>
      <c r="K2377" s="174"/>
      <c r="M2377" s="175"/>
      <c r="N2377" s="174"/>
      <c r="P2377" s="174"/>
      <c r="R2377" s="175"/>
      <c r="S2377" s="174"/>
      <c r="U2377" s="174"/>
      <c r="W2377" s="175"/>
      <c r="X2377" s="174"/>
    </row>
    <row r="2378" spans="7:24" s="165" customFormat="1" ht="15" customHeight="1">
      <c r="G2378" s="172"/>
      <c r="I2378" s="173"/>
      <c r="J2378" s="173"/>
      <c r="K2378" s="174"/>
      <c r="M2378" s="175"/>
      <c r="N2378" s="174"/>
      <c r="P2378" s="174"/>
      <c r="R2378" s="175"/>
      <c r="S2378" s="174"/>
      <c r="U2378" s="174"/>
      <c r="W2378" s="175"/>
      <c r="X2378" s="174"/>
    </row>
    <row r="2379" spans="7:24" s="165" customFormat="1" ht="15" customHeight="1">
      <c r="G2379" s="172"/>
      <c r="I2379" s="173"/>
      <c r="J2379" s="173"/>
      <c r="K2379" s="174"/>
      <c r="M2379" s="175"/>
      <c r="N2379" s="174"/>
      <c r="P2379" s="174"/>
      <c r="R2379" s="175"/>
      <c r="S2379" s="174"/>
      <c r="U2379" s="174"/>
      <c r="W2379" s="175"/>
      <c r="X2379" s="174"/>
    </row>
    <row r="2380" spans="7:24" s="165" customFormat="1" ht="15" customHeight="1">
      <c r="G2380" s="172"/>
      <c r="I2380" s="173"/>
      <c r="J2380" s="173"/>
      <c r="K2380" s="174"/>
      <c r="M2380" s="175"/>
      <c r="N2380" s="174"/>
      <c r="P2380" s="174"/>
      <c r="R2380" s="175"/>
      <c r="S2380" s="174"/>
      <c r="U2380" s="174"/>
      <c r="W2380" s="175"/>
      <c r="X2380" s="174"/>
    </row>
    <row r="2381" spans="7:24" s="165" customFormat="1" ht="15" customHeight="1">
      <c r="G2381" s="172"/>
      <c r="I2381" s="173"/>
      <c r="J2381" s="173"/>
      <c r="K2381" s="174"/>
      <c r="M2381" s="175"/>
      <c r="N2381" s="174"/>
      <c r="P2381" s="174"/>
      <c r="R2381" s="175"/>
      <c r="S2381" s="174"/>
      <c r="U2381" s="174"/>
      <c r="W2381" s="175"/>
      <c r="X2381" s="174"/>
    </row>
    <row r="2382" spans="7:24" s="165" customFormat="1" ht="15" customHeight="1">
      <c r="G2382" s="172"/>
      <c r="I2382" s="173"/>
      <c r="J2382" s="173"/>
      <c r="K2382" s="174"/>
      <c r="M2382" s="175"/>
      <c r="N2382" s="174"/>
      <c r="P2382" s="174"/>
      <c r="R2382" s="175"/>
      <c r="S2382" s="174"/>
      <c r="U2382" s="174"/>
      <c r="W2382" s="175"/>
      <c r="X2382" s="174"/>
    </row>
    <row r="2383" spans="7:24" s="165" customFormat="1" ht="15" customHeight="1">
      <c r="G2383" s="172"/>
      <c r="I2383" s="173"/>
      <c r="J2383" s="173"/>
      <c r="K2383" s="174"/>
      <c r="M2383" s="175"/>
      <c r="N2383" s="174"/>
      <c r="P2383" s="174"/>
      <c r="R2383" s="175"/>
      <c r="S2383" s="174"/>
      <c r="U2383" s="174"/>
      <c r="W2383" s="175"/>
      <c r="X2383" s="174"/>
    </row>
    <row r="2384" spans="7:24" s="165" customFormat="1" ht="15" customHeight="1">
      <c r="G2384" s="172"/>
      <c r="I2384" s="173"/>
      <c r="J2384" s="173"/>
      <c r="K2384" s="174"/>
      <c r="M2384" s="175"/>
      <c r="N2384" s="174"/>
      <c r="P2384" s="174"/>
      <c r="R2384" s="175"/>
      <c r="S2384" s="174"/>
      <c r="U2384" s="174"/>
      <c r="W2384" s="175"/>
      <c r="X2384" s="174"/>
    </row>
    <row r="2385" spans="7:24" s="165" customFormat="1" ht="15" customHeight="1">
      <c r="G2385" s="172"/>
      <c r="I2385" s="173"/>
      <c r="J2385" s="173"/>
      <c r="K2385" s="174"/>
      <c r="M2385" s="175"/>
      <c r="N2385" s="174"/>
      <c r="P2385" s="174"/>
      <c r="R2385" s="175"/>
      <c r="S2385" s="174"/>
      <c r="U2385" s="174"/>
      <c r="W2385" s="175"/>
      <c r="X2385" s="174"/>
    </row>
    <row r="2386" spans="7:24" s="165" customFormat="1" ht="15" customHeight="1">
      <c r="G2386" s="172"/>
      <c r="I2386" s="173"/>
      <c r="J2386" s="173"/>
      <c r="K2386" s="174"/>
      <c r="M2386" s="175"/>
      <c r="N2386" s="174"/>
      <c r="P2386" s="174"/>
      <c r="R2386" s="175"/>
      <c r="S2386" s="174"/>
      <c r="U2386" s="174"/>
      <c r="W2386" s="175"/>
      <c r="X2386" s="174"/>
    </row>
    <row r="2387" spans="7:24" s="165" customFormat="1" ht="15" customHeight="1">
      <c r="G2387" s="172"/>
      <c r="I2387" s="173"/>
      <c r="J2387" s="173"/>
      <c r="K2387" s="174"/>
      <c r="M2387" s="175"/>
      <c r="N2387" s="174"/>
      <c r="P2387" s="174"/>
      <c r="R2387" s="175"/>
      <c r="S2387" s="174"/>
      <c r="U2387" s="174"/>
      <c r="W2387" s="175"/>
      <c r="X2387" s="174"/>
    </row>
    <row r="2388" spans="7:24" s="165" customFormat="1" ht="15" customHeight="1">
      <c r="G2388" s="172"/>
      <c r="I2388" s="173"/>
      <c r="J2388" s="173"/>
      <c r="K2388" s="174"/>
      <c r="M2388" s="175"/>
      <c r="N2388" s="174"/>
      <c r="P2388" s="174"/>
      <c r="R2388" s="175"/>
      <c r="S2388" s="174"/>
      <c r="U2388" s="174"/>
      <c r="W2388" s="175"/>
      <c r="X2388" s="174"/>
    </row>
    <row r="2389" spans="7:24" s="165" customFormat="1" ht="15" customHeight="1">
      <c r="G2389" s="172"/>
      <c r="I2389" s="173"/>
      <c r="J2389" s="173"/>
      <c r="K2389" s="174"/>
      <c r="M2389" s="175"/>
      <c r="N2389" s="174"/>
      <c r="P2389" s="174"/>
      <c r="R2389" s="175"/>
      <c r="S2389" s="174"/>
      <c r="U2389" s="174"/>
      <c r="W2389" s="175"/>
      <c r="X2389" s="174"/>
    </row>
    <row r="2390" spans="7:24" s="165" customFormat="1" ht="15" customHeight="1">
      <c r="G2390" s="172"/>
      <c r="I2390" s="173"/>
      <c r="J2390" s="173"/>
      <c r="K2390" s="174"/>
      <c r="M2390" s="175"/>
      <c r="N2390" s="174"/>
      <c r="P2390" s="174"/>
      <c r="R2390" s="175"/>
      <c r="S2390" s="174"/>
      <c r="U2390" s="174"/>
      <c r="W2390" s="175"/>
      <c r="X2390" s="174"/>
    </row>
    <row r="2391" spans="7:24" s="165" customFormat="1" ht="15" customHeight="1">
      <c r="G2391" s="172"/>
      <c r="I2391" s="173"/>
      <c r="J2391" s="173"/>
      <c r="K2391" s="174"/>
      <c r="M2391" s="175"/>
      <c r="N2391" s="174"/>
      <c r="P2391" s="174"/>
      <c r="R2391" s="175"/>
      <c r="S2391" s="174"/>
      <c r="U2391" s="174"/>
      <c r="W2391" s="175"/>
      <c r="X2391" s="174"/>
    </row>
    <row r="2392" spans="7:24" s="165" customFormat="1" ht="15" customHeight="1">
      <c r="G2392" s="172"/>
      <c r="I2392" s="173"/>
      <c r="J2392" s="173"/>
      <c r="K2392" s="174"/>
      <c r="M2392" s="175"/>
      <c r="N2392" s="174"/>
      <c r="P2392" s="174"/>
      <c r="R2392" s="175"/>
      <c r="S2392" s="174"/>
      <c r="U2392" s="174"/>
      <c r="W2392" s="175"/>
      <c r="X2392" s="174"/>
    </row>
    <row r="2393" spans="7:24" s="165" customFormat="1" ht="15" customHeight="1">
      <c r="G2393" s="172"/>
      <c r="I2393" s="173"/>
      <c r="J2393" s="173"/>
      <c r="K2393" s="174"/>
      <c r="M2393" s="175"/>
      <c r="N2393" s="174"/>
      <c r="P2393" s="174"/>
      <c r="R2393" s="175"/>
      <c r="S2393" s="174"/>
      <c r="U2393" s="174"/>
      <c r="W2393" s="175"/>
      <c r="X2393" s="174"/>
    </row>
    <row r="2394" spans="7:24" s="165" customFormat="1" ht="15" customHeight="1">
      <c r="G2394" s="172"/>
      <c r="I2394" s="173"/>
      <c r="J2394" s="173"/>
      <c r="K2394" s="174"/>
      <c r="M2394" s="175"/>
      <c r="N2394" s="174"/>
      <c r="P2394" s="174"/>
      <c r="R2394" s="175"/>
      <c r="S2394" s="174"/>
      <c r="U2394" s="174"/>
      <c r="W2394" s="175"/>
      <c r="X2394" s="174"/>
    </row>
    <row r="2395" spans="7:24" s="165" customFormat="1" ht="15" customHeight="1">
      <c r="G2395" s="172"/>
      <c r="I2395" s="173"/>
      <c r="J2395" s="173"/>
      <c r="K2395" s="174"/>
      <c r="M2395" s="175"/>
      <c r="N2395" s="174"/>
      <c r="P2395" s="174"/>
      <c r="R2395" s="175"/>
      <c r="S2395" s="174"/>
      <c r="U2395" s="174"/>
      <c r="W2395" s="175"/>
      <c r="X2395" s="174"/>
    </row>
    <row r="2396" spans="7:24" s="165" customFormat="1" ht="15" customHeight="1">
      <c r="G2396" s="172"/>
      <c r="I2396" s="173"/>
      <c r="J2396" s="173"/>
      <c r="K2396" s="174"/>
      <c r="M2396" s="175"/>
      <c r="N2396" s="174"/>
      <c r="P2396" s="174"/>
      <c r="R2396" s="175"/>
      <c r="S2396" s="174"/>
      <c r="U2396" s="174"/>
      <c r="W2396" s="175"/>
      <c r="X2396" s="174"/>
    </row>
    <row r="2397" spans="7:24" s="165" customFormat="1" ht="15" customHeight="1">
      <c r="G2397" s="172"/>
      <c r="I2397" s="173"/>
      <c r="J2397" s="173"/>
      <c r="K2397" s="174"/>
      <c r="M2397" s="175"/>
      <c r="N2397" s="174"/>
      <c r="P2397" s="174"/>
      <c r="R2397" s="175"/>
      <c r="S2397" s="174"/>
      <c r="U2397" s="174"/>
      <c r="W2397" s="175"/>
      <c r="X2397" s="174"/>
    </row>
    <row r="2398" spans="7:24" s="165" customFormat="1" ht="15" customHeight="1">
      <c r="G2398" s="172"/>
      <c r="I2398" s="173"/>
      <c r="J2398" s="173"/>
      <c r="K2398" s="174"/>
      <c r="M2398" s="175"/>
      <c r="N2398" s="174"/>
      <c r="P2398" s="174"/>
      <c r="R2398" s="175"/>
      <c r="S2398" s="174"/>
      <c r="U2398" s="174"/>
      <c r="W2398" s="175"/>
      <c r="X2398" s="174"/>
    </row>
    <row r="2399" spans="7:24" s="165" customFormat="1" ht="15" customHeight="1">
      <c r="G2399" s="172"/>
      <c r="I2399" s="173"/>
      <c r="J2399" s="173"/>
      <c r="K2399" s="174"/>
      <c r="M2399" s="175"/>
      <c r="N2399" s="174"/>
      <c r="P2399" s="174"/>
      <c r="R2399" s="175"/>
      <c r="S2399" s="174"/>
      <c r="U2399" s="174"/>
      <c r="W2399" s="175"/>
      <c r="X2399" s="174"/>
    </row>
    <row r="2400" spans="7:24" s="165" customFormat="1" ht="15" customHeight="1">
      <c r="G2400" s="172"/>
      <c r="I2400" s="173"/>
      <c r="J2400" s="173"/>
      <c r="K2400" s="174"/>
      <c r="M2400" s="175"/>
      <c r="N2400" s="174"/>
      <c r="P2400" s="174"/>
      <c r="R2400" s="175"/>
      <c r="S2400" s="174"/>
      <c r="U2400" s="174"/>
      <c r="W2400" s="175"/>
      <c r="X2400" s="174"/>
    </row>
    <row r="2401" spans="7:24" s="165" customFormat="1" ht="15" customHeight="1">
      <c r="G2401" s="172"/>
      <c r="I2401" s="173"/>
      <c r="J2401" s="173"/>
      <c r="K2401" s="174"/>
      <c r="M2401" s="175"/>
      <c r="N2401" s="174"/>
      <c r="P2401" s="174"/>
      <c r="R2401" s="175"/>
      <c r="S2401" s="174"/>
      <c r="U2401" s="174"/>
      <c r="W2401" s="175"/>
      <c r="X2401" s="174"/>
    </row>
    <row r="2402" spans="7:24" s="165" customFormat="1" ht="15" customHeight="1">
      <c r="G2402" s="172"/>
      <c r="I2402" s="173"/>
      <c r="J2402" s="173"/>
      <c r="K2402" s="174"/>
      <c r="M2402" s="175"/>
      <c r="N2402" s="174"/>
      <c r="P2402" s="174"/>
      <c r="R2402" s="175"/>
      <c r="S2402" s="174"/>
      <c r="U2402" s="174"/>
      <c r="W2402" s="175"/>
      <c r="X2402" s="174"/>
    </row>
    <row r="2403" spans="7:24" s="165" customFormat="1" ht="15" customHeight="1">
      <c r="G2403" s="172"/>
      <c r="I2403" s="173"/>
      <c r="J2403" s="173"/>
      <c r="K2403" s="174"/>
      <c r="M2403" s="175"/>
      <c r="N2403" s="174"/>
      <c r="P2403" s="174"/>
      <c r="R2403" s="175"/>
      <c r="S2403" s="174"/>
      <c r="U2403" s="174"/>
      <c r="W2403" s="175"/>
      <c r="X2403" s="174"/>
    </row>
    <row r="2404" spans="7:24" s="165" customFormat="1" ht="15" customHeight="1">
      <c r="G2404" s="172"/>
      <c r="I2404" s="173"/>
      <c r="J2404" s="173"/>
      <c r="K2404" s="174"/>
      <c r="M2404" s="175"/>
      <c r="N2404" s="174"/>
      <c r="P2404" s="174"/>
      <c r="R2404" s="175"/>
      <c r="S2404" s="174"/>
      <c r="U2404" s="174"/>
      <c r="W2404" s="175"/>
      <c r="X2404" s="174"/>
    </row>
    <row r="2405" spans="7:24" s="165" customFormat="1" ht="15" customHeight="1">
      <c r="G2405" s="172"/>
      <c r="I2405" s="173"/>
      <c r="J2405" s="173"/>
      <c r="K2405" s="174"/>
      <c r="M2405" s="175"/>
      <c r="N2405" s="174"/>
      <c r="P2405" s="174"/>
      <c r="R2405" s="175"/>
      <c r="S2405" s="174"/>
      <c r="U2405" s="174"/>
      <c r="W2405" s="175"/>
      <c r="X2405" s="174"/>
    </row>
    <row r="2406" spans="7:24" s="165" customFormat="1" ht="15" customHeight="1">
      <c r="G2406" s="172"/>
      <c r="I2406" s="173"/>
      <c r="J2406" s="173"/>
      <c r="K2406" s="174"/>
      <c r="M2406" s="175"/>
      <c r="N2406" s="174"/>
      <c r="P2406" s="174"/>
      <c r="R2406" s="175"/>
      <c r="S2406" s="174"/>
      <c r="U2406" s="174"/>
      <c r="W2406" s="175"/>
      <c r="X2406" s="174"/>
    </row>
    <row r="2407" spans="7:24" s="165" customFormat="1" ht="15" customHeight="1">
      <c r="G2407" s="172"/>
      <c r="I2407" s="173"/>
      <c r="J2407" s="173"/>
      <c r="K2407" s="174"/>
      <c r="M2407" s="175"/>
      <c r="N2407" s="174"/>
      <c r="P2407" s="174"/>
      <c r="R2407" s="175"/>
      <c r="S2407" s="174"/>
      <c r="U2407" s="174"/>
      <c r="W2407" s="175"/>
      <c r="X2407" s="174"/>
    </row>
    <row r="2408" spans="7:24" s="165" customFormat="1" ht="15" customHeight="1">
      <c r="G2408" s="172"/>
      <c r="I2408" s="173"/>
      <c r="J2408" s="173"/>
      <c r="K2408" s="174"/>
      <c r="M2408" s="175"/>
      <c r="N2408" s="174"/>
      <c r="P2408" s="174"/>
      <c r="R2408" s="175"/>
      <c r="S2408" s="174"/>
      <c r="U2408" s="174"/>
      <c r="W2408" s="175"/>
      <c r="X2408" s="174"/>
    </row>
    <row r="2409" spans="7:24" s="165" customFormat="1" ht="15" customHeight="1">
      <c r="G2409" s="172"/>
      <c r="I2409" s="173"/>
      <c r="J2409" s="173"/>
      <c r="K2409" s="174"/>
      <c r="M2409" s="175"/>
      <c r="N2409" s="174"/>
      <c r="P2409" s="174"/>
      <c r="R2409" s="175"/>
      <c r="S2409" s="174"/>
      <c r="U2409" s="174"/>
      <c r="W2409" s="175"/>
      <c r="X2409" s="174"/>
    </row>
    <row r="2410" spans="7:24" s="165" customFormat="1" ht="15" customHeight="1">
      <c r="G2410" s="172"/>
      <c r="I2410" s="173"/>
      <c r="J2410" s="173"/>
      <c r="K2410" s="174"/>
      <c r="M2410" s="175"/>
      <c r="N2410" s="174"/>
      <c r="P2410" s="174"/>
      <c r="R2410" s="175"/>
      <c r="S2410" s="174"/>
      <c r="U2410" s="174"/>
      <c r="W2410" s="175"/>
      <c r="X2410" s="174"/>
    </row>
    <row r="2411" spans="7:24" s="165" customFormat="1" ht="15" customHeight="1">
      <c r="G2411" s="172"/>
      <c r="I2411" s="173"/>
      <c r="J2411" s="173"/>
      <c r="K2411" s="174"/>
      <c r="M2411" s="175"/>
      <c r="N2411" s="174"/>
      <c r="P2411" s="174"/>
      <c r="R2411" s="175"/>
      <c r="S2411" s="174"/>
      <c r="U2411" s="174"/>
      <c r="W2411" s="175"/>
      <c r="X2411" s="174"/>
    </row>
    <row r="2412" spans="7:24" s="165" customFormat="1" ht="15" customHeight="1">
      <c r="G2412" s="172"/>
      <c r="I2412" s="173"/>
      <c r="J2412" s="173"/>
      <c r="K2412" s="174"/>
      <c r="M2412" s="175"/>
      <c r="N2412" s="174"/>
      <c r="P2412" s="174"/>
      <c r="R2412" s="175"/>
      <c r="S2412" s="174"/>
      <c r="U2412" s="174"/>
      <c r="W2412" s="175"/>
      <c r="X2412" s="174"/>
    </row>
    <row r="2413" spans="7:24" s="165" customFormat="1" ht="15" customHeight="1">
      <c r="G2413" s="172"/>
      <c r="I2413" s="173"/>
      <c r="J2413" s="173"/>
      <c r="K2413" s="174"/>
      <c r="M2413" s="175"/>
      <c r="N2413" s="174"/>
      <c r="P2413" s="174"/>
      <c r="R2413" s="175"/>
      <c r="S2413" s="174"/>
      <c r="U2413" s="174"/>
      <c r="W2413" s="175"/>
      <c r="X2413" s="174"/>
    </row>
    <row r="2414" spans="7:24" s="165" customFormat="1" ht="15" customHeight="1">
      <c r="G2414" s="172"/>
      <c r="I2414" s="173"/>
      <c r="J2414" s="173"/>
      <c r="K2414" s="174"/>
      <c r="M2414" s="175"/>
      <c r="N2414" s="174"/>
      <c r="P2414" s="174"/>
      <c r="R2414" s="175"/>
      <c r="S2414" s="174"/>
      <c r="U2414" s="174"/>
      <c r="W2414" s="175"/>
      <c r="X2414" s="174"/>
    </row>
    <row r="2415" spans="7:24" s="165" customFormat="1" ht="15" customHeight="1">
      <c r="G2415" s="172"/>
      <c r="I2415" s="173"/>
      <c r="J2415" s="173"/>
      <c r="K2415" s="174"/>
      <c r="M2415" s="175"/>
      <c r="N2415" s="174"/>
      <c r="P2415" s="174"/>
      <c r="R2415" s="175"/>
      <c r="S2415" s="174"/>
      <c r="U2415" s="174"/>
      <c r="W2415" s="175"/>
      <c r="X2415" s="174"/>
    </row>
    <row r="2416" spans="7:24" s="165" customFormat="1" ht="15" customHeight="1">
      <c r="G2416" s="172"/>
      <c r="I2416" s="173"/>
      <c r="J2416" s="173"/>
      <c r="K2416" s="174"/>
      <c r="M2416" s="175"/>
      <c r="N2416" s="174"/>
      <c r="P2416" s="174"/>
      <c r="R2416" s="175"/>
      <c r="S2416" s="174"/>
      <c r="U2416" s="174"/>
      <c r="W2416" s="175"/>
      <c r="X2416" s="174"/>
    </row>
    <row r="2417" spans="7:24" s="165" customFormat="1" ht="15" customHeight="1">
      <c r="G2417" s="172"/>
      <c r="I2417" s="173"/>
      <c r="J2417" s="173"/>
      <c r="K2417" s="174"/>
      <c r="M2417" s="175"/>
      <c r="N2417" s="174"/>
      <c r="P2417" s="174"/>
      <c r="R2417" s="175"/>
      <c r="S2417" s="174"/>
      <c r="U2417" s="174"/>
      <c r="W2417" s="175"/>
      <c r="X2417" s="174"/>
    </row>
    <row r="2418" spans="7:24" s="165" customFormat="1" ht="15" customHeight="1">
      <c r="G2418" s="172"/>
      <c r="I2418" s="173"/>
      <c r="J2418" s="173"/>
      <c r="K2418" s="174"/>
      <c r="M2418" s="175"/>
      <c r="N2418" s="174"/>
      <c r="P2418" s="174"/>
      <c r="R2418" s="175"/>
      <c r="S2418" s="174"/>
      <c r="U2418" s="174"/>
      <c r="W2418" s="175"/>
      <c r="X2418" s="174"/>
    </row>
    <row r="2419" spans="7:24" s="165" customFormat="1" ht="15" customHeight="1">
      <c r="G2419" s="172"/>
      <c r="I2419" s="173"/>
      <c r="J2419" s="173"/>
      <c r="K2419" s="174"/>
      <c r="M2419" s="175"/>
      <c r="N2419" s="174"/>
      <c r="P2419" s="174"/>
      <c r="R2419" s="175"/>
      <c r="S2419" s="174"/>
      <c r="U2419" s="174"/>
      <c r="W2419" s="175"/>
      <c r="X2419" s="174"/>
    </row>
    <row r="2420" spans="7:24" s="165" customFormat="1" ht="15" customHeight="1">
      <c r="G2420" s="172"/>
      <c r="I2420" s="173"/>
      <c r="J2420" s="173"/>
      <c r="K2420" s="174"/>
      <c r="M2420" s="175"/>
      <c r="N2420" s="174"/>
      <c r="P2420" s="174"/>
      <c r="R2420" s="175"/>
      <c r="S2420" s="174"/>
      <c r="U2420" s="174"/>
      <c r="W2420" s="175"/>
      <c r="X2420" s="174"/>
    </row>
    <row r="2421" spans="7:24" s="165" customFormat="1" ht="15" customHeight="1">
      <c r="G2421" s="172"/>
      <c r="I2421" s="173"/>
      <c r="J2421" s="173"/>
      <c r="K2421" s="174"/>
      <c r="M2421" s="175"/>
      <c r="N2421" s="174"/>
      <c r="P2421" s="174"/>
      <c r="R2421" s="175"/>
      <c r="S2421" s="174"/>
      <c r="U2421" s="174"/>
      <c r="W2421" s="175"/>
      <c r="X2421" s="174"/>
    </row>
    <row r="2422" spans="7:24" s="165" customFormat="1" ht="15" customHeight="1">
      <c r="G2422" s="172"/>
      <c r="I2422" s="173"/>
      <c r="J2422" s="173"/>
      <c r="K2422" s="174"/>
      <c r="M2422" s="175"/>
      <c r="N2422" s="174"/>
      <c r="P2422" s="174"/>
      <c r="R2422" s="175"/>
      <c r="S2422" s="174"/>
      <c r="U2422" s="174"/>
      <c r="W2422" s="175"/>
      <c r="X2422" s="174"/>
    </row>
    <row r="2423" spans="7:24" s="165" customFormat="1" ht="15" customHeight="1">
      <c r="G2423" s="172"/>
      <c r="I2423" s="173"/>
      <c r="J2423" s="173"/>
      <c r="K2423" s="174"/>
      <c r="M2423" s="175"/>
      <c r="N2423" s="174"/>
      <c r="P2423" s="174"/>
      <c r="R2423" s="175"/>
      <c r="S2423" s="174"/>
      <c r="U2423" s="174"/>
      <c r="W2423" s="175"/>
      <c r="X2423" s="174"/>
    </row>
    <row r="2424" spans="7:24" s="165" customFormat="1" ht="15" customHeight="1">
      <c r="G2424" s="172"/>
      <c r="I2424" s="173"/>
      <c r="J2424" s="173"/>
      <c r="K2424" s="174"/>
      <c r="M2424" s="175"/>
      <c r="N2424" s="174"/>
      <c r="P2424" s="174"/>
      <c r="R2424" s="175"/>
      <c r="S2424" s="174"/>
      <c r="U2424" s="174"/>
      <c r="W2424" s="175"/>
      <c r="X2424" s="174"/>
    </row>
    <row r="2425" spans="7:24" s="165" customFormat="1" ht="15" customHeight="1">
      <c r="G2425" s="172"/>
      <c r="I2425" s="173"/>
      <c r="J2425" s="173"/>
      <c r="K2425" s="174"/>
      <c r="M2425" s="175"/>
      <c r="N2425" s="174"/>
      <c r="P2425" s="174"/>
      <c r="R2425" s="175"/>
      <c r="S2425" s="174"/>
      <c r="U2425" s="174"/>
      <c r="W2425" s="175"/>
      <c r="X2425" s="174"/>
    </row>
    <row r="2426" spans="7:24" s="165" customFormat="1" ht="15" customHeight="1">
      <c r="G2426" s="172"/>
      <c r="I2426" s="173"/>
      <c r="J2426" s="173"/>
      <c r="K2426" s="174"/>
      <c r="M2426" s="175"/>
      <c r="N2426" s="174"/>
      <c r="P2426" s="174"/>
      <c r="R2426" s="175"/>
      <c r="S2426" s="174"/>
      <c r="U2426" s="174"/>
      <c r="W2426" s="175"/>
      <c r="X2426" s="174"/>
    </row>
    <row r="2427" spans="7:24" s="165" customFormat="1" ht="15" customHeight="1">
      <c r="G2427" s="172"/>
      <c r="I2427" s="173"/>
      <c r="J2427" s="173"/>
      <c r="K2427" s="174"/>
      <c r="M2427" s="175"/>
      <c r="N2427" s="174"/>
      <c r="P2427" s="174"/>
      <c r="R2427" s="175"/>
      <c r="S2427" s="174"/>
      <c r="U2427" s="174"/>
      <c r="W2427" s="175"/>
      <c r="X2427" s="174"/>
    </row>
    <row r="2428" spans="7:24" s="165" customFormat="1" ht="15" customHeight="1">
      <c r="G2428" s="172"/>
      <c r="I2428" s="173"/>
      <c r="J2428" s="173"/>
      <c r="K2428" s="174"/>
      <c r="M2428" s="175"/>
      <c r="N2428" s="174"/>
      <c r="P2428" s="174"/>
      <c r="R2428" s="175"/>
      <c r="S2428" s="174"/>
      <c r="U2428" s="174"/>
      <c r="W2428" s="175"/>
      <c r="X2428" s="174"/>
    </row>
    <row r="2429" spans="7:24" s="165" customFormat="1" ht="15" customHeight="1">
      <c r="G2429" s="172"/>
      <c r="I2429" s="173"/>
      <c r="J2429" s="173"/>
      <c r="K2429" s="174"/>
      <c r="M2429" s="175"/>
      <c r="N2429" s="174"/>
      <c r="P2429" s="174"/>
      <c r="R2429" s="175"/>
      <c r="S2429" s="174"/>
      <c r="U2429" s="174"/>
      <c r="W2429" s="175"/>
      <c r="X2429" s="174"/>
    </row>
    <row r="2430" spans="7:24" s="165" customFormat="1" ht="15" customHeight="1">
      <c r="G2430" s="172"/>
      <c r="I2430" s="173"/>
      <c r="J2430" s="173"/>
      <c r="K2430" s="174"/>
      <c r="M2430" s="175"/>
      <c r="N2430" s="174"/>
      <c r="P2430" s="174"/>
      <c r="R2430" s="175"/>
      <c r="S2430" s="174"/>
      <c r="U2430" s="174"/>
      <c r="W2430" s="175"/>
      <c r="X2430" s="174"/>
    </row>
    <row r="2431" spans="7:24" s="165" customFormat="1" ht="15" customHeight="1">
      <c r="G2431" s="172"/>
      <c r="I2431" s="173"/>
      <c r="J2431" s="173"/>
      <c r="K2431" s="174"/>
      <c r="M2431" s="175"/>
      <c r="N2431" s="174"/>
      <c r="P2431" s="174"/>
      <c r="R2431" s="175"/>
      <c r="S2431" s="174"/>
      <c r="U2431" s="174"/>
      <c r="W2431" s="175"/>
      <c r="X2431" s="174"/>
    </row>
    <row r="2432" spans="7:24" s="165" customFormat="1" ht="15" customHeight="1">
      <c r="G2432" s="172"/>
      <c r="I2432" s="173"/>
      <c r="J2432" s="173"/>
      <c r="K2432" s="174"/>
      <c r="M2432" s="175"/>
      <c r="N2432" s="174"/>
      <c r="P2432" s="174"/>
      <c r="R2432" s="175"/>
      <c r="S2432" s="174"/>
      <c r="U2432" s="174"/>
      <c r="W2432" s="175"/>
      <c r="X2432" s="174"/>
    </row>
    <row r="2433" spans="7:24" s="165" customFormat="1" ht="15" customHeight="1">
      <c r="G2433" s="172"/>
      <c r="I2433" s="173"/>
      <c r="J2433" s="173"/>
      <c r="K2433" s="174"/>
      <c r="M2433" s="175"/>
      <c r="N2433" s="174"/>
      <c r="P2433" s="174"/>
      <c r="R2433" s="175"/>
      <c r="S2433" s="174"/>
      <c r="U2433" s="174"/>
      <c r="W2433" s="175"/>
      <c r="X2433" s="174"/>
    </row>
    <row r="2434" spans="7:24" s="165" customFormat="1" ht="15" customHeight="1">
      <c r="G2434" s="172"/>
      <c r="I2434" s="173"/>
      <c r="J2434" s="173"/>
      <c r="K2434" s="174"/>
      <c r="M2434" s="175"/>
      <c r="N2434" s="174"/>
      <c r="P2434" s="174"/>
      <c r="R2434" s="175"/>
      <c r="S2434" s="174"/>
      <c r="U2434" s="174"/>
      <c r="W2434" s="175"/>
      <c r="X2434" s="174"/>
    </row>
    <row r="2435" spans="7:24" s="165" customFormat="1" ht="15" customHeight="1">
      <c r="G2435" s="172"/>
      <c r="I2435" s="173"/>
      <c r="J2435" s="173"/>
      <c r="K2435" s="174"/>
      <c r="M2435" s="175"/>
      <c r="N2435" s="174"/>
      <c r="P2435" s="174"/>
      <c r="R2435" s="175"/>
      <c r="S2435" s="174"/>
      <c r="U2435" s="174"/>
      <c r="W2435" s="175"/>
      <c r="X2435" s="174"/>
    </row>
    <row r="2436" spans="7:24" s="165" customFormat="1" ht="15" customHeight="1">
      <c r="G2436" s="172"/>
      <c r="I2436" s="173"/>
      <c r="J2436" s="173"/>
      <c r="K2436" s="174"/>
      <c r="M2436" s="175"/>
      <c r="N2436" s="174"/>
      <c r="P2436" s="174"/>
      <c r="R2436" s="175"/>
      <c r="S2436" s="174"/>
      <c r="U2436" s="174"/>
      <c r="W2436" s="175"/>
      <c r="X2436" s="174"/>
    </row>
    <row r="2437" spans="7:24" s="165" customFormat="1" ht="15" customHeight="1">
      <c r="G2437" s="172"/>
      <c r="I2437" s="173"/>
      <c r="J2437" s="173"/>
      <c r="K2437" s="174"/>
      <c r="M2437" s="175"/>
      <c r="N2437" s="174"/>
      <c r="P2437" s="174"/>
      <c r="R2437" s="175"/>
      <c r="S2437" s="174"/>
      <c r="U2437" s="174"/>
      <c r="W2437" s="175"/>
      <c r="X2437" s="174"/>
    </row>
    <row r="2438" spans="7:24" s="165" customFormat="1" ht="15" customHeight="1">
      <c r="G2438" s="172"/>
      <c r="I2438" s="173"/>
      <c r="J2438" s="173"/>
      <c r="K2438" s="174"/>
      <c r="M2438" s="175"/>
      <c r="N2438" s="174"/>
      <c r="P2438" s="174"/>
      <c r="R2438" s="175"/>
      <c r="S2438" s="174"/>
      <c r="U2438" s="174"/>
      <c r="W2438" s="175"/>
      <c r="X2438" s="174"/>
    </row>
    <row r="2439" spans="7:24" s="165" customFormat="1" ht="15" customHeight="1">
      <c r="G2439" s="172"/>
      <c r="I2439" s="173"/>
      <c r="J2439" s="173"/>
      <c r="K2439" s="174"/>
      <c r="M2439" s="175"/>
      <c r="N2439" s="174"/>
      <c r="P2439" s="174"/>
      <c r="R2439" s="175"/>
      <c r="S2439" s="174"/>
      <c r="U2439" s="174"/>
      <c r="W2439" s="175"/>
      <c r="X2439" s="174"/>
    </row>
    <row r="2440" spans="7:24" s="165" customFormat="1" ht="15" customHeight="1">
      <c r="G2440" s="172"/>
      <c r="I2440" s="173"/>
      <c r="J2440" s="173"/>
      <c r="K2440" s="174"/>
      <c r="M2440" s="175"/>
      <c r="N2440" s="174"/>
      <c r="P2440" s="174"/>
      <c r="R2440" s="175"/>
      <c r="S2440" s="174"/>
      <c r="U2440" s="174"/>
      <c r="W2440" s="175"/>
      <c r="X2440" s="174"/>
    </row>
    <row r="2441" spans="7:24" s="165" customFormat="1" ht="15" customHeight="1">
      <c r="G2441" s="172"/>
      <c r="I2441" s="173"/>
      <c r="J2441" s="173"/>
      <c r="K2441" s="174"/>
      <c r="M2441" s="175"/>
      <c r="N2441" s="174"/>
      <c r="P2441" s="174"/>
      <c r="R2441" s="175"/>
      <c r="S2441" s="174"/>
      <c r="U2441" s="174"/>
      <c r="W2441" s="175"/>
      <c r="X2441" s="174"/>
    </row>
    <row r="2442" spans="7:24" s="165" customFormat="1" ht="15" customHeight="1">
      <c r="G2442" s="172"/>
      <c r="I2442" s="173"/>
      <c r="J2442" s="173"/>
      <c r="K2442" s="174"/>
      <c r="M2442" s="175"/>
      <c r="N2442" s="174"/>
      <c r="P2442" s="174"/>
      <c r="R2442" s="175"/>
      <c r="S2442" s="174"/>
      <c r="U2442" s="174"/>
      <c r="W2442" s="175"/>
      <c r="X2442" s="174"/>
    </row>
    <row r="2443" spans="7:24" s="165" customFormat="1" ht="15" customHeight="1">
      <c r="G2443" s="172"/>
      <c r="I2443" s="173"/>
      <c r="J2443" s="173"/>
      <c r="K2443" s="174"/>
      <c r="M2443" s="175"/>
      <c r="N2443" s="174"/>
      <c r="P2443" s="174"/>
      <c r="R2443" s="175"/>
      <c r="S2443" s="174"/>
      <c r="U2443" s="174"/>
      <c r="W2443" s="175"/>
      <c r="X2443" s="174"/>
    </row>
    <row r="2444" spans="7:24" s="165" customFormat="1" ht="15" customHeight="1">
      <c r="G2444" s="172"/>
      <c r="I2444" s="173"/>
      <c r="J2444" s="173"/>
      <c r="K2444" s="174"/>
      <c r="M2444" s="175"/>
      <c r="N2444" s="174"/>
      <c r="P2444" s="174"/>
      <c r="R2444" s="175"/>
      <c r="S2444" s="174"/>
      <c r="U2444" s="174"/>
      <c r="W2444" s="175"/>
      <c r="X2444" s="174"/>
    </row>
    <row r="2445" spans="7:24" s="165" customFormat="1" ht="15" customHeight="1">
      <c r="G2445" s="172"/>
      <c r="I2445" s="173"/>
      <c r="J2445" s="173"/>
      <c r="K2445" s="174"/>
      <c r="M2445" s="175"/>
      <c r="N2445" s="174"/>
      <c r="P2445" s="174"/>
      <c r="R2445" s="175"/>
      <c r="S2445" s="174"/>
      <c r="U2445" s="174"/>
      <c r="W2445" s="175"/>
      <c r="X2445" s="174"/>
    </row>
    <row r="2446" spans="7:24" s="165" customFormat="1" ht="15" customHeight="1">
      <c r="G2446" s="172"/>
      <c r="I2446" s="173"/>
      <c r="J2446" s="173"/>
      <c r="K2446" s="174"/>
      <c r="M2446" s="175"/>
      <c r="N2446" s="174"/>
      <c r="P2446" s="174"/>
      <c r="R2446" s="175"/>
      <c r="S2446" s="174"/>
      <c r="U2446" s="174"/>
      <c r="W2446" s="175"/>
      <c r="X2446" s="174"/>
    </row>
    <row r="2447" spans="7:24" s="165" customFormat="1" ht="15" customHeight="1">
      <c r="G2447" s="172"/>
      <c r="I2447" s="173"/>
      <c r="J2447" s="173"/>
      <c r="K2447" s="174"/>
      <c r="M2447" s="175"/>
      <c r="N2447" s="174"/>
      <c r="P2447" s="174"/>
      <c r="R2447" s="175"/>
      <c r="S2447" s="174"/>
      <c r="U2447" s="174"/>
      <c r="W2447" s="175"/>
      <c r="X2447" s="174"/>
    </row>
    <row r="2448" spans="7:24" s="165" customFormat="1" ht="15" customHeight="1">
      <c r="G2448" s="172"/>
      <c r="I2448" s="173"/>
      <c r="J2448" s="173"/>
      <c r="K2448" s="174"/>
      <c r="M2448" s="175"/>
      <c r="N2448" s="174"/>
      <c r="P2448" s="174"/>
      <c r="R2448" s="175"/>
      <c r="S2448" s="174"/>
      <c r="U2448" s="174"/>
      <c r="W2448" s="175"/>
      <c r="X2448" s="174"/>
    </row>
    <row r="2449" spans="7:24" s="165" customFormat="1" ht="15" customHeight="1">
      <c r="G2449" s="172"/>
      <c r="I2449" s="173"/>
      <c r="J2449" s="173"/>
      <c r="K2449" s="174"/>
      <c r="M2449" s="175"/>
      <c r="N2449" s="174"/>
      <c r="P2449" s="174"/>
      <c r="R2449" s="175"/>
      <c r="S2449" s="174"/>
      <c r="U2449" s="174"/>
      <c r="W2449" s="175"/>
      <c r="X2449" s="174"/>
    </row>
    <row r="2450" spans="7:24" s="165" customFormat="1" ht="15" customHeight="1">
      <c r="G2450" s="172"/>
      <c r="I2450" s="173"/>
      <c r="J2450" s="173"/>
      <c r="K2450" s="174"/>
      <c r="M2450" s="175"/>
      <c r="N2450" s="174"/>
      <c r="P2450" s="174"/>
      <c r="R2450" s="175"/>
      <c r="S2450" s="174"/>
      <c r="U2450" s="174"/>
      <c r="W2450" s="175"/>
      <c r="X2450" s="174"/>
    </row>
    <row r="2451" spans="7:24" s="165" customFormat="1" ht="15" customHeight="1">
      <c r="G2451" s="172"/>
      <c r="I2451" s="173"/>
      <c r="J2451" s="173"/>
      <c r="K2451" s="174"/>
      <c r="M2451" s="175"/>
      <c r="N2451" s="174"/>
      <c r="P2451" s="174"/>
      <c r="R2451" s="175"/>
      <c r="S2451" s="174"/>
      <c r="U2451" s="174"/>
      <c r="W2451" s="175"/>
      <c r="X2451" s="174"/>
    </row>
    <row r="2452" spans="7:24" s="165" customFormat="1" ht="15" customHeight="1">
      <c r="G2452" s="172"/>
      <c r="I2452" s="173"/>
      <c r="J2452" s="173"/>
      <c r="K2452" s="174"/>
      <c r="M2452" s="175"/>
      <c r="N2452" s="174"/>
      <c r="P2452" s="174"/>
      <c r="R2452" s="175"/>
      <c r="S2452" s="174"/>
      <c r="U2452" s="174"/>
      <c r="W2452" s="175"/>
      <c r="X2452" s="174"/>
    </row>
    <row r="2453" spans="7:24" s="165" customFormat="1" ht="15" customHeight="1">
      <c r="G2453" s="172"/>
      <c r="I2453" s="173"/>
      <c r="J2453" s="173"/>
      <c r="K2453" s="174"/>
      <c r="M2453" s="175"/>
      <c r="N2453" s="174"/>
      <c r="P2453" s="174"/>
      <c r="R2453" s="175"/>
      <c r="S2453" s="174"/>
      <c r="U2453" s="174"/>
      <c r="W2453" s="175"/>
      <c r="X2453" s="174"/>
    </row>
    <row r="2454" spans="7:24" s="165" customFormat="1" ht="15" customHeight="1">
      <c r="G2454" s="172"/>
      <c r="I2454" s="173"/>
      <c r="J2454" s="173"/>
      <c r="K2454" s="174"/>
      <c r="M2454" s="175"/>
      <c r="N2454" s="174"/>
      <c r="P2454" s="174"/>
      <c r="R2454" s="175"/>
      <c r="S2454" s="174"/>
      <c r="U2454" s="174"/>
      <c r="W2454" s="175"/>
      <c r="X2454" s="174"/>
    </row>
    <row r="2455" spans="7:24" s="165" customFormat="1" ht="15" customHeight="1">
      <c r="G2455" s="172"/>
      <c r="I2455" s="173"/>
      <c r="J2455" s="173"/>
      <c r="K2455" s="174"/>
      <c r="M2455" s="175"/>
      <c r="N2455" s="174"/>
      <c r="P2455" s="174"/>
      <c r="R2455" s="175"/>
      <c r="S2455" s="174"/>
      <c r="U2455" s="174"/>
      <c r="W2455" s="175"/>
      <c r="X2455" s="174"/>
    </row>
    <row r="2456" spans="7:24" s="165" customFormat="1" ht="15" customHeight="1">
      <c r="G2456" s="172"/>
      <c r="I2456" s="173"/>
      <c r="J2456" s="173"/>
      <c r="K2456" s="174"/>
      <c r="M2456" s="175"/>
      <c r="N2456" s="174"/>
      <c r="P2456" s="174"/>
      <c r="R2456" s="175"/>
      <c r="S2456" s="174"/>
      <c r="U2456" s="174"/>
      <c r="W2456" s="175"/>
      <c r="X2456" s="174"/>
    </row>
    <row r="2457" spans="7:24" s="165" customFormat="1" ht="15" customHeight="1">
      <c r="G2457" s="172"/>
      <c r="I2457" s="173"/>
      <c r="J2457" s="173"/>
      <c r="K2457" s="174"/>
      <c r="M2457" s="175"/>
      <c r="N2457" s="174"/>
      <c r="P2457" s="174"/>
      <c r="R2457" s="175"/>
      <c r="S2457" s="174"/>
      <c r="U2457" s="174"/>
      <c r="W2457" s="175"/>
      <c r="X2457" s="174"/>
    </row>
    <row r="2458" spans="7:24" s="165" customFormat="1" ht="15" customHeight="1">
      <c r="G2458" s="172"/>
      <c r="I2458" s="173"/>
      <c r="J2458" s="173"/>
      <c r="K2458" s="174"/>
      <c r="M2458" s="175"/>
      <c r="N2458" s="174"/>
      <c r="P2458" s="174"/>
      <c r="R2458" s="175"/>
      <c r="S2458" s="174"/>
      <c r="U2458" s="174"/>
      <c r="W2458" s="175"/>
      <c r="X2458" s="174"/>
    </row>
    <row r="2459" spans="7:24" s="165" customFormat="1" ht="15" customHeight="1">
      <c r="G2459" s="172"/>
      <c r="I2459" s="173"/>
      <c r="J2459" s="173"/>
      <c r="K2459" s="174"/>
      <c r="M2459" s="175"/>
      <c r="N2459" s="174"/>
      <c r="P2459" s="174"/>
      <c r="R2459" s="175"/>
      <c r="S2459" s="174"/>
      <c r="U2459" s="174"/>
      <c r="W2459" s="175"/>
      <c r="X2459" s="174"/>
    </row>
    <row r="2460" spans="7:24" s="165" customFormat="1" ht="15" customHeight="1">
      <c r="G2460" s="172"/>
      <c r="I2460" s="173"/>
      <c r="J2460" s="173"/>
      <c r="K2460" s="174"/>
      <c r="M2460" s="175"/>
      <c r="N2460" s="174"/>
      <c r="P2460" s="174"/>
      <c r="R2460" s="175"/>
      <c r="S2460" s="174"/>
      <c r="U2460" s="174"/>
      <c r="W2460" s="175"/>
      <c r="X2460" s="174"/>
    </row>
    <row r="2461" spans="7:24" s="165" customFormat="1" ht="15" customHeight="1">
      <c r="G2461" s="172"/>
      <c r="I2461" s="173"/>
      <c r="J2461" s="173"/>
      <c r="K2461" s="174"/>
      <c r="M2461" s="175"/>
      <c r="N2461" s="174"/>
      <c r="P2461" s="174"/>
      <c r="R2461" s="175"/>
      <c r="S2461" s="174"/>
      <c r="U2461" s="174"/>
      <c r="W2461" s="175"/>
      <c r="X2461" s="174"/>
    </row>
    <row r="2462" spans="7:24" s="165" customFormat="1" ht="15" customHeight="1">
      <c r="G2462" s="172"/>
      <c r="I2462" s="173"/>
      <c r="J2462" s="173"/>
      <c r="K2462" s="174"/>
      <c r="M2462" s="175"/>
      <c r="N2462" s="174"/>
      <c r="P2462" s="174"/>
      <c r="R2462" s="175"/>
      <c r="S2462" s="174"/>
      <c r="U2462" s="174"/>
      <c r="W2462" s="175"/>
      <c r="X2462" s="174"/>
    </row>
    <row r="2463" spans="7:24" s="165" customFormat="1" ht="15" customHeight="1">
      <c r="G2463" s="172"/>
      <c r="I2463" s="173"/>
      <c r="J2463" s="173"/>
      <c r="K2463" s="174"/>
      <c r="M2463" s="175"/>
      <c r="N2463" s="174"/>
      <c r="P2463" s="174"/>
      <c r="R2463" s="175"/>
      <c r="S2463" s="174"/>
      <c r="U2463" s="174"/>
      <c r="W2463" s="175"/>
      <c r="X2463" s="174"/>
    </row>
    <row r="2464" spans="7:24" s="165" customFormat="1" ht="15" customHeight="1">
      <c r="G2464" s="172"/>
      <c r="I2464" s="173"/>
      <c r="J2464" s="173"/>
      <c r="K2464" s="174"/>
      <c r="M2464" s="175"/>
      <c r="N2464" s="174"/>
      <c r="P2464" s="174"/>
      <c r="R2464" s="175"/>
      <c r="S2464" s="174"/>
      <c r="U2464" s="174"/>
      <c r="W2464" s="175"/>
      <c r="X2464" s="174"/>
    </row>
    <row r="2465" spans="7:24" s="165" customFormat="1" ht="15" customHeight="1">
      <c r="G2465" s="172"/>
      <c r="I2465" s="173"/>
      <c r="J2465" s="173"/>
      <c r="K2465" s="174"/>
      <c r="M2465" s="175"/>
      <c r="N2465" s="174"/>
      <c r="P2465" s="174"/>
      <c r="R2465" s="175"/>
      <c r="S2465" s="174"/>
      <c r="U2465" s="174"/>
      <c r="W2465" s="175"/>
      <c r="X2465" s="174"/>
    </row>
    <row r="2466" spans="7:24" s="165" customFormat="1" ht="15" customHeight="1">
      <c r="G2466" s="172"/>
      <c r="I2466" s="173"/>
      <c r="J2466" s="173"/>
      <c r="K2466" s="174"/>
      <c r="M2466" s="175"/>
      <c r="N2466" s="174"/>
      <c r="P2466" s="174"/>
      <c r="R2466" s="175"/>
      <c r="S2466" s="174"/>
      <c r="U2466" s="174"/>
      <c r="W2466" s="175"/>
      <c r="X2466" s="174"/>
    </row>
    <row r="2467" spans="7:24" s="165" customFormat="1" ht="15" customHeight="1">
      <c r="G2467" s="172"/>
      <c r="I2467" s="173"/>
      <c r="J2467" s="173"/>
      <c r="K2467" s="174"/>
      <c r="M2467" s="175"/>
      <c r="N2467" s="174"/>
      <c r="P2467" s="174"/>
      <c r="R2467" s="175"/>
      <c r="S2467" s="174"/>
      <c r="U2467" s="174"/>
      <c r="W2467" s="175"/>
      <c r="X2467" s="174"/>
    </row>
    <row r="2468" spans="7:24" s="165" customFormat="1" ht="15" customHeight="1">
      <c r="G2468" s="172"/>
      <c r="I2468" s="173"/>
      <c r="J2468" s="173"/>
      <c r="K2468" s="174"/>
      <c r="M2468" s="175"/>
      <c r="N2468" s="174"/>
      <c r="P2468" s="174"/>
      <c r="R2468" s="175"/>
      <c r="S2468" s="174"/>
      <c r="U2468" s="174"/>
      <c r="W2468" s="175"/>
      <c r="X2468" s="174"/>
    </row>
    <row r="2469" spans="7:24" s="165" customFormat="1" ht="15" customHeight="1">
      <c r="G2469" s="172"/>
      <c r="I2469" s="173"/>
      <c r="J2469" s="173"/>
      <c r="K2469" s="174"/>
      <c r="M2469" s="175"/>
      <c r="N2469" s="174"/>
      <c r="P2469" s="174"/>
      <c r="R2469" s="175"/>
      <c r="S2469" s="174"/>
      <c r="U2469" s="174"/>
      <c r="W2469" s="175"/>
      <c r="X2469" s="174"/>
    </row>
    <row r="2470" spans="7:24" s="165" customFormat="1" ht="15" customHeight="1">
      <c r="G2470" s="172"/>
      <c r="I2470" s="173"/>
      <c r="J2470" s="173"/>
      <c r="K2470" s="174"/>
      <c r="M2470" s="175"/>
      <c r="N2470" s="174"/>
      <c r="P2470" s="174"/>
      <c r="R2470" s="175"/>
      <c r="S2470" s="174"/>
      <c r="U2470" s="174"/>
      <c r="W2470" s="175"/>
      <c r="X2470" s="174"/>
    </row>
    <row r="2471" spans="7:24" s="165" customFormat="1" ht="15" customHeight="1">
      <c r="G2471" s="172"/>
      <c r="I2471" s="173"/>
      <c r="J2471" s="173"/>
      <c r="K2471" s="174"/>
      <c r="M2471" s="175"/>
      <c r="N2471" s="174"/>
      <c r="P2471" s="174"/>
      <c r="R2471" s="175"/>
      <c r="S2471" s="174"/>
      <c r="U2471" s="174"/>
      <c r="W2471" s="175"/>
      <c r="X2471" s="174"/>
    </row>
    <row r="2472" spans="7:24" s="165" customFormat="1" ht="15" customHeight="1">
      <c r="G2472" s="172"/>
      <c r="I2472" s="173"/>
      <c r="J2472" s="173"/>
      <c r="K2472" s="174"/>
      <c r="M2472" s="175"/>
      <c r="N2472" s="174"/>
      <c r="P2472" s="174"/>
      <c r="R2472" s="175"/>
      <c r="S2472" s="174"/>
      <c r="U2472" s="174"/>
      <c r="W2472" s="175"/>
      <c r="X2472" s="174"/>
    </row>
    <row r="2473" spans="7:24" s="165" customFormat="1" ht="15" customHeight="1">
      <c r="G2473" s="172"/>
      <c r="I2473" s="173"/>
      <c r="J2473" s="173"/>
      <c r="K2473" s="174"/>
      <c r="M2473" s="175"/>
      <c r="N2473" s="174"/>
      <c r="P2473" s="174"/>
      <c r="R2473" s="175"/>
      <c r="S2473" s="174"/>
      <c r="U2473" s="174"/>
      <c r="W2473" s="175"/>
      <c r="X2473" s="174"/>
    </row>
    <row r="2474" spans="7:24" s="165" customFormat="1" ht="15" customHeight="1">
      <c r="G2474" s="172"/>
      <c r="I2474" s="173"/>
      <c r="J2474" s="173"/>
      <c r="K2474" s="174"/>
      <c r="M2474" s="175"/>
      <c r="N2474" s="174"/>
      <c r="P2474" s="174"/>
      <c r="R2474" s="175"/>
      <c r="S2474" s="174"/>
      <c r="U2474" s="174"/>
      <c r="W2474" s="175"/>
      <c r="X2474" s="174"/>
    </row>
    <row r="2475" spans="7:24" s="165" customFormat="1" ht="15" customHeight="1">
      <c r="G2475" s="172"/>
      <c r="I2475" s="173"/>
      <c r="J2475" s="173"/>
      <c r="K2475" s="174"/>
      <c r="M2475" s="175"/>
      <c r="N2475" s="174"/>
      <c r="P2475" s="174"/>
      <c r="R2475" s="175"/>
      <c r="S2475" s="174"/>
      <c r="U2475" s="174"/>
      <c r="W2475" s="175"/>
      <c r="X2475" s="174"/>
    </row>
    <row r="2476" spans="7:24" s="165" customFormat="1" ht="15" customHeight="1">
      <c r="G2476" s="172"/>
      <c r="I2476" s="173"/>
      <c r="J2476" s="173"/>
      <c r="K2476" s="174"/>
      <c r="M2476" s="175"/>
      <c r="N2476" s="174"/>
      <c r="P2476" s="174"/>
      <c r="R2476" s="175"/>
      <c r="S2476" s="174"/>
      <c r="U2476" s="174"/>
      <c r="W2476" s="175"/>
      <c r="X2476" s="174"/>
    </row>
    <row r="2477" spans="7:24" s="165" customFormat="1" ht="15" customHeight="1">
      <c r="G2477" s="172"/>
      <c r="I2477" s="173"/>
      <c r="J2477" s="173"/>
      <c r="K2477" s="174"/>
      <c r="M2477" s="175"/>
      <c r="N2477" s="174"/>
      <c r="P2477" s="174"/>
      <c r="R2477" s="175"/>
      <c r="S2477" s="174"/>
      <c r="U2477" s="174"/>
      <c r="W2477" s="175"/>
      <c r="X2477" s="174"/>
    </row>
    <row r="2478" spans="7:24" s="165" customFormat="1" ht="15" customHeight="1">
      <c r="G2478" s="172"/>
      <c r="I2478" s="173"/>
      <c r="J2478" s="173"/>
      <c r="K2478" s="174"/>
      <c r="M2478" s="175"/>
      <c r="N2478" s="174"/>
      <c r="P2478" s="174"/>
      <c r="R2478" s="175"/>
      <c r="S2478" s="174"/>
      <c r="U2478" s="174"/>
      <c r="W2478" s="175"/>
      <c r="X2478" s="174"/>
    </row>
    <row r="2479" spans="7:24" s="165" customFormat="1" ht="15" customHeight="1">
      <c r="G2479" s="172"/>
      <c r="I2479" s="173"/>
      <c r="J2479" s="173"/>
      <c r="K2479" s="174"/>
      <c r="M2479" s="175"/>
      <c r="N2479" s="174"/>
      <c r="P2479" s="174"/>
      <c r="R2479" s="175"/>
      <c r="S2479" s="174"/>
      <c r="U2479" s="174"/>
      <c r="W2479" s="175"/>
      <c r="X2479" s="174"/>
    </row>
    <row r="2480" spans="7:24" s="165" customFormat="1" ht="15" customHeight="1">
      <c r="G2480" s="172"/>
      <c r="I2480" s="173"/>
      <c r="J2480" s="173"/>
      <c r="K2480" s="174"/>
      <c r="M2480" s="175"/>
      <c r="N2480" s="174"/>
      <c r="P2480" s="174"/>
      <c r="R2480" s="175"/>
      <c r="S2480" s="174"/>
      <c r="U2480" s="174"/>
      <c r="W2480" s="175"/>
      <c r="X2480" s="174"/>
    </row>
    <row r="2481" spans="7:24" s="165" customFormat="1" ht="15" customHeight="1">
      <c r="G2481" s="172"/>
      <c r="I2481" s="173"/>
      <c r="J2481" s="173"/>
      <c r="K2481" s="174"/>
      <c r="M2481" s="175"/>
      <c r="N2481" s="174"/>
      <c r="P2481" s="174"/>
      <c r="R2481" s="175"/>
      <c r="S2481" s="174"/>
      <c r="U2481" s="174"/>
      <c r="W2481" s="175"/>
      <c r="X2481" s="174"/>
    </row>
    <row r="2482" spans="7:24" s="165" customFormat="1" ht="15" customHeight="1">
      <c r="G2482" s="172"/>
      <c r="I2482" s="173"/>
      <c r="J2482" s="173"/>
      <c r="K2482" s="174"/>
      <c r="M2482" s="175"/>
      <c r="N2482" s="174"/>
      <c r="P2482" s="174"/>
      <c r="R2482" s="175"/>
      <c r="S2482" s="174"/>
      <c r="U2482" s="174"/>
      <c r="W2482" s="175"/>
      <c r="X2482" s="174"/>
    </row>
    <row r="2483" spans="7:24" s="165" customFormat="1" ht="15" customHeight="1">
      <c r="G2483" s="172"/>
      <c r="I2483" s="173"/>
      <c r="J2483" s="173"/>
      <c r="K2483" s="174"/>
      <c r="M2483" s="175"/>
      <c r="N2483" s="174"/>
      <c r="P2483" s="174"/>
      <c r="R2483" s="175"/>
      <c r="S2483" s="174"/>
      <c r="U2483" s="174"/>
      <c r="W2483" s="175"/>
      <c r="X2483" s="174"/>
    </row>
    <row r="2484" spans="7:24" s="165" customFormat="1" ht="15" customHeight="1">
      <c r="G2484" s="172"/>
      <c r="I2484" s="173"/>
      <c r="J2484" s="173"/>
      <c r="K2484" s="174"/>
      <c r="M2484" s="175"/>
      <c r="N2484" s="174"/>
      <c r="P2484" s="174"/>
      <c r="R2484" s="175"/>
      <c r="S2484" s="174"/>
      <c r="U2484" s="174"/>
      <c r="W2484" s="175"/>
      <c r="X2484" s="174"/>
    </row>
    <row r="2485" spans="7:24" s="165" customFormat="1" ht="15" customHeight="1">
      <c r="G2485" s="172"/>
      <c r="I2485" s="173"/>
      <c r="J2485" s="173"/>
      <c r="K2485" s="174"/>
      <c r="M2485" s="175"/>
      <c r="N2485" s="174"/>
      <c r="P2485" s="174"/>
      <c r="R2485" s="175"/>
      <c r="S2485" s="174"/>
      <c r="U2485" s="174"/>
      <c r="W2485" s="175"/>
      <c r="X2485" s="174"/>
    </row>
    <row r="2486" spans="7:24" s="165" customFormat="1" ht="15" customHeight="1">
      <c r="G2486" s="172"/>
      <c r="I2486" s="173"/>
      <c r="J2486" s="173"/>
      <c r="K2486" s="174"/>
      <c r="M2486" s="175"/>
      <c r="N2486" s="174"/>
      <c r="P2486" s="174"/>
      <c r="R2486" s="175"/>
      <c r="S2486" s="174"/>
      <c r="U2486" s="174"/>
      <c r="W2486" s="175"/>
      <c r="X2486" s="174"/>
    </row>
    <row r="2487" spans="7:24" s="165" customFormat="1" ht="15" customHeight="1">
      <c r="G2487" s="172"/>
      <c r="I2487" s="173"/>
      <c r="J2487" s="173"/>
      <c r="K2487" s="174"/>
      <c r="M2487" s="175"/>
      <c r="N2487" s="174"/>
      <c r="P2487" s="174"/>
      <c r="R2487" s="175"/>
      <c r="S2487" s="174"/>
      <c r="U2487" s="174"/>
      <c r="W2487" s="175"/>
      <c r="X2487" s="174"/>
    </row>
    <row r="2488" spans="7:24" s="165" customFormat="1" ht="15" customHeight="1">
      <c r="G2488" s="172"/>
      <c r="I2488" s="173"/>
      <c r="J2488" s="173"/>
      <c r="K2488" s="174"/>
      <c r="M2488" s="175"/>
      <c r="N2488" s="174"/>
      <c r="P2488" s="174"/>
      <c r="R2488" s="175"/>
      <c r="S2488" s="174"/>
      <c r="U2488" s="174"/>
      <c r="W2488" s="175"/>
      <c r="X2488" s="174"/>
    </row>
    <row r="2489" spans="7:24" s="165" customFormat="1" ht="15" customHeight="1">
      <c r="G2489" s="172"/>
      <c r="I2489" s="173"/>
      <c r="J2489" s="173"/>
      <c r="K2489" s="174"/>
      <c r="M2489" s="175"/>
      <c r="N2489" s="174"/>
      <c r="P2489" s="174"/>
      <c r="R2489" s="175"/>
      <c r="S2489" s="174"/>
      <c r="U2489" s="174"/>
      <c r="W2489" s="175"/>
      <c r="X2489" s="174"/>
    </row>
    <row r="2490" spans="7:24" s="165" customFormat="1" ht="15" customHeight="1">
      <c r="G2490" s="172"/>
      <c r="I2490" s="173"/>
      <c r="J2490" s="173"/>
      <c r="K2490" s="174"/>
      <c r="M2490" s="175"/>
      <c r="N2490" s="174"/>
      <c r="P2490" s="174"/>
      <c r="R2490" s="175"/>
      <c r="S2490" s="174"/>
      <c r="U2490" s="174"/>
      <c r="W2490" s="175"/>
      <c r="X2490" s="174"/>
    </row>
    <row r="2491" spans="7:24" s="165" customFormat="1" ht="15" customHeight="1">
      <c r="G2491" s="172"/>
      <c r="I2491" s="173"/>
      <c r="J2491" s="173"/>
      <c r="K2491" s="174"/>
      <c r="M2491" s="175"/>
      <c r="N2491" s="174"/>
      <c r="P2491" s="174"/>
      <c r="R2491" s="175"/>
      <c r="S2491" s="174"/>
      <c r="U2491" s="174"/>
      <c r="W2491" s="175"/>
      <c r="X2491" s="174"/>
    </row>
    <row r="2492" spans="7:24" s="165" customFormat="1" ht="15" customHeight="1">
      <c r="G2492" s="172"/>
      <c r="I2492" s="173"/>
      <c r="J2492" s="173"/>
      <c r="K2492" s="174"/>
      <c r="M2492" s="175"/>
      <c r="N2492" s="174"/>
      <c r="P2492" s="174"/>
      <c r="R2492" s="175"/>
      <c r="S2492" s="174"/>
      <c r="U2492" s="174"/>
      <c r="W2492" s="175"/>
      <c r="X2492" s="174"/>
    </row>
    <row r="2493" spans="7:24" s="165" customFormat="1" ht="15" customHeight="1">
      <c r="G2493" s="172"/>
      <c r="I2493" s="173"/>
      <c r="J2493" s="173"/>
      <c r="K2493" s="174"/>
      <c r="M2493" s="175"/>
      <c r="N2493" s="174"/>
      <c r="P2493" s="174"/>
      <c r="R2493" s="175"/>
      <c r="S2493" s="174"/>
      <c r="U2493" s="174"/>
      <c r="W2493" s="175"/>
      <c r="X2493" s="174"/>
    </row>
    <row r="2494" spans="7:24" s="165" customFormat="1" ht="15" customHeight="1">
      <c r="G2494" s="172"/>
      <c r="I2494" s="173"/>
      <c r="J2494" s="173"/>
      <c r="K2494" s="174"/>
      <c r="M2494" s="175"/>
      <c r="N2494" s="174"/>
      <c r="P2494" s="174"/>
      <c r="R2494" s="175"/>
      <c r="S2494" s="174"/>
      <c r="U2494" s="174"/>
      <c r="W2494" s="175"/>
      <c r="X2494" s="174"/>
    </row>
    <row r="2495" spans="7:24" s="165" customFormat="1" ht="15" customHeight="1">
      <c r="G2495" s="172"/>
      <c r="I2495" s="173"/>
      <c r="J2495" s="173"/>
      <c r="K2495" s="174"/>
      <c r="M2495" s="175"/>
      <c r="N2495" s="174"/>
      <c r="P2495" s="174"/>
      <c r="R2495" s="175"/>
      <c r="S2495" s="174"/>
      <c r="U2495" s="174"/>
      <c r="W2495" s="175"/>
      <c r="X2495" s="174"/>
    </row>
    <row r="2496" spans="7:24" s="165" customFormat="1" ht="15" customHeight="1">
      <c r="G2496" s="172"/>
      <c r="I2496" s="173"/>
      <c r="J2496" s="173"/>
      <c r="K2496" s="174"/>
      <c r="M2496" s="175"/>
      <c r="N2496" s="174"/>
      <c r="P2496" s="174"/>
      <c r="R2496" s="175"/>
      <c r="S2496" s="174"/>
      <c r="U2496" s="174"/>
      <c r="W2496" s="175"/>
      <c r="X2496" s="174"/>
    </row>
    <row r="2497" spans="7:24" s="165" customFormat="1" ht="15" customHeight="1">
      <c r="G2497" s="172"/>
      <c r="I2497" s="173"/>
      <c r="J2497" s="173"/>
      <c r="K2497" s="174"/>
      <c r="M2497" s="175"/>
      <c r="N2497" s="174"/>
      <c r="P2497" s="174"/>
      <c r="R2497" s="175"/>
      <c r="S2497" s="174"/>
      <c r="U2497" s="174"/>
      <c r="W2497" s="175"/>
      <c r="X2497" s="174"/>
    </row>
    <row r="2498" spans="7:24" s="165" customFormat="1" ht="15" customHeight="1">
      <c r="G2498" s="172"/>
      <c r="I2498" s="173"/>
      <c r="J2498" s="173"/>
      <c r="K2498" s="174"/>
      <c r="M2498" s="175"/>
      <c r="N2498" s="174"/>
      <c r="P2498" s="174"/>
      <c r="R2498" s="175"/>
      <c r="S2498" s="174"/>
      <c r="U2498" s="174"/>
      <c r="W2498" s="175"/>
      <c r="X2498" s="174"/>
    </row>
    <row r="2499" spans="7:24" s="165" customFormat="1" ht="15" customHeight="1">
      <c r="G2499" s="172"/>
      <c r="I2499" s="173"/>
      <c r="J2499" s="173"/>
      <c r="K2499" s="174"/>
      <c r="M2499" s="175"/>
      <c r="N2499" s="174"/>
      <c r="P2499" s="174"/>
      <c r="R2499" s="175"/>
      <c r="S2499" s="174"/>
      <c r="U2499" s="174"/>
      <c r="W2499" s="175"/>
      <c r="X2499" s="174"/>
    </row>
    <row r="2500" spans="7:24" s="165" customFormat="1" ht="15" customHeight="1">
      <c r="G2500" s="172"/>
      <c r="I2500" s="173"/>
      <c r="J2500" s="173"/>
      <c r="K2500" s="174"/>
      <c r="M2500" s="175"/>
      <c r="N2500" s="174"/>
      <c r="P2500" s="174"/>
      <c r="R2500" s="175"/>
      <c r="S2500" s="174"/>
      <c r="U2500" s="174"/>
      <c r="W2500" s="175"/>
      <c r="X2500" s="174"/>
    </row>
    <row r="2501" spans="7:24" s="165" customFormat="1" ht="15" customHeight="1">
      <c r="G2501" s="172"/>
      <c r="I2501" s="173"/>
      <c r="J2501" s="173"/>
      <c r="K2501" s="174"/>
      <c r="M2501" s="175"/>
      <c r="N2501" s="174"/>
      <c r="P2501" s="174"/>
      <c r="R2501" s="175"/>
      <c r="S2501" s="174"/>
      <c r="U2501" s="174"/>
      <c r="W2501" s="175"/>
      <c r="X2501" s="174"/>
    </row>
    <row r="2502" spans="7:24" s="165" customFormat="1" ht="15" customHeight="1">
      <c r="G2502" s="172"/>
      <c r="I2502" s="173"/>
      <c r="J2502" s="173"/>
      <c r="K2502" s="174"/>
      <c r="M2502" s="175"/>
      <c r="N2502" s="174"/>
      <c r="P2502" s="174"/>
      <c r="R2502" s="175"/>
      <c r="S2502" s="174"/>
      <c r="U2502" s="174"/>
      <c r="W2502" s="175"/>
      <c r="X2502" s="174"/>
    </row>
    <row r="2503" spans="7:24" s="165" customFormat="1" ht="15" customHeight="1">
      <c r="G2503" s="172"/>
      <c r="I2503" s="173"/>
      <c r="J2503" s="173"/>
      <c r="K2503" s="174"/>
      <c r="M2503" s="175"/>
      <c r="N2503" s="174"/>
      <c r="P2503" s="174"/>
      <c r="R2503" s="175"/>
      <c r="S2503" s="174"/>
      <c r="U2503" s="174"/>
      <c r="W2503" s="175"/>
      <c r="X2503" s="174"/>
    </row>
    <row r="2504" spans="7:24" s="165" customFormat="1" ht="15" customHeight="1">
      <c r="G2504" s="172"/>
      <c r="I2504" s="173"/>
      <c r="J2504" s="173"/>
      <c r="K2504" s="174"/>
      <c r="M2504" s="175"/>
      <c r="N2504" s="174"/>
      <c r="P2504" s="174"/>
      <c r="R2504" s="175"/>
      <c r="S2504" s="174"/>
      <c r="U2504" s="174"/>
      <c r="W2504" s="175"/>
      <c r="X2504" s="174"/>
    </row>
    <row r="2505" spans="7:24" s="165" customFormat="1" ht="15" customHeight="1">
      <c r="G2505" s="172"/>
      <c r="I2505" s="173"/>
      <c r="J2505" s="173"/>
      <c r="K2505" s="174"/>
      <c r="M2505" s="175"/>
      <c r="N2505" s="174"/>
      <c r="P2505" s="174"/>
      <c r="R2505" s="175"/>
      <c r="S2505" s="174"/>
      <c r="U2505" s="174"/>
      <c r="W2505" s="175"/>
      <c r="X2505" s="174"/>
    </row>
    <row r="2506" spans="7:24" s="165" customFormat="1" ht="15" customHeight="1">
      <c r="G2506" s="172"/>
      <c r="I2506" s="173"/>
      <c r="J2506" s="173"/>
      <c r="K2506" s="174"/>
      <c r="M2506" s="175"/>
      <c r="N2506" s="174"/>
      <c r="P2506" s="174"/>
      <c r="R2506" s="175"/>
      <c r="S2506" s="174"/>
      <c r="U2506" s="174"/>
      <c r="W2506" s="175"/>
      <c r="X2506" s="174"/>
    </row>
    <row r="2507" spans="7:24" s="165" customFormat="1" ht="15" customHeight="1">
      <c r="G2507" s="172"/>
      <c r="I2507" s="173"/>
      <c r="J2507" s="173"/>
      <c r="K2507" s="174"/>
      <c r="M2507" s="175"/>
      <c r="N2507" s="174"/>
      <c r="P2507" s="174"/>
      <c r="R2507" s="175"/>
      <c r="S2507" s="174"/>
      <c r="U2507" s="174"/>
      <c r="W2507" s="175"/>
      <c r="X2507" s="174"/>
    </row>
    <row r="2508" spans="7:24" s="165" customFormat="1" ht="15" customHeight="1">
      <c r="G2508" s="172"/>
      <c r="I2508" s="173"/>
      <c r="J2508" s="173"/>
      <c r="K2508" s="174"/>
      <c r="M2508" s="175"/>
      <c r="N2508" s="174"/>
      <c r="P2508" s="174"/>
      <c r="R2508" s="175"/>
      <c r="S2508" s="174"/>
      <c r="U2508" s="174"/>
      <c r="W2508" s="175"/>
      <c r="X2508" s="174"/>
    </row>
    <row r="2509" spans="7:24" s="165" customFormat="1" ht="15" customHeight="1">
      <c r="G2509" s="172"/>
      <c r="I2509" s="173"/>
      <c r="J2509" s="173"/>
      <c r="K2509" s="174"/>
      <c r="M2509" s="175"/>
      <c r="N2509" s="174"/>
      <c r="P2509" s="174"/>
      <c r="R2509" s="175"/>
      <c r="S2509" s="174"/>
      <c r="U2509" s="174"/>
      <c r="W2509" s="175"/>
      <c r="X2509" s="174"/>
    </row>
    <row r="2510" spans="7:24" s="165" customFormat="1" ht="15" customHeight="1">
      <c r="G2510" s="172"/>
      <c r="I2510" s="173"/>
      <c r="J2510" s="173"/>
      <c r="K2510" s="174"/>
      <c r="M2510" s="175"/>
      <c r="N2510" s="174"/>
      <c r="P2510" s="174"/>
      <c r="R2510" s="175"/>
      <c r="S2510" s="174"/>
      <c r="U2510" s="174"/>
      <c r="W2510" s="175"/>
      <c r="X2510" s="174"/>
    </row>
    <row r="2511" spans="7:24" s="165" customFormat="1" ht="15" customHeight="1">
      <c r="G2511" s="172"/>
      <c r="I2511" s="173"/>
      <c r="J2511" s="173"/>
      <c r="K2511" s="174"/>
      <c r="M2511" s="175"/>
      <c r="N2511" s="174"/>
      <c r="P2511" s="174"/>
      <c r="R2511" s="175"/>
      <c r="S2511" s="174"/>
      <c r="U2511" s="174"/>
      <c r="W2511" s="175"/>
      <c r="X2511" s="174"/>
    </row>
    <row r="2512" spans="7:24" s="165" customFormat="1" ht="15" customHeight="1">
      <c r="G2512" s="172"/>
      <c r="I2512" s="173"/>
      <c r="J2512" s="173"/>
      <c r="K2512" s="174"/>
      <c r="M2512" s="175"/>
      <c r="N2512" s="174"/>
      <c r="P2512" s="174"/>
      <c r="R2512" s="175"/>
      <c r="S2512" s="174"/>
      <c r="U2512" s="174"/>
      <c r="W2512" s="175"/>
      <c r="X2512" s="174"/>
    </row>
    <row r="2513" spans="7:24" s="165" customFormat="1" ht="15" customHeight="1">
      <c r="G2513" s="172"/>
      <c r="I2513" s="173"/>
      <c r="J2513" s="173"/>
      <c r="K2513" s="174"/>
      <c r="M2513" s="175"/>
      <c r="N2513" s="174"/>
      <c r="P2513" s="174"/>
      <c r="R2513" s="175"/>
      <c r="S2513" s="174"/>
      <c r="U2513" s="174"/>
      <c r="W2513" s="175"/>
      <c r="X2513" s="174"/>
    </row>
    <row r="2514" spans="7:24" s="165" customFormat="1" ht="15" customHeight="1">
      <c r="G2514" s="172"/>
      <c r="I2514" s="173"/>
      <c r="J2514" s="173"/>
      <c r="K2514" s="174"/>
      <c r="M2514" s="175"/>
      <c r="N2514" s="174"/>
      <c r="P2514" s="174"/>
      <c r="R2514" s="175"/>
      <c r="S2514" s="174"/>
      <c r="U2514" s="174"/>
      <c r="W2514" s="175"/>
      <c r="X2514" s="174"/>
    </row>
    <row r="2515" spans="7:24" s="165" customFormat="1" ht="15" customHeight="1">
      <c r="G2515" s="172"/>
      <c r="I2515" s="173"/>
      <c r="J2515" s="173"/>
      <c r="K2515" s="174"/>
      <c r="M2515" s="175"/>
      <c r="N2515" s="174"/>
      <c r="P2515" s="174"/>
      <c r="R2515" s="175"/>
      <c r="S2515" s="174"/>
      <c r="U2515" s="174"/>
      <c r="W2515" s="175"/>
      <c r="X2515" s="174"/>
    </row>
    <row r="2516" spans="7:24" s="165" customFormat="1" ht="15" customHeight="1">
      <c r="G2516" s="172"/>
      <c r="I2516" s="173"/>
      <c r="J2516" s="173"/>
      <c r="K2516" s="174"/>
      <c r="M2516" s="175"/>
      <c r="N2516" s="174"/>
      <c r="P2516" s="174"/>
      <c r="R2516" s="175"/>
      <c r="S2516" s="174"/>
      <c r="U2516" s="174"/>
      <c r="W2516" s="175"/>
      <c r="X2516" s="174"/>
    </row>
    <row r="2517" spans="7:24" s="165" customFormat="1" ht="15" customHeight="1">
      <c r="G2517" s="172"/>
      <c r="I2517" s="173"/>
      <c r="J2517" s="173"/>
      <c r="K2517" s="174"/>
      <c r="M2517" s="175"/>
      <c r="N2517" s="174"/>
      <c r="P2517" s="174"/>
      <c r="R2517" s="175"/>
      <c r="S2517" s="174"/>
      <c r="U2517" s="174"/>
      <c r="W2517" s="175"/>
      <c r="X2517" s="174"/>
    </row>
    <row r="2518" spans="7:24" s="165" customFormat="1" ht="15" customHeight="1">
      <c r="G2518" s="172"/>
      <c r="I2518" s="173"/>
      <c r="J2518" s="173"/>
      <c r="K2518" s="174"/>
      <c r="M2518" s="175"/>
      <c r="N2518" s="174"/>
      <c r="P2518" s="174"/>
      <c r="R2518" s="175"/>
      <c r="S2518" s="174"/>
      <c r="U2518" s="174"/>
      <c r="W2518" s="175"/>
      <c r="X2518" s="174"/>
    </row>
    <row r="2519" spans="7:24" s="165" customFormat="1" ht="15" customHeight="1">
      <c r="G2519" s="172"/>
      <c r="I2519" s="173"/>
      <c r="J2519" s="173"/>
      <c r="K2519" s="174"/>
      <c r="M2519" s="175"/>
      <c r="N2519" s="174"/>
      <c r="P2519" s="174"/>
      <c r="R2519" s="175"/>
      <c r="S2519" s="174"/>
      <c r="U2519" s="174"/>
      <c r="W2519" s="175"/>
      <c r="X2519" s="174"/>
    </row>
    <row r="2520" spans="7:24" s="165" customFormat="1" ht="15" customHeight="1">
      <c r="G2520" s="172"/>
      <c r="I2520" s="173"/>
      <c r="J2520" s="173"/>
      <c r="K2520" s="174"/>
      <c r="M2520" s="175"/>
      <c r="N2520" s="174"/>
      <c r="P2520" s="174"/>
      <c r="R2520" s="175"/>
      <c r="S2520" s="174"/>
      <c r="U2520" s="174"/>
      <c r="W2520" s="175"/>
      <c r="X2520" s="174"/>
    </row>
    <row r="2521" spans="7:24" s="165" customFormat="1" ht="15" customHeight="1">
      <c r="G2521" s="172"/>
      <c r="I2521" s="173"/>
      <c r="J2521" s="173"/>
      <c r="K2521" s="174"/>
      <c r="M2521" s="175"/>
      <c r="N2521" s="174"/>
      <c r="P2521" s="174"/>
      <c r="R2521" s="175"/>
      <c r="S2521" s="174"/>
      <c r="U2521" s="174"/>
      <c r="W2521" s="175"/>
      <c r="X2521" s="174"/>
    </row>
    <row r="2522" spans="7:24" s="165" customFormat="1" ht="15" customHeight="1">
      <c r="G2522" s="172"/>
      <c r="I2522" s="173"/>
      <c r="J2522" s="173"/>
      <c r="K2522" s="174"/>
      <c r="M2522" s="175"/>
      <c r="N2522" s="174"/>
      <c r="P2522" s="174"/>
      <c r="R2522" s="175"/>
      <c r="S2522" s="174"/>
      <c r="U2522" s="174"/>
      <c r="W2522" s="175"/>
      <c r="X2522" s="174"/>
    </row>
    <row r="2523" spans="7:24" s="165" customFormat="1" ht="15" customHeight="1">
      <c r="G2523" s="172"/>
      <c r="I2523" s="173"/>
      <c r="J2523" s="173"/>
      <c r="K2523" s="174"/>
      <c r="M2523" s="175"/>
      <c r="N2523" s="174"/>
      <c r="P2523" s="174"/>
      <c r="R2523" s="175"/>
      <c r="S2523" s="174"/>
      <c r="U2523" s="174"/>
      <c r="W2523" s="175"/>
      <c r="X2523" s="174"/>
    </row>
    <row r="2524" spans="7:24" s="165" customFormat="1" ht="15" customHeight="1">
      <c r="G2524" s="172"/>
      <c r="I2524" s="173"/>
      <c r="J2524" s="173"/>
      <c r="K2524" s="174"/>
      <c r="M2524" s="175"/>
      <c r="N2524" s="174"/>
      <c r="P2524" s="174"/>
      <c r="R2524" s="175"/>
      <c r="S2524" s="174"/>
      <c r="U2524" s="174"/>
      <c r="W2524" s="175"/>
      <c r="X2524" s="174"/>
    </row>
    <row r="2525" spans="7:24" s="165" customFormat="1" ht="15" customHeight="1">
      <c r="G2525" s="172"/>
      <c r="I2525" s="173"/>
      <c r="J2525" s="173"/>
      <c r="K2525" s="174"/>
      <c r="M2525" s="175"/>
      <c r="N2525" s="174"/>
      <c r="P2525" s="174"/>
      <c r="R2525" s="175"/>
      <c r="S2525" s="174"/>
      <c r="U2525" s="174"/>
      <c r="W2525" s="175"/>
      <c r="X2525" s="174"/>
    </row>
    <row r="2526" spans="7:24" s="165" customFormat="1" ht="15" customHeight="1">
      <c r="G2526" s="172"/>
      <c r="I2526" s="173"/>
      <c r="J2526" s="173"/>
      <c r="K2526" s="174"/>
      <c r="M2526" s="175"/>
      <c r="N2526" s="174"/>
      <c r="P2526" s="174"/>
      <c r="R2526" s="175"/>
      <c r="S2526" s="174"/>
      <c r="U2526" s="174"/>
      <c r="W2526" s="175"/>
      <c r="X2526" s="174"/>
    </row>
    <row r="2527" spans="7:24" s="165" customFormat="1" ht="15" customHeight="1">
      <c r="G2527" s="172"/>
      <c r="I2527" s="173"/>
      <c r="J2527" s="173"/>
      <c r="K2527" s="174"/>
      <c r="M2527" s="175"/>
      <c r="N2527" s="174"/>
      <c r="P2527" s="174"/>
      <c r="R2527" s="175"/>
      <c r="S2527" s="174"/>
      <c r="U2527" s="174"/>
      <c r="W2527" s="175"/>
      <c r="X2527" s="174"/>
    </row>
    <row r="2528" spans="7:24" s="165" customFormat="1" ht="15" customHeight="1">
      <c r="G2528" s="172"/>
      <c r="I2528" s="173"/>
      <c r="J2528" s="173"/>
      <c r="K2528" s="174"/>
      <c r="M2528" s="175"/>
      <c r="N2528" s="174"/>
      <c r="P2528" s="174"/>
      <c r="R2528" s="175"/>
      <c r="S2528" s="174"/>
      <c r="U2528" s="174"/>
      <c r="W2528" s="175"/>
      <c r="X2528" s="174"/>
    </row>
    <row r="2529" spans="7:24" s="165" customFormat="1" ht="15" customHeight="1">
      <c r="G2529" s="172"/>
      <c r="I2529" s="173"/>
      <c r="J2529" s="173"/>
      <c r="K2529" s="174"/>
      <c r="M2529" s="175"/>
      <c r="N2529" s="174"/>
      <c r="P2529" s="174"/>
      <c r="R2529" s="175"/>
      <c r="S2529" s="174"/>
      <c r="U2529" s="174"/>
      <c r="W2529" s="175"/>
      <c r="X2529" s="174"/>
    </row>
    <row r="2530" spans="7:24" s="165" customFormat="1" ht="15" customHeight="1">
      <c r="G2530" s="172"/>
      <c r="I2530" s="173"/>
      <c r="J2530" s="173"/>
      <c r="K2530" s="174"/>
      <c r="M2530" s="175"/>
      <c r="N2530" s="174"/>
      <c r="P2530" s="174"/>
      <c r="R2530" s="175"/>
      <c r="S2530" s="174"/>
      <c r="U2530" s="174"/>
      <c r="W2530" s="175"/>
      <c r="X2530" s="174"/>
    </row>
    <row r="2531" spans="7:24" s="165" customFormat="1" ht="15" customHeight="1">
      <c r="G2531" s="172"/>
      <c r="I2531" s="173"/>
      <c r="J2531" s="173"/>
      <c r="K2531" s="174"/>
      <c r="M2531" s="175"/>
      <c r="N2531" s="174"/>
      <c r="P2531" s="174"/>
      <c r="R2531" s="175"/>
      <c r="S2531" s="174"/>
      <c r="U2531" s="174"/>
      <c r="W2531" s="175"/>
      <c r="X2531" s="174"/>
    </row>
    <row r="2532" spans="7:24" s="165" customFormat="1" ht="15" customHeight="1">
      <c r="G2532" s="172"/>
      <c r="I2532" s="173"/>
      <c r="J2532" s="173"/>
      <c r="K2532" s="174"/>
      <c r="M2532" s="175"/>
      <c r="N2532" s="174"/>
      <c r="P2532" s="174"/>
      <c r="R2532" s="175"/>
      <c r="S2532" s="174"/>
      <c r="U2532" s="174"/>
      <c r="W2532" s="175"/>
      <c r="X2532" s="174"/>
    </row>
    <row r="2533" spans="7:24" s="165" customFormat="1" ht="15" customHeight="1">
      <c r="G2533" s="172"/>
      <c r="I2533" s="173"/>
      <c r="J2533" s="173"/>
      <c r="K2533" s="174"/>
      <c r="M2533" s="175"/>
      <c r="N2533" s="174"/>
      <c r="P2533" s="174"/>
      <c r="R2533" s="175"/>
      <c r="S2533" s="174"/>
      <c r="U2533" s="174"/>
      <c r="W2533" s="175"/>
      <c r="X2533" s="174"/>
    </row>
    <row r="2534" spans="7:24" s="165" customFormat="1" ht="15" customHeight="1">
      <c r="G2534" s="172"/>
      <c r="I2534" s="173"/>
      <c r="J2534" s="173"/>
      <c r="K2534" s="174"/>
      <c r="M2534" s="175"/>
      <c r="N2534" s="174"/>
      <c r="P2534" s="174"/>
      <c r="R2534" s="175"/>
      <c r="S2534" s="174"/>
      <c r="U2534" s="174"/>
      <c r="W2534" s="175"/>
      <c r="X2534" s="174"/>
    </row>
    <row r="2535" spans="7:24" s="165" customFormat="1" ht="15" customHeight="1">
      <c r="G2535" s="172"/>
      <c r="I2535" s="173"/>
      <c r="J2535" s="173"/>
      <c r="K2535" s="174"/>
      <c r="M2535" s="175"/>
      <c r="N2535" s="174"/>
      <c r="P2535" s="174"/>
      <c r="R2535" s="175"/>
      <c r="S2535" s="174"/>
      <c r="U2535" s="174"/>
      <c r="W2535" s="175"/>
      <c r="X2535" s="174"/>
    </row>
    <row r="2536" spans="7:24" s="165" customFormat="1" ht="15" customHeight="1">
      <c r="G2536" s="172"/>
      <c r="I2536" s="173"/>
      <c r="J2536" s="173"/>
      <c r="K2536" s="174"/>
      <c r="M2536" s="175"/>
      <c r="N2536" s="174"/>
      <c r="P2536" s="174"/>
      <c r="R2536" s="175"/>
      <c r="S2536" s="174"/>
      <c r="U2536" s="174"/>
      <c r="W2536" s="175"/>
      <c r="X2536" s="174"/>
    </row>
    <row r="2537" spans="7:24" s="165" customFormat="1" ht="15" customHeight="1">
      <c r="G2537" s="172"/>
      <c r="I2537" s="173"/>
      <c r="J2537" s="173"/>
      <c r="K2537" s="174"/>
      <c r="M2537" s="175"/>
      <c r="N2537" s="174"/>
      <c r="P2537" s="174"/>
      <c r="R2537" s="175"/>
      <c r="S2537" s="174"/>
      <c r="U2537" s="174"/>
      <c r="W2537" s="175"/>
      <c r="X2537" s="174"/>
    </row>
    <row r="2538" spans="7:24" s="165" customFormat="1" ht="15" customHeight="1">
      <c r="G2538" s="172"/>
      <c r="I2538" s="173"/>
      <c r="J2538" s="173"/>
      <c r="K2538" s="174"/>
      <c r="M2538" s="175"/>
      <c r="N2538" s="174"/>
      <c r="P2538" s="174"/>
      <c r="R2538" s="175"/>
      <c r="S2538" s="174"/>
      <c r="U2538" s="174"/>
      <c r="W2538" s="175"/>
      <c r="X2538" s="174"/>
    </row>
    <row r="2539" spans="7:24" s="165" customFormat="1" ht="15" customHeight="1">
      <c r="G2539" s="172"/>
      <c r="I2539" s="173"/>
      <c r="J2539" s="173"/>
      <c r="K2539" s="174"/>
      <c r="M2539" s="175"/>
      <c r="N2539" s="174"/>
      <c r="P2539" s="174"/>
      <c r="R2539" s="175"/>
      <c r="S2539" s="174"/>
      <c r="U2539" s="174"/>
      <c r="W2539" s="175"/>
      <c r="X2539" s="174"/>
    </row>
    <row r="2540" spans="7:24" s="165" customFormat="1" ht="15" customHeight="1">
      <c r="G2540" s="172"/>
      <c r="I2540" s="173"/>
      <c r="J2540" s="173"/>
      <c r="K2540" s="174"/>
      <c r="M2540" s="175"/>
      <c r="N2540" s="174"/>
      <c r="P2540" s="174"/>
      <c r="R2540" s="175"/>
      <c r="S2540" s="174"/>
      <c r="U2540" s="174"/>
      <c r="W2540" s="175"/>
      <c r="X2540" s="174"/>
    </row>
    <row r="2541" spans="7:24" s="165" customFormat="1" ht="15" customHeight="1">
      <c r="G2541" s="172"/>
      <c r="I2541" s="173"/>
      <c r="J2541" s="173"/>
      <c r="K2541" s="174"/>
      <c r="M2541" s="175"/>
      <c r="N2541" s="174"/>
      <c r="P2541" s="174"/>
      <c r="R2541" s="175"/>
      <c r="S2541" s="174"/>
      <c r="U2541" s="174"/>
      <c r="W2541" s="175"/>
      <c r="X2541" s="174"/>
    </row>
    <row r="2542" spans="7:24" s="165" customFormat="1" ht="15" customHeight="1">
      <c r="G2542" s="172"/>
      <c r="I2542" s="173"/>
      <c r="J2542" s="173"/>
      <c r="K2542" s="174"/>
      <c r="M2542" s="175"/>
      <c r="N2542" s="174"/>
      <c r="P2542" s="174"/>
      <c r="R2542" s="175"/>
      <c r="S2542" s="174"/>
      <c r="U2542" s="174"/>
      <c r="W2542" s="175"/>
      <c r="X2542" s="174"/>
    </row>
    <row r="2543" spans="7:24" s="165" customFormat="1" ht="15" customHeight="1">
      <c r="G2543" s="172"/>
      <c r="I2543" s="173"/>
      <c r="J2543" s="173"/>
      <c r="K2543" s="174"/>
      <c r="M2543" s="175"/>
      <c r="N2543" s="174"/>
      <c r="P2543" s="174"/>
      <c r="R2543" s="175"/>
      <c r="S2543" s="174"/>
      <c r="U2543" s="174"/>
      <c r="W2543" s="175"/>
      <c r="X2543" s="174"/>
    </row>
    <row r="2544" spans="7:24" s="165" customFormat="1" ht="15" customHeight="1">
      <c r="G2544" s="172"/>
      <c r="I2544" s="173"/>
      <c r="J2544" s="173"/>
      <c r="K2544" s="174"/>
      <c r="M2544" s="175"/>
      <c r="N2544" s="174"/>
      <c r="P2544" s="174"/>
      <c r="R2544" s="175"/>
      <c r="S2544" s="174"/>
      <c r="U2544" s="174"/>
      <c r="W2544" s="175"/>
      <c r="X2544" s="174"/>
    </row>
    <row r="2545" spans="7:24" s="165" customFormat="1" ht="15" customHeight="1">
      <c r="G2545" s="172"/>
      <c r="I2545" s="173"/>
      <c r="J2545" s="173"/>
      <c r="K2545" s="174"/>
      <c r="M2545" s="175"/>
      <c r="N2545" s="174"/>
      <c r="P2545" s="174"/>
      <c r="R2545" s="175"/>
      <c r="S2545" s="174"/>
      <c r="U2545" s="174"/>
      <c r="W2545" s="175"/>
      <c r="X2545" s="174"/>
    </row>
    <row r="2546" spans="7:24" s="165" customFormat="1" ht="15" customHeight="1">
      <c r="G2546" s="172"/>
      <c r="I2546" s="173"/>
      <c r="J2546" s="173"/>
      <c r="K2546" s="174"/>
      <c r="M2546" s="175"/>
      <c r="N2546" s="174"/>
      <c r="P2546" s="174"/>
      <c r="R2546" s="175"/>
      <c r="S2546" s="174"/>
      <c r="U2546" s="174"/>
      <c r="W2546" s="175"/>
      <c r="X2546" s="174"/>
    </row>
    <row r="2547" spans="7:24" s="165" customFormat="1" ht="15" customHeight="1">
      <c r="G2547" s="172"/>
      <c r="I2547" s="173"/>
      <c r="J2547" s="173"/>
      <c r="K2547" s="174"/>
      <c r="M2547" s="175"/>
      <c r="N2547" s="174"/>
      <c r="P2547" s="174"/>
      <c r="R2547" s="175"/>
      <c r="S2547" s="174"/>
      <c r="U2547" s="174"/>
      <c r="W2547" s="175"/>
      <c r="X2547" s="174"/>
    </row>
    <row r="2548" spans="7:24" s="165" customFormat="1" ht="15" customHeight="1">
      <c r="G2548" s="172"/>
      <c r="I2548" s="173"/>
      <c r="J2548" s="173"/>
      <c r="K2548" s="174"/>
      <c r="M2548" s="175"/>
      <c r="N2548" s="174"/>
      <c r="P2548" s="174"/>
      <c r="R2548" s="175"/>
      <c r="S2548" s="174"/>
      <c r="U2548" s="174"/>
      <c r="W2548" s="175"/>
      <c r="X2548" s="174"/>
    </row>
    <row r="2549" spans="7:24" s="165" customFormat="1" ht="15" customHeight="1">
      <c r="G2549" s="172"/>
      <c r="I2549" s="173"/>
      <c r="J2549" s="173"/>
      <c r="K2549" s="174"/>
      <c r="M2549" s="175"/>
      <c r="N2549" s="174"/>
      <c r="P2549" s="174"/>
      <c r="R2549" s="175"/>
      <c r="S2549" s="174"/>
      <c r="U2549" s="174"/>
      <c r="W2549" s="175"/>
      <c r="X2549" s="174"/>
    </row>
    <row r="2550" spans="7:24" s="165" customFormat="1" ht="15" customHeight="1">
      <c r="G2550" s="172"/>
      <c r="I2550" s="173"/>
      <c r="J2550" s="173"/>
      <c r="K2550" s="174"/>
      <c r="M2550" s="175"/>
      <c r="N2550" s="174"/>
      <c r="P2550" s="174"/>
      <c r="R2550" s="175"/>
      <c r="S2550" s="174"/>
      <c r="U2550" s="174"/>
      <c r="W2550" s="175"/>
      <c r="X2550" s="174"/>
    </row>
    <row r="2551" spans="7:24" s="165" customFormat="1" ht="15" customHeight="1">
      <c r="G2551" s="172"/>
      <c r="I2551" s="173"/>
      <c r="J2551" s="173"/>
      <c r="K2551" s="174"/>
      <c r="M2551" s="175"/>
      <c r="N2551" s="174"/>
      <c r="P2551" s="174"/>
      <c r="R2551" s="175"/>
      <c r="S2551" s="174"/>
      <c r="U2551" s="174"/>
      <c r="W2551" s="175"/>
      <c r="X2551" s="174"/>
    </row>
    <row r="2552" spans="7:24" s="165" customFormat="1" ht="15" customHeight="1">
      <c r="G2552" s="172"/>
      <c r="I2552" s="173"/>
      <c r="J2552" s="173"/>
      <c r="K2552" s="174"/>
      <c r="M2552" s="175"/>
      <c r="N2552" s="174"/>
      <c r="P2552" s="174"/>
      <c r="R2552" s="175"/>
      <c r="S2552" s="174"/>
      <c r="U2552" s="174"/>
      <c r="W2552" s="175"/>
      <c r="X2552" s="174"/>
    </row>
    <row r="2553" spans="7:24" s="165" customFormat="1" ht="15" customHeight="1">
      <c r="G2553" s="172"/>
      <c r="I2553" s="173"/>
      <c r="J2553" s="173"/>
      <c r="K2553" s="174"/>
      <c r="M2553" s="175"/>
      <c r="N2553" s="174"/>
      <c r="P2553" s="174"/>
      <c r="R2553" s="175"/>
      <c r="S2553" s="174"/>
      <c r="U2553" s="174"/>
      <c r="W2553" s="175"/>
      <c r="X2553" s="174"/>
    </row>
    <row r="2554" spans="7:24" s="165" customFormat="1" ht="15" customHeight="1">
      <c r="G2554" s="172"/>
      <c r="I2554" s="173"/>
      <c r="J2554" s="173"/>
      <c r="K2554" s="174"/>
      <c r="M2554" s="175"/>
      <c r="N2554" s="174"/>
      <c r="P2554" s="174"/>
      <c r="R2554" s="175"/>
      <c r="S2554" s="174"/>
      <c r="U2554" s="174"/>
      <c r="W2554" s="175"/>
      <c r="X2554" s="174"/>
    </row>
    <row r="2555" spans="7:24" s="165" customFormat="1" ht="15" customHeight="1">
      <c r="G2555" s="172"/>
      <c r="I2555" s="173"/>
      <c r="J2555" s="173"/>
      <c r="K2555" s="174"/>
      <c r="M2555" s="175"/>
      <c r="N2555" s="174"/>
      <c r="P2555" s="174"/>
      <c r="R2555" s="175"/>
      <c r="S2555" s="174"/>
      <c r="U2555" s="174"/>
      <c r="W2555" s="175"/>
      <c r="X2555" s="174"/>
    </row>
    <row r="2556" spans="7:24" s="165" customFormat="1" ht="15" customHeight="1">
      <c r="G2556" s="172"/>
      <c r="I2556" s="173"/>
      <c r="J2556" s="173"/>
      <c r="K2556" s="174"/>
      <c r="M2556" s="175"/>
      <c r="N2556" s="174"/>
      <c r="P2556" s="174"/>
      <c r="R2556" s="175"/>
      <c r="S2556" s="174"/>
      <c r="U2556" s="174"/>
      <c r="W2556" s="175"/>
      <c r="X2556" s="174"/>
    </row>
    <row r="2557" spans="7:24" s="165" customFormat="1" ht="15" customHeight="1">
      <c r="G2557" s="172"/>
      <c r="I2557" s="173"/>
      <c r="J2557" s="173"/>
      <c r="K2557" s="174"/>
      <c r="M2557" s="175"/>
      <c r="N2557" s="174"/>
      <c r="P2557" s="174"/>
      <c r="R2557" s="175"/>
      <c r="S2557" s="174"/>
      <c r="U2557" s="174"/>
      <c r="W2557" s="175"/>
      <c r="X2557" s="174"/>
    </row>
    <row r="2558" spans="7:24" s="165" customFormat="1" ht="15" customHeight="1">
      <c r="G2558" s="172"/>
      <c r="I2558" s="173"/>
      <c r="J2558" s="173"/>
      <c r="K2558" s="174"/>
      <c r="M2558" s="175"/>
      <c r="N2558" s="174"/>
      <c r="P2558" s="174"/>
      <c r="R2558" s="175"/>
      <c r="S2558" s="174"/>
      <c r="U2558" s="174"/>
      <c r="W2558" s="175"/>
      <c r="X2558" s="174"/>
    </row>
    <row r="2559" spans="7:24" s="165" customFormat="1" ht="15" customHeight="1">
      <c r="G2559" s="172"/>
      <c r="I2559" s="173"/>
      <c r="J2559" s="173"/>
      <c r="K2559" s="174"/>
      <c r="M2559" s="175"/>
      <c r="N2559" s="174"/>
      <c r="P2559" s="174"/>
      <c r="R2559" s="175"/>
      <c r="S2559" s="174"/>
      <c r="U2559" s="174"/>
      <c r="W2559" s="175"/>
      <c r="X2559" s="174"/>
    </row>
    <row r="2560" spans="7:24" s="165" customFormat="1" ht="15" customHeight="1">
      <c r="G2560" s="172"/>
      <c r="I2560" s="173"/>
      <c r="J2560" s="173"/>
      <c r="K2560" s="174"/>
      <c r="M2560" s="175"/>
      <c r="N2560" s="174"/>
      <c r="P2560" s="174"/>
      <c r="R2560" s="175"/>
      <c r="S2560" s="174"/>
      <c r="U2560" s="174"/>
      <c r="W2560" s="175"/>
      <c r="X2560" s="174"/>
    </row>
    <row r="2561" spans="7:24" s="165" customFormat="1" ht="15" customHeight="1">
      <c r="G2561" s="172"/>
      <c r="I2561" s="173"/>
      <c r="J2561" s="173"/>
      <c r="K2561" s="174"/>
      <c r="M2561" s="175"/>
      <c r="N2561" s="174"/>
      <c r="P2561" s="174"/>
      <c r="R2561" s="175"/>
      <c r="S2561" s="174"/>
      <c r="U2561" s="174"/>
      <c r="W2561" s="175"/>
      <c r="X2561" s="174"/>
    </row>
    <row r="2562" spans="7:24" s="165" customFormat="1" ht="15" customHeight="1">
      <c r="G2562" s="172"/>
      <c r="I2562" s="173"/>
      <c r="J2562" s="173"/>
      <c r="K2562" s="174"/>
      <c r="M2562" s="175"/>
      <c r="N2562" s="174"/>
      <c r="P2562" s="174"/>
      <c r="R2562" s="175"/>
      <c r="S2562" s="174"/>
      <c r="U2562" s="174"/>
      <c r="W2562" s="175"/>
      <c r="X2562" s="174"/>
    </row>
    <row r="2563" spans="7:24" s="165" customFormat="1" ht="15" customHeight="1">
      <c r="G2563" s="172"/>
      <c r="I2563" s="173"/>
      <c r="J2563" s="173"/>
      <c r="K2563" s="174"/>
      <c r="M2563" s="175"/>
      <c r="N2563" s="174"/>
      <c r="P2563" s="174"/>
      <c r="R2563" s="175"/>
      <c r="S2563" s="174"/>
      <c r="U2563" s="174"/>
      <c r="W2563" s="175"/>
      <c r="X2563" s="174"/>
    </row>
    <row r="2564" spans="7:24" s="165" customFormat="1" ht="15" customHeight="1">
      <c r="G2564" s="172"/>
      <c r="I2564" s="173"/>
      <c r="J2564" s="173"/>
      <c r="K2564" s="174"/>
      <c r="M2564" s="175"/>
      <c r="N2564" s="174"/>
      <c r="P2564" s="174"/>
      <c r="R2564" s="175"/>
      <c r="S2564" s="174"/>
      <c r="U2564" s="174"/>
      <c r="W2564" s="175"/>
      <c r="X2564" s="174"/>
    </row>
    <row r="2565" spans="7:24" s="165" customFormat="1" ht="15" customHeight="1">
      <c r="G2565" s="172"/>
      <c r="I2565" s="173"/>
      <c r="J2565" s="173"/>
      <c r="K2565" s="174"/>
      <c r="M2565" s="175"/>
      <c r="N2565" s="174"/>
      <c r="P2565" s="174"/>
      <c r="R2565" s="175"/>
      <c r="S2565" s="174"/>
      <c r="U2565" s="174"/>
      <c r="W2565" s="175"/>
      <c r="X2565" s="174"/>
    </row>
    <row r="2566" spans="7:24" s="165" customFormat="1" ht="15" customHeight="1">
      <c r="G2566" s="172"/>
      <c r="I2566" s="173"/>
      <c r="J2566" s="173"/>
      <c r="K2566" s="174"/>
      <c r="M2566" s="175"/>
      <c r="N2566" s="174"/>
      <c r="P2566" s="174"/>
      <c r="R2566" s="175"/>
      <c r="S2566" s="174"/>
      <c r="U2566" s="174"/>
      <c r="W2566" s="175"/>
      <c r="X2566" s="174"/>
    </row>
    <row r="2567" spans="7:24" s="165" customFormat="1" ht="15" customHeight="1">
      <c r="G2567" s="172"/>
      <c r="I2567" s="173"/>
      <c r="J2567" s="173"/>
      <c r="K2567" s="174"/>
      <c r="M2567" s="175"/>
      <c r="N2567" s="174"/>
      <c r="P2567" s="174"/>
      <c r="R2567" s="175"/>
      <c r="S2567" s="174"/>
      <c r="U2567" s="174"/>
      <c r="W2567" s="175"/>
      <c r="X2567" s="174"/>
    </row>
    <row r="2568" spans="7:24" s="165" customFormat="1" ht="15" customHeight="1">
      <c r="G2568" s="172"/>
      <c r="I2568" s="173"/>
      <c r="J2568" s="173"/>
      <c r="K2568" s="174"/>
      <c r="M2568" s="175"/>
      <c r="N2568" s="174"/>
      <c r="P2568" s="174"/>
      <c r="R2568" s="175"/>
      <c r="S2568" s="174"/>
      <c r="U2568" s="174"/>
      <c r="W2568" s="175"/>
      <c r="X2568" s="174"/>
    </row>
    <row r="2569" spans="7:24" s="165" customFormat="1" ht="15" customHeight="1">
      <c r="G2569" s="172"/>
      <c r="I2569" s="173"/>
      <c r="J2569" s="173"/>
      <c r="K2569" s="174"/>
      <c r="M2569" s="175"/>
      <c r="N2569" s="174"/>
      <c r="P2569" s="174"/>
      <c r="R2569" s="175"/>
      <c r="S2569" s="174"/>
      <c r="U2569" s="174"/>
      <c r="W2569" s="175"/>
      <c r="X2569" s="174"/>
    </row>
    <row r="2570" spans="7:24" s="165" customFormat="1" ht="15" customHeight="1">
      <c r="G2570" s="172"/>
      <c r="I2570" s="173"/>
      <c r="J2570" s="173"/>
      <c r="K2570" s="174"/>
      <c r="M2570" s="175"/>
      <c r="N2570" s="174"/>
      <c r="P2570" s="174"/>
      <c r="R2570" s="175"/>
      <c r="S2570" s="174"/>
      <c r="U2570" s="174"/>
      <c r="W2570" s="175"/>
      <c r="X2570" s="174"/>
    </row>
    <row r="2571" spans="7:24" s="165" customFormat="1" ht="15" customHeight="1">
      <c r="G2571" s="172"/>
      <c r="I2571" s="173"/>
      <c r="J2571" s="173"/>
      <c r="K2571" s="174"/>
      <c r="M2571" s="175"/>
      <c r="N2571" s="174"/>
      <c r="P2571" s="174"/>
      <c r="R2571" s="175"/>
      <c r="S2571" s="174"/>
      <c r="U2571" s="174"/>
      <c r="W2571" s="175"/>
      <c r="X2571" s="174"/>
    </row>
    <row r="2572" spans="7:24" s="165" customFormat="1" ht="15" customHeight="1">
      <c r="G2572" s="172"/>
      <c r="I2572" s="173"/>
      <c r="J2572" s="173"/>
      <c r="K2572" s="174"/>
      <c r="M2572" s="175"/>
      <c r="N2572" s="174"/>
      <c r="P2572" s="174"/>
      <c r="R2572" s="175"/>
      <c r="S2572" s="174"/>
      <c r="U2572" s="174"/>
      <c r="W2572" s="175"/>
      <c r="X2572" s="174"/>
    </row>
    <row r="2573" spans="7:24" s="165" customFormat="1" ht="15" customHeight="1">
      <c r="G2573" s="172"/>
      <c r="I2573" s="173"/>
      <c r="J2573" s="173"/>
      <c r="K2573" s="174"/>
      <c r="M2573" s="175"/>
      <c r="N2573" s="174"/>
      <c r="P2573" s="174"/>
      <c r="R2573" s="175"/>
      <c r="S2573" s="174"/>
      <c r="U2573" s="174"/>
      <c r="W2573" s="175"/>
      <c r="X2573" s="174"/>
    </row>
    <row r="2574" spans="7:24" s="165" customFormat="1" ht="15" customHeight="1">
      <c r="G2574" s="172"/>
      <c r="I2574" s="173"/>
      <c r="J2574" s="173"/>
      <c r="K2574" s="174"/>
      <c r="M2574" s="175"/>
      <c r="N2574" s="174"/>
      <c r="P2574" s="174"/>
      <c r="R2574" s="175"/>
      <c r="S2574" s="174"/>
      <c r="U2574" s="174"/>
      <c r="W2574" s="175"/>
      <c r="X2574" s="174"/>
    </row>
    <row r="2575" spans="7:24" s="165" customFormat="1" ht="15" customHeight="1">
      <c r="G2575" s="172"/>
      <c r="I2575" s="173"/>
      <c r="J2575" s="173"/>
      <c r="K2575" s="174"/>
      <c r="M2575" s="175"/>
      <c r="N2575" s="174"/>
      <c r="P2575" s="174"/>
      <c r="R2575" s="175"/>
      <c r="S2575" s="174"/>
      <c r="U2575" s="174"/>
      <c r="W2575" s="175"/>
      <c r="X2575" s="174"/>
    </row>
    <row r="2576" spans="7:24" s="165" customFormat="1" ht="15" customHeight="1">
      <c r="G2576" s="172"/>
      <c r="I2576" s="173"/>
      <c r="J2576" s="173"/>
      <c r="K2576" s="174"/>
      <c r="M2576" s="175"/>
      <c r="N2576" s="174"/>
      <c r="P2576" s="174"/>
      <c r="R2576" s="175"/>
      <c r="S2576" s="174"/>
      <c r="U2576" s="174"/>
      <c r="W2576" s="175"/>
      <c r="X2576" s="174"/>
    </row>
    <row r="2577" spans="7:24" s="165" customFormat="1" ht="15" customHeight="1">
      <c r="G2577" s="172"/>
      <c r="I2577" s="173"/>
      <c r="J2577" s="173"/>
      <c r="K2577" s="174"/>
      <c r="M2577" s="175"/>
      <c r="N2577" s="174"/>
      <c r="P2577" s="174"/>
      <c r="R2577" s="175"/>
      <c r="S2577" s="174"/>
      <c r="U2577" s="174"/>
      <c r="W2577" s="175"/>
      <c r="X2577" s="174"/>
    </row>
    <row r="2578" spans="7:24" s="165" customFormat="1" ht="15" customHeight="1">
      <c r="G2578" s="172"/>
      <c r="I2578" s="173"/>
      <c r="J2578" s="173"/>
      <c r="K2578" s="174"/>
      <c r="M2578" s="175"/>
      <c r="N2578" s="174"/>
      <c r="P2578" s="174"/>
      <c r="R2578" s="175"/>
      <c r="S2578" s="174"/>
      <c r="U2578" s="174"/>
      <c r="W2578" s="175"/>
      <c r="X2578" s="174"/>
    </row>
    <row r="2579" spans="7:24" s="165" customFormat="1" ht="15" customHeight="1">
      <c r="G2579" s="172"/>
      <c r="I2579" s="173"/>
      <c r="J2579" s="173"/>
      <c r="K2579" s="174"/>
      <c r="M2579" s="175"/>
      <c r="N2579" s="174"/>
      <c r="P2579" s="174"/>
      <c r="R2579" s="175"/>
      <c r="S2579" s="174"/>
      <c r="U2579" s="174"/>
      <c r="W2579" s="175"/>
      <c r="X2579" s="174"/>
    </row>
    <row r="2580" spans="7:24" s="165" customFormat="1" ht="15" customHeight="1">
      <c r="G2580" s="172"/>
      <c r="I2580" s="173"/>
      <c r="J2580" s="173"/>
      <c r="K2580" s="174"/>
      <c r="M2580" s="175"/>
      <c r="N2580" s="174"/>
      <c r="P2580" s="174"/>
      <c r="R2580" s="175"/>
      <c r="S2580" s="174"/>
      <c r="U2580" s="174"/>
      <c r="W2580" s="175"/>
      <c r="X2580" s="174"/>
    </row>
    <row r="2581" spans="7:24" s="165" customFormat="1" ht="15" customHeight="1">
      <c r="G2581" s="172"/>
      <c r="I2581" s="173"/>
      <c r="J2581" s="173"/>
      <c r="K2581" s="174"/>
      <c r="M2581" s="175"/>
      <c r="N2581" s="174"/>
      <c r="P2581" s="174"/>
      <c r="R2581" s="175"/>
      <c r="S2581" s="174"/>
      <c r="U2581" s="174"/>
      <c r="W2581" s="175"/>
      <c r="X2581" s="174"/>
    </row>
    <row r="2582" spans="7:24" s="165" customFormat="1" ht="15" customHeight="1">
      <c r="G2582" s="172"/>
      <c r="I2582" s="173"/>
      <c r="J2582" s="173"/>
      <c r="K2582" s="174"/>
      <c r="M2582" s="175"/>
      <c r="N2582" s="174"/>
      <c r="P2582" s="174"/>
      <c r="R2582" s="175"/>
      <c r="S2582" s="174"/>
      <c r="U2582" s="174"/>
      <c r="W2582" s="175"/>
      <c r="X2582" s="174"/>
    </row>
    <row r="2583" spans="7:24" s="165" customFormat="1" ht="15" customHeight="1">
      <c r="G2583" s="172"/>
      <c r="I2583" s="173"/>
      <c r="J2583" s="173"/>
      <c r="K2583" s="174"/>
      <c r="M2583" s="175"/>
      <c r="N2583" s="174"/>
      <c r="P2583" s="174"/>
      <c r="R2583" s="175"/>
      <c r="S2583" s="174"/>
      <c r="U2583" s="174"/>
      <c r="W2583" s="175"/>
      <c r="X2583" s="174"/>
    </row>
    <row r="2584" spans="7:24" s="165" customFormat="1" ht="15" customHeight="1">
      <c r="G2584" s="172"/>
      <c r="I2584" s="173"/>
      <c r="J2584" s="173"/>
      <c r="K2584" s="174"/>
      <c r="M2584" s="175"/>
      <c r="N2584" s="174"/>
      <c r="P2584" s="174"/>
      <c r="R2584" s="175"/>
      <c r="S2584" s="174"/>
      <c r="U2584" s="174"/>
      <c r="W2584" s="175"/>
      <c r="X2584" s="174"/>
    </row>
    <row r="2585" spans="7:24" s="165" customFormat="1" ht="15" customHeight="1">
      <c r="G2585" s="172"/>
      <c r="I2585" s="173"/>
      <c r="J2585" s="173"/>
      <c r="K2585" s="174"/>
      <c r="M2585" s="175"/>
      <c r="N2585" s="174"/>
      <c r="P2585" s="174"/>
      <c r="R2585" s="175"/>
      <c r="S2585" s="174"/>
      <c r="U2585" s="174"/>
      <c r="W2585" s="175"/>
      <c r="X2585" s="174"/>
    </row>
    <row r="2586" spans="7:24" s="165" customFormat="1" ht="15" customHeight="1">
      <c r="G2586" s="172"/>
      <c r="I2586" s="173"/>
      <c r="J2586" s="173"/>
      <c r="K2586" s="174"/>
      <c r="M2586" s="175"/>
      <c r="N2586" s="174"/>
      <c r="P2586" s="174"/>
      <c r="R2586" s="175"/>
      <c r="S2586" s="174"/>
      <c r="U2586" s="174"/>
      <c r="W2586" s="175"/>
      <c r="X2586" s="174"/>
    </row>
    <row r="2587" spans="7:24" s="165" customFormat="1" ht="15" customHeight="1">
      <c r="G2587" s="172"/>
      <c r="I2587" s="173"/>
      <c r="J2587" s="173"/>
      <c r="K2587" s="174"/>
      <c r="M2587" s="175"/>
      <c r="N2587" s="174"/>
      <c r="P2587" s="174"/>
      <c r="R2587" s="175"/>
      <c r="S2587" s="174"/>
      <c r="U2587" s="174"/>
      <c r="W2587" s="175"/>
      <c r="X2587" s="174"/>
    </row>
    <row r="2588" spans="7:24" s="165" customFormat="1" ht="15" customHeight="1">
      <c r="G2588" s="172"/>
      <c r="I2588" s="173"/>
      <c r="J2588" s="173"/>
      <c r="K2588" s="174"/>
      <c r="M2588" s="175"/>
      <c r="N2588" s="174"/>
      <c r="P2588" s="174"/>
      <c r="R2588" s="175"/>
      <c r="S2588" s="174"/>
      <c r="U2588" s="174"/>
      <c r="W2588" s="175"/>
      <c r="X2588" s="174"/>
    </row>
    <row r="2589" spans="7:24" s="165" customFormat="1" ht="15" customHeight="1">
      <c r="G2589" s="172"/>
      <c r="I2589" s="173"/>
      <c r="J2589" s="173"/>
      <c r="K2589" s="174"/>
      <c r="M2589" s="175"/>
      <c r="N2589" s="174"/>
      <c r="P2589" s="174"/>
      <c r="R2589" s="175"/>
      <c r="S2589" s="174"/>
      <c r="U2589" s="174"/>
      <c r="W2589" s="175"/>
      <c r="X2589" s="174"/>
    </row>
    <row r="2590" spans="7:24" s="165" customFormat="1" ht="15" customHeight="1">
      <c r="G2590" s="172"/>
      <c r="I2590" s="173"/>
      <c r="J2590" s="173"/>
      <c r="K2590" s="174"/>
      <c r="M2590" s="175"/>
      <c r="N2590" s="174"/>
      <c r="P2590" s="174"/>
      <c r="R2590" s="175"/>
      <c r="S2590" s="174"/>
      <c r="U2590" s="174"/>
      <c r="W2590" s="175"/>
      <c r="X2590" s="174"/>
    </row>
    <row r="2591" spans="7:24" s="165" customFormat="1" ht="15" customHeight="1">
      <c r="G2591" s="172"/>
      <c r="I2591" s="173"/>
      <c r="J2591" s="173"/>
      <c r="K2591" s="174"/>
      <c r="M2591" s="175"/>
      <c r="N2591" s="174"/>
      <c r="P2591" s="174"/>
      <c r="R2591" s="175"/>
      <c r="S2591" s="174"/>
      <c r="U2591" s="174"/>
      <c r="W2591" s="175"/>
      <c r="X2591" s="174"/>
    </row>
    <row r="2592" spans="7:24" s="165" customFormat="1" ht="15" customHeight="1">
      <c r="G2592" s="172"/>
      <c r="I2592" s="173"/>
      <c r="J2592" s="173"/>
      <c r="K2592" s="174"/>
      <c r="M2592" s="175"/>
      <c r="N2592" s="174"/>
      <c r="P2592" s="174"/>
      <c r="R2592" s="175"/>
      <c r="S2592" s="174"/>
      <c r="U2592" s="174"/>
      <c r="W2592" s="175"/>
      <c r="X2592" s="174"/>
    </row>
    <row r="2593" spans="7:24" s="165" customFormat="1" ht="15" customHeight="1">
      <c r="G2593" s="172"/>
      <c r="I2593" s="173"/>
      <c r="J2593" s="173"/>
      <c r="K2593" s="174"/>
      <c r="M2593" s="175"/>
      <c r="N2593" s="174"/>
      <c r="P2593" s="174"/>
      <c r="R2593" s="175"/>
      <c r="S2593" s="174"/>
      <c r="U2593" s="174"/>
      <c r="W2593" s="175"/>
      <c r="X2593" s="174"/>
    </row>
    <row r="2594" spans="7:24" s="165" customFormat="1" ht="15" customHeight="1">
      <c r="G2594" s="172"/>
      <c r="I2594" s="173"/>
      <c r="J2594" s="173"/>
      <c r="K2594" s="174"/>
      <c r="M2594" s="175"/>
      <c r="N2594" s="174"/>
      <c r="P2594" s="174"/>
      <c r="R2594" s="175"/>
      <c r="S2594" s="174"/>
      <c r="U2594" s="174"/>
      <c r="W2594" s="175"/>
      <c r="X2594" s="174"/>
    </row>
    <row r="2595" spans="7:24" s="165" customFormat="1" ht="15" customHeight="1">
      <c r="G2595" s="172"/>
      <c r="I2595" s="173"/>
      <c r="J2595" s="173"/>
      <c r="K2595" s="174"/>
      <c r="M2595" s="175"/>
      <c r="N2595" s="174"/>
      <c r="P2595" s="174"/>
      <c r="R2595" s="175"/>
      <c r="S2595" s="174"/>
      <c r="U2595" s="174"/>
      <c r="W2595" s="175"/>
      <c r="X2595" s="174"/>
    </row>
    <row r="2596" spans="7:24" s="165" customFormat="1" ht="15" customHeight="1">
      <c r="G2596" s="172"/>
      <c r="I2596" s="173"/>
      <c r="J2596" s="173"/>
      <c r="K2596" s="174"/>
      <c r="M2596" s="175"/>
      <c r="N2596" s="174"/>
      <c r="P2596" s="174"/>
      <c r="R2596" s="175"/>
      <c r="S2596" s="174"/>
      <c r="U2596" s="174"/>
      <c r="W2596" s="175"/>
      <c r="X2596" s="174"/>
    </row>
    <row r="2597" spans="7:24" s="165" customFormat="1" ht="15" customHeight="1">
      <c r="G2597" s="172"/>
      <c r="I2597" s="173"/>
      <c r="J2597" s="173"/>
      <c r="K2597" s="174"/>
      <c r="M2597" s="175"/>
      <c r="N2597" s="174"/>
      <c r="P2597" s="174"/>
      <c r="R2597" s="175"/>
      <c r="S2597" s="174"/>
      <c r="U2597" s="174"/>
      <c r="W2597" s="175"/>
      <c r="X2597" s="174"/>
    </row>
    <row r="2598" spans="7:24" s="165" customFormat="1" ht="15" customHeight="1">
      <c r="G2598" s="172"/>
      <c r="I2598" s="173"/>
      <c r="J2598" s="173"/>
      <c r="K2598" s="174"/>
      <c r="M2598" s="175"/>
      <c r="N2598" s="174"/>
      <c r="P2598" s="174"/>
      <c r="R2598" s="175"/>
      <c r="S2598" s="174"/>
      <c r="U2598" s="174"/>
      <c r="W2598" s="175"/>
      <c r="X2598" s="174"/>
    </row>
    <row r="2599" spans="7:24" s="165" customFormat="1" ht="15" customHeight="1">
      <c r="G2599" s="172"/>
      <c r="I2599" s="173"/>
      <c r="J2599" s="173"/>
      <c r="K2599" s="174"/>
      <c r="M2599" s="175"/>
      <c r="N2599" s="174"/>
      <c r="P2599" s="174"/>
      <c r="R2599" s="175"/>
      <c r="S2599" s="174"/>
      <c r="U2599" s="174"/>
      <c r="W2599" s="175"/>
      <c r="X2599" s="174"/>
    </row>
    <row r="2600" spans="7:24" s="165" customFormat="1" ht="15" customHeight="1">
      <c r="G2600" s="172"/>
      <c r="I2600" s="173"/>
      <c r="J2600" s="173"/>
      <c r="K2600" s="174"/>
      <c r="M2600" s="175"/>
      <c r="N2600" s="174"/>
      <c r="P2600" s="174"/>
      <c r="R2600" s="175"/>
      <c r="S2600" s="174"/>
      <c r="U2600" s="174"/>
      <c r="W2600" s="175"/>
      <c r="X2600" s="174"/>
    </row>
    <row r="2601" spans="7:24" s="165" customFormat="1" ht="15" customHeight="1">
      <c r="G2601" s="172"/>
      <c r="I2601" s="173"/>
      <c r="J2601" s="173"/>
      <c r="K2601" s="174"/>
      <c r="M2601" s="175"/>
      <c r="N2601" s="174"/>
      <c r="P2601" s="174"/>
      <c r="R2601" s="175"/>
      <c r="S2601" s="174"/>
      <c r="U2601" s="174"/>
      <c r="W2601" s="175"/>
      <c r="X2601" s="174"/>
    </row>
    <row r="2602" spans="7:24" s="165" customFormat="1" ht="15" customHeight="1">
      <c r="G2602" s="172"/>
      <c r="I2602" s="173"/>
      <c r="J2602" s="173"/>
      <c r="K2602" s="174"/>
      <c r="M2602" s="175"/>
      <c r="N2602" s="174"/>
      <c r="P2602" s="174"/>
      <c r="R2602" s="175"/>
      <c r="S2602" s="174"/>
      <c r="U2602" s="174"/>
      <c r="W2602" s="175"/>
      <c r="X2602" s="174"/>
    </row>
    <row r="2603" spans="7:24" s="165" customFormat="1" ht="15" customHeight="1">
      <c r="G2603" s="172"/>
      <c r="I2603" s="173"/>
      <c r="J2603" s="173"/>
      <c r="K2603" s="174"/>
      <c r="M2603" s="175"/>
      <c r="N2603" s="174"/>
      <c r="P2603" s="174"/>
      <c r="R2603" s="175"/>
      <c r="S2603" s="174"/>
      <c r="U2603" s="174"/>
      <c r="W2603" s="175"/>
      <c r="X2603" s="174"/>
    </row>
    <row r="2604" spans="7:24" s="165" customFormat="1" ht="15" customHeight="1">
      <c r="G2604" s="172"/>
      <c r="I2604" s="173"/>
      <c r="J2604" s="173"/>
      <c r="K2604" s="174"/>
      <c r="M2604" s="175"/>
      <c r="N2604" s="174"/>
      <c r="P2604" s="174"/>
      <c r="R2604" s="175"/>
      <c r="S2604" s="174"/>
      <c r="U2604" s="174"/>
      <c r="W2604" s="175"/>
      <c r="X2604" s="174"/>
    </row>
    <row r="2605" spans="7:24" s="165" customFormat="1" ht="15" customHeight="1">
      <c r="G2605" s="172"/>
      <c r="I2605" s="173"/>
      <c r="J2605" s="173"/>
      <c r="K2605" s="174"/>
      <c r="M2605" s="175"/>
      <c r="N2605" s="174"/>
      <c r="P2605" s="174"/>
      <c r="R2605" s="175"/>
      <c r="S2605" s="174"/>
      <c r="U2605" s="174"/>
      <c r="W2605" s="175"/>
      <c r="X2605" s="174"/>
    </row>
    <row r="2606" spans="7:24" s="165" customFormat="1" ht="15" customHeight="1">
      <c r="G2606" s="172"/>
      <c r="I2606" s="173"/>
      <c r="J2606" s="173"/>
      <c r="K2606" s="174"/>
      <c r="M2606" s="175"/>
      <c r="N2606" s="174"/>
      <c r="P2606" s="174"/>
      <c r="R2606" s="175"/>
      <c r="S2606" s="174"/>
      <c r="U2606" s="174"/>
      <c r="W2606" s="175"/>
      <c r="X2606" s="174"/>
    </row>
    <row r="2607" spans="7:24" s="165" customFormat="1" ht="15" customHeight="1">
      <c r="G2607" s="172"/>
      <c r="I2607" s="173"/>
      <c r="J2607" s="173"/>
      <c r="K2607" s="174"/>
      <c r="M2607" s="175"/>
      <c r="N2607" s="174"/>
      <c r="P2607" s="174"/>
      <c r="R2607" s="175"/>
      <c r="S2607" s="174"/>
      <c r="U2607" s="174"/>
      <c r="W2607" s="175"/>
      <c r="X2607" s="174"/>
    </row>
    <row r="2608" spans="7:24" s="165" customFormat="1" ht="15" customHeight="1">
      <c r="G2608" s="172"/>
      <c r="I2608" s="173"/>
      <c r="J2608" s="173"/>
      <c r="K2608" s="174"/>
      <c r="M2608" s="175"/>
      <c r="N2608" s="174"/>
      <c r="P2608" s="174"/>
      <c r="R2608" s="175"/>
      <c r="S2608" s="174"/>
      <c r="U2608" s="174"/>
      <c r="W2608" s="175"/>
      <c r="X2608" s="174"/>
    </row>
    <row r="2609" spans="7:24" s="165" customFormat="1" ht="15" customHeight="1">
      <c r="G2609" s="172"/>
      <c r="I2609" s="173"/>
      <c r="J2609" s="173"/>
      <c r="K2609" s="174"/>
      <c r="M2609" s="175"/>
      <c r="N2609" s="174"/>
      <c r="P2609" s="174"/>
      <c r="R2609" s="175"/>
      <c r="S2609" s="174"/>
      <c r="U2609" s="174"/>
      <c r="W2609" s="175"/>
      <c r="X2609" s="174"/>
    </row>
    <row r="2610" spans="7:24" s="165" customFormat="1" ht="15" customHeight="1">
      <c r="G2610" s="172"/>
      <c r="I2610" s="173"/>
      <c r="J2610" s="173"/>
      <c r="K2610" s="174"/>
      <c r="M2610" s="175"/>
      <c r="N2610" s="174"/>
      <c r="P2610" s="174"/>
      <c r="R2610" s="175"/>
      <c r="S2610" s="174"/>
      <c r="U2610" s="174"/>
      <c r="W2610" s="175"/>
      <c r="X2610" s="174"/>
    </row>
    <row r="2611" spans="7:24" s="165" customFormat="1" ht="15" customHeight="1">
      <c r="G2611" s="172"/>
      <c r="I2611" s="173"/>
      <c r="J2611" s="173"/>
      <c r="K2611" s="174"/>
      <c r="M2611" s="175"/>
      <c r="N2611" s="174"/>
      <c r="P2611" s="174"/>
      <c r="R2611" s="175"/>
      <c r="S2611" s="174"/>
      <c r="U2611" s="174"/>
      <c r="W2611" s="175"/>
      <c r="X2611" s="174"/>
    </row>
    <row r="2612" spans="7:24" s="165" customFormat="1" ht="15" customHeight="1">
      <c r="G2612" s="172"/>
      <c r="I2612" s="173"/>
      <c r="J2612" s="173"/>
      <c r="K2612" s="174"/>
      <c r="M2612" s="175"/>
      <c r="N2612" s="174"/>
      <c r="P2612" s="174"/>
      <c r="R2612" s="175"/>
      <c r="S2612" s="174"/>
      <c r="U2612" s="174"/>
      <c r="W2612" s="175"/>
      <c r="X2612" s="174"/>
    </row>
    <row r="2613" spans="7:24" s="165" customFormat="1" ht="15" customHeight="1">
      <c r="G2613" s="172"/>
      <c r="I2613" s="173"/>
      <c r="J2613" s="173"/>
      <c r="K2613" s="174"/>
      <c r="M2613" s="175"/>
      <c r="N2613" s="174"/>
      <c r="P2613" s="174"/>
      <c r="R2613" s="175"/>
      <c r="S2613" s="174"/>
      <c r="U2613" s="174"/>
      <c r="W2613" s="175"/>
      <c r="X2613" s="174"/>
    </row>
    <row r="2614" spans="7:24" s="165" customFormat="1" ht="15" customHeight="1">
      <c r="G2614" s="172"/>
      <c r="I2614" s="173"/>
      <c r="J2614" s="173"/>
      <c r="K2614" s="174"/>
      <c r="M2614" s="175"/>
      <c r="N2614" s="174"/>
      <c r="P2614" s="174"/>
      <c r="R2614" s="175"/>
      <c r="S2614" s="174"/>
      <c r="U2614" s="174"/>
      <c r="W2614" s="175"/>
      <c r="X2614" s="174"/>
    </row>
    <row r="2615" spans="7:24" s="165" customFormat="1" ht="15" customHeight="1">
      <c r="G2615" s="172"/>
      <c r="I2615" s="173"/>
      <c r="J2615" s="173"/>
      <c r="K2615" s="174"/>
      <c r="M2615" s="175"/>
      <c r="N2615" s="174"/>
      <c r="P2615" s="174"/>
      <c r="R2615" s="175"/>
      <c r="S2615" s="174"/>
      <c r="U2615" s="174"/>
      <c r="W2615" s="175"/>
      <c r="X2615" s="174"/>
    </row>
    <row r="2616" spans="7:24" s="165" customFormat="1" ht="15" customHeight="1">
      <c r="G2616" s="172"/>
      <c r="I2616" s="173"/>
      <c r="J2616" s="173"/>
      <c r="K2616" s="174"/>
      <c r="M2616" s="175"/>
      <c r="N2616" s="174"/>
      <c r="P2616" s="174"/>
      <c r="R2616" s="175"/>
      <c r="S2616" s="174"/>
      <c r="U2616" s="174"/>
      <c r="W2616" s="175"/>
      <c r="X2616" s="174"/>
    </row>
    <row r="2617" spans="7:24" s="165" customFormat="1" ht="15" customHeight="1">
      <c r="G2617" s="172"/>
      <c r="I2617" s="173"/>
      <c r="J2617" s="173"/>
      <c r="K2617" s="174"/>
      <c r="M2617" s="175"/>
      <c r="N2617" s="174"/>
      <c r="P2617" s="174"/>
      <c r="R2617" s="175"/>
      <c r="S2617" s="174"/>
      <c r="U2617" s="174"/>
      <c r="W2617" s="175"/>
      <c r="X2617" s="174"/>
    </row>
    <row r="2618" spans="7:24" s="165" customFormat="1" ht="15" customHeight="1">
      <c r="G2618" s="172"/>
      <c r="I2618" s="173"/>
      <c r="J2618" s="173"/>
      <c r="K2618" s="174"/>
      <c r="M2618" s="175"/>
      <c r="N2618" s="174"/>
      <c r="P2618" s="174"/>
      <c r="R2618" s="175"/>
      <c r="S2618" s="174"/>
      <c r="U2618" s="174"/>
      <c r="W2618" s="175"/>
      <c r="X2618" s="174"/>
    </row>
    <row r="2619" spans="7:24" s="165" customFormat="1" ht="15" customHeight="1">
      <c r="G2619" s="172"/>
      <c r="I2619" s="173"/>
      <c r="J2619" s="173"/>
      <c r="K2619" s="174"/>
      <c r="M2619" s="175"/>
      <c r="N2619" s="174"/>
      <c r="P2619" s="174"/>
      <c r="R2619" s="175"/>
      <c r="S2619" s="174"/>
      <c r="U2619" s="174"/>
      <c r="W2619" s="175"/>
      <c r="X2619" s="174"/>
    </row>
    <row r="2620" spans="7:24" s="165" customFormat="1" ht="15" customHeight="1">
      <c r="G2620" s="172"/>
      <c r="I2620" s="173"/>
      <c r="J2620" s="173"/>
      <c r="K2620" s="174"/>
      <c r="M2620" s="175"/>
      <c r="N2620" s="174"/>
      <c r="P2620" s="174"/>
      <c r="R2620" s="175"/>
      <c r="S2620" s="174"/>
      <c r="U2620" s="174"/>
      <c r="W2620" s="175"/>
      <c r="X2620" s="174"/>
    </row>
    <row r="2621" spans="7:24" s="165" customFormat="1" ht="15" customHeight="1">
      <c r="G2621" s="172"/>
      <c r="I2621" s="173"/>
      <c r="J2621" s="173"/>
      <c r="K2621" s="174"/>
      <c r="M2621" s="175"/>
      <c r="N2621" s="174"/>
      <c r="P2621" s="174"/>
      <c r="R2621" s="175"/>
      <c r="S2621" s="174"/>
      <c r="U2621" s="174"/>
      <c r="W2621" s="175"/>
      <c r="X2621" s="174"/>
    </row>
    <row r="2622" spans="7:24" s="165" customFormat="1" ht="15" customHeight="1">
      <c r="G2622" s="172"/>
      <c r="I2622" s="173"/>
      <c r="J2622" s="173"/>
      <c r="K2622" s="174"/>
      <c r="M2622" s="175"/>
      <c r="N2622" s="174"/>
      <c r="P2622" s="174"/>
      <c r="R2622" s="175"/>
      <c r="S2622" s="174"/>
      <c r="U2622" s="174"/>
      <c r="W2622" s="175"/>
      <c r="X2622" s="174"/>
    </row>
    <row r="2623" spans="7:24" s="165" customFormat="1" ht="15" customHeight="1">
      <c r="G2623" s="172"/>
      <c r="I2623" s="173"/>
      <c r="J2623" s="173"/>
      <c r="K2623" s="174"/>
      <c r="M2623" s="175"/>
      <c r="N2623" s="174"/>
      <c r="P2623" s="174"/>
      <c r="R2623" s="175"/>
      <c r="S2623" s="174"/>
      <c r="U2623" s="174"/>
      <c r="W2623" s="175"/>
      <c r="X2623" s="174"/>
    </row>
    <row r="2624" spans="7:24" s="165" customFormat="1" ht="15" customHeight="1">
      <c r="G2624" s="172"/>
      <c r="I2624" s="173"/>
      <c r="J2624" s="173"/>
      <c r="K2624" s="174"/>
      <c r="M2624" s="175"/>
      <c r="N2624" s="174"/>
      <c r="P2624" s="174"/>
      <c r="R2624" s="175"/>
      <c r="S2624" s="174"/>
      <c r="U2624" s="174"/>
      <c r="W2624" s="175"/>
      <c r="X2624" s="174"/>
    </row>
    <row r="2625" spans="7:24" s="165" customFormat="1" ht="15" customHeight="1">
      <c r="G2625" s="172"/>
      <c r="I2625" s="173"/>
      <c r="J2625" s="173"/>
      <c r="K2625" s="174"/>
      <c r="M2625" s="175"/>
      <c r="N2625" s="174"/>
      <c r="P2625" s="174"/>
      <c r="R2625" s="175"/>
      <c r="S2625" s="174"/>
      <c r="U2625" s="174"/>
      <c r="W2625" s="175"/>
      <c r="X2625" s="174"/>
    </row>
    <row r="2626" spans="7:24" s="165" customFormat="1" ht="15" customHeight="1">
      <c r="G2626" s="172"/>
      <c r="I2626" s="173"/>
      <c r="J2626" s="173"/>
      <c r="K2626" s="174"/>
      <c r="M2626" s="175"/>
      <c r="N2626" s="174"/>
      <c r="P2626" s="174"/>
      <c r="R2626" s="175"/>
      <c r="S2626" s="174"/>
      <c r="U2626" s="174"/>
      <c r="W2626" s="175"/>
      <c r="X2626" s="174"/>
    </row>
    <row r="2627" spans="7:24" s="165" customFormat="1" ht="15" customHeight="1">
      <c r="G2627" s="172"/>
      <c r="I2627" s="173"/>
      <c r="J2627" s="173"/>
      <c r="K2627" s="174"/>
      <c r="M2627" s="175"/>
      <c r="N2627" s="174"/>
      <c r="P2627" s="174"/>
      <c r="R2627" s="175"/>
      <c r="S2627" s="174"/>
      <c r="U2627" s="174"/>
      <c r="W2627" s="175"/>
      <c r="X2627" s="174"/>
    </row>
    <row r="2628" spans="7:24" s="165" customFormat="1" ht="15" customHeight="1">
      <c r="G2628" s="172"/>
      <c r="I2628" s="173"/>
      <c r="J2628" s="173"/>
      <c r="K2628" s="174"/>
      <c r="M2628" s="175"/>
      <c r="N2628" s="174"/>
      <c r="P2628" s="174"/>
      <c r="R2628" s="175"/>
      <c r="S2628" s="174"/>
      <c r="U2628" s="174"/>
      <c r="W2628" s="175"/>
      <c r="X2628" s="174"/>
    </row>
    <row r="2629" spans="7:24" s="165" customFormat="1" ht="15" customHeight="1">
      <c r="G2629" s="172"/>
      <c r="I2629" s="173"/>
      <c r="J2629" s="173"/>
      <c r="K2629" s="174"/>
      <c r="M2629" s="175"/>
      <c r="N2629" s="174"/>
      <c r="P2629" s="174"/>
      <c r="R2629" s="175"/>
      <c r="S2629" s="174"/>
      <c r="U2629" s="174"/>
      <c r="W2629" s="175"/>
      <c r="X2629" s="174"/>
    </row>
    <row r="2630" spans="7:24" s="165" customFormat="1" ht="15" customHeight="1">
      <c r="G2630" s="172"/>
      <c r="I2630" s="173"/>
      <c r="J2630" s="173"/>
      <c r="K2630" s="174"/>
      <c r="M2630" s="175"/>
      <c r="N2630" s="174"/>
      <c r="P2630" s="174"/>
      <c r="R2630" s="175"/>
      <c r="S2630" s="174"/>
      <c r="U2630" s="174"/>
      <c r="W2630" s="175"/>
      <c r="X2630" s="174"/>
    </row>
    <row r="2631" spans="7:24" s="165" customFormat="1" ht="15" customHeight="1">
      <c r="G2631" s="172"/>
      <c r="I2631" s="173"/>
      <c r="J2631" s="173"/>
      <c r="K2631" s="174"/>
      <c r="M2631" s="175"/>
      <c r="N2631" s="174"/>
      <c r="P2631" s="174"/>
      <c r="R2631" s="175"/>
      <c r="S2631" s="174"/>
      <c r="U2631" s="174"/>
      <c r="W2631" s="175"/>
      <c r="X2631" s="174"/>
    </row>
    <row r="2632" spans="7:24" s="165" customFormat="1" ht="15" customHeight="1">
      <c r="G2632" s="172"/>
      <c r="I2632" s="173"/>
      <c r="J2632" s="173"/>
      <c r="K2632" s="174"/>
      <c r="M2632" s="175"/>
      <c r="N2632" s="174"/>
      <c r="P2632" s="174"/>
      <c r="R2632" s="175"/>
      <c r="S2632" s="174"/>
      <c r="U2632" s="174"/>
      <c r="W2632" s="175"/>
      <c r="X2632" s="174"/>
    </row>
    <row r="2633" spans="7:24" s="165" customFormat="1" ht="15" customHeight="1">
      <c r="G2633" s="172"/>
      <c r="I2633" s="173"/>
      <c r="J2633" s="173"/>
      <c r="K2633" s="174"/>
      <c r="M2633" s="175"/>
      <c r="N2633" s="174"/>
      <c r="P2633" s="174"/>
      <c r="R2633" s="175"/>
      <c r="S2633" s="174"/>
      <c r="U2633" s="174"/>
      <c r="W2633" s="175"/>
      <c r="X2633" s="174"/>
    </row>
    <row r="2634" spans="7:24" s="165" customFormat="1" ht="15" customHeight="1">
      <c r="G2634" s="172"/>
      <c r="I2634" s="173"/>
      <c r="J2634" s="173"/>
      <c r="K2634" s="174"/>
      <c r="M2634" s="175"/>
      <c r="N2634" s="174"/>
      <c r="P2634" s="174"/>
      <c r="R2634" s="175"/>
      <c r="S2634" s="174"/>
      <c r="U2634" s="174"/>
      <c r="W2634" s="175"/>
      <c r="X2634" s="174"/>
    </row>
    <row r="2635" spans="7:24" s="165" customFormat="1" ht="15" customHeight="1">
      <c r="G2635" s="172"/>
      <c r="I2635" s="173"/>
      <c r="J2635" s="173"/>
      <c r="K2635" s="174"/>
      <c r="M2635" s="175"/>
      <c r="N2635" s="174"/>
      <c r="P2635" s="174"/>
      <c r="R2635" s="175"/>
      <c r="S2635" s="174"/>
      <c r="U2635" s="174"/>
      <c r="W2635" s="175"/>
      <c r="X2635" s="174"/>
    </row>
    <row r="2636" spans="7:24" s="165" customFormat="1" ht="15" customHeight="1">
      <c r="G2636" s="172"/>
      <c r="I2636" s="173"/>
      <c r="J2636" s="173"/>
      <c r="K2636" s="174"/>
      <c r="M2636" s="175"/>
      <c r="N2636" s="174"/>
      <c r="P2636" s="174"/>
      <c r="R2636" s="175"/>
      <c r="S2636" s="174"/>
      <c r="U2636" s="174"/>
      <c r="W2636" s="175"/>
      <c r="X2636" s="174"/>
    </row>
    <row r="2637" spans="7:24" s="165" customFormat="1" ht="15" customHeight="1">
      <c r="G2637" s="172"/>
      <c r="I2637" s="173"/>
      <c r="J2637" s="173"/>
      <c r="K2637" s="174"/>
      <c r="M2637" s="175"/>
      <c r="N2637" s="174"/>
      <c r="P2637" s="174"/>
      <c r="R2637" s="175"/>
      <c r="S2637" s="174"/>
      <c r="U2637" s="174"/>
      <c r="W2637" s="175"/>
      <c r="X2637" s="174"/>
    </row>
    <row r="2638" spans="7:24" s="165" customFormat="1" ht="15" customHeight="1">
      <c r="G2638" s="172"/>
      <c r="I2638" s="173"/>
      <c r="J2638" s="173"/>
      <c r="K2638" s="174"/>
      <c r="M2638" s="175"/>
      <c r="N2638" s="174"/>
      <c r="P2638" s="174"/>
      <c r="R2638" s="175"/>
      <c r="S2638" s="174"/>
      <c r="U2638" s="174"/>
      <c r="W2638" s="175"/>
      <c r="X2638" s="174"/>
    </row>
    <row r="2639" spans="7:24" s="165" customFormat="1" ht="15" customHeight="1">
      <c r="G2639" s="172"/>
      <c r="I2639" s="173"/>
      <c r="J2639" s="173"/>
      <c r="K2639" s="174"/>
      <c r="M2639" s="175"/>
      <c r="N2639" s="174"/>
      <c r="P2639" s="174"/>
      <c r="R2639" s="175"/>
      <c r="S2639" s="174"/>
      <c r="U2639" s="174"/>
      <c r="W2639" s="175"/>
      <c r="X2639" s="174"/>
    </row>
    <row r="2640" spans="7:24" s="165" customFormat="1" ht="15" customHeight="1">
      <c r="G2640" s="172"/>
      <c r="I2640" s="173"/>
      <c r="J2640" s="173"/>
      <c r="K2640" s="174"/>
      <c r="M2640" s="175"/>
      <c r="N2640" s="174"/>
      <c r="P2640" s="174"/>
      <c r="R2640" s="175"/>
      <c r="S2640" s="174"/>
      <c r="U2640" s="174"/>
      <c r="W2640" s="175"/>
      <c r="X2640" s="174"/>
    </row>
    <row r="2641" spans="7:24" s="165" customFormat="1" ht="15" customHeight="1">
      <c r="G2641" s="172"/>
      <c r="I2641" s="173"/>
      <c r="J2641" s="173"/>
      <c r="K2641" s="174"/>
      <c r="M2641" s="175"/>
      <c r="N2641" s="174"/>
      <c r="P2641" s="174"/>
      <c r="R2641" s="175"/>
      <c r="S2641" s="174"/>
      <c r="U2641" s="174"/>
      <c r="W2641" s="175"/>
      <c r="X2641" s="174"/>
    </row>
    <row r="2642" spans="7:24" s="165" customFormat="1" ht="15" customHeight="1">
      <c r="G2642" s="172"/>
      <c r="I2642" s="173"/>
      <c r="J2642" s="173"/>
      <c r="K2642" s="174"/>
      <c r="M2642" s="175"/>
      <c r="N2642" s="174"/>
      <c r="P2642" s="174"/>
      <c r="R2642" s="175"/>
      <c r="S2642" s="174"/>
      <c r="U2642" s="174"/>
      <c r="W2642" s="175"/>
      <c r="X2642" s="174"/>
    </row>
    <row r="2643" spans="7:24" s="165" customFormat="1" ht="15" customHeight="1">
      <c r="G2643" s="172"/>
      <c r="I2643" s="173"/>
      <c r="J2643" s="173"/>
      <c r="K2643" s="174"/>
      <c r="M2643" s="175"/>
      <c r="N2643" s="174"/>
      <c r="P2643" s="174"/>
      <c r="R2643" s="175"/>
      <c r="S2643" s="174"/>
      <c r="U2643" s="174"/>
      <c r="W2643" s="175"/>
      <c r="X2643" s="174"/>
    </row>
    <row r="2644" spans="7:24" s="165" customFormat="1" ht="15" customHeight="1">
      <c r="G2644" s="172"/>
      <c r="I2644" s="173"/>
      <c r="J2644" s="173"/>
      <c r="K2644" s="174"/>
      <c r="M2644" s="175"/>
      <c r="N2644" s="174"/>
      <c r="P2644" s="174"/>
      <c r="R2644" s="175"/>
      <c r="S2644" s="174"/>
      <c r="U2644" s="174"/>
      <c r="W2644" s="175"/>
      <c r="X2644" s="174"/>
    </row>
    <row r="2645" spans="7:24" s="165" customFormat="1" ht="15" customHeight="1">
      <c r="G2645" s="172"/>
      <c r="I2645" s="173"/>
      <c r="J2645" s="173"/>
      <c r="K2645" s="174"/>
      <c r="M2645" s="175"/>
      <c r="N2645" s="174"/>
      <c r="P2645" s="174"/>
      <c r="R2645" s="175"/>
      <c r="S2645" s="174"/>
      <c r="U2645" s="174"/>
      <c r="W2645" s="175"/>
      <c r="X2645" s="174"/>
    </row>
    <row r="2646" spans="7:24" s="165" customFormat="1" ht="15" customHeight="1">
      <c r="G2646" s="172"/>
      <c r="I2646" s="173"/>
      <c r="J2646" s="173"/>
      <c r="K2646" s="174"/>
      <c r="M2646" s="175"/>
      <c r="N2646" s="174"/>
      <c r="P2646" s="174"/>
      <c r="R2646" s="175"/>
      <c r="S2646" s="174"/>
      <c r="U2646" s="174"/>
      <c r="W2646" s="175"/>
      <c r="X2646" s="174"/>
    </row>
    <row r="2647" spans="7:24" s="165" customFormat="1" ht="15" customHeight="1">
      <c r="G2647" s="172"/>
      <c r="I2647" s="173"/>
      <c r="J2647" s="173"/>
      <c r="K2647" s="174"/>
      <c r="M2647" s="175"/>
      <c r="N2647" s="174"/>
      <c r="P2647" s="174"/>
      <c r="R2647" s="175"/>
      <c r="S2647" s="174"/>
      <c r="U2647" s="174"/>
      <c r="W2647" s="175"/>
      <c r="X2647" s="174"/>
    </row>
    <row r="2648" spans="7:24" s="165" customFormat="1" ht="15" customHeight="1">
      <c r="G2648" s="172"/>
      <c r="I2648" s="173"/>
      <c r="J2648" s="173"/>
      <c r="K2648" s="174"/>
      <c r="M2648" s="175"/>
      <c r="N2648" s="174"/>
      <c r="P2648" s="174"/>
      <c r="R2648" s="175"/>
      <c r="S2648" s="174"/>
      <c r="U2648" s="174"/>
      <c r="W2648" s="175"/>
      <c r="X2648" s="174"/>
    </row>
    <row r="2649" spans="7:24" s="165" customFormat="1" ht="15" customHeight="1">
      <c r="G2649" s="172"/>
      <c r="I2649" s="173"/>
      <c r="J2649" s="173"/>
      <c r="K2649" s="174"/>
      <c r="M2649" s="175"/>
      <c r="N2649" s="174"/>
      <c r="P2649" s="174"/>
      <c r="R2649" s="175"/>
      <c r="S2649" s="174"/>
      <c r="U2649" s="174"/>
      <c r="W2649" s="175"/>
      <c r="X2649" s="174"/>
    </row>
    <row r="2650" spans="7:24" s="165" customFormat="1" ht="15" customHeight="1">
      <c r="G2650" s="172"/>
      <c r="I2650" s="173"/>
      <c r="J2650" s="173"/>
      <c r="K2650" s="174"/>
      <c r="M2650" s="175"/>
      <c r="N2650" s="174"/>
      <c r="P2650" s="174"/>
      <c r="R2650" s="175"/>
      <c r="S2650" s="174"/>
      <c r="U2650" s="174"/>
      <c r="W2650" s="175"/>
      <c r="X2650" s="174"/>
    </row>
    <row r="2651" spans="7:24" s="165" customFormat="1" ht="15" customHeight="1">
      <c r="G2651" s="172"/>
      <c r="I2651" s="173"/>
      <c r="J2651" s="173"/>
      <c r="K2651" s="174"/>
      <c r="M2651" s="175"/>
      <c r="N2651" s="174"/>
      <c r="P2651" s="174"/>
      <c r="R2651" s="175"/>
      <c r="S2651" s="174"/>
      <c r="U2651" s="174"/>
      <c r="W2651" s="175"/>
      <c r="X2651" s="174"/>
    </row>
    <row r="2652" spans="7:24" s="165" customFormat="1" ht="15" customHeight="1">
      <c r="G2652" s="172"/>
      <c r="I2652" s="173"/>
      <c r="J2652" s="173"/>
      <c r="K2652" s="174"/>
      <c r="M2652" s="175"/>
      <c r="N2652" s="174"/>
      <c r="P2652" s="174"/>
      <c r="R2652" s="175"/>
      <c r="S2652" s="174"/>
      <c r="U2652" s="174"/>
      <c r="W2652" s="175"/>
      <c r="X2652" s="174"/>
    </row>
    <row r="2653" spans="7:24" s="165" customFormat="1" ht="15" customHeight="1">
      <c r="G2653" s="172"/>
      <c r="I2653" s="173"/>
      <c r="J2653" s="173"/>
      <c r="K2653" s="174"/>
      <c r="M2653" s="175"/>
      <c r="N2653" s="174"/>
      <c r="P2653" s="174"/>
      <c r="R2653" s="175"/>
      <c r="S2653" s="174"/>
      <c r="U2653" s="174"/>
      <c r="W2653" s="175"/>
      <c r="X2653" s="174"/>
    </row>
    <row r="2654" spans="7:24" s="165" customFormat="1" ht="15" customHeight="1">
      <c r="G2654" s="172"/>
      <c r="I2654" s="173"/>
      <c r="J2654" s="173"/>
      <c r="K2654" s="174"/>
      <c r="M2654" s="175"/>
      <c r="N2654" s="174"/>
      <c r="P2654" s="174"/>
      <c r="R2654" s="175"/>
      <c r="S2654" s="174"/>
      <c r="U2654" s="174"/>
      <c r="W2654" s="175"/>
      <c r="X2654" s="174"/>
    </row>
    <row r="2655" spans="7:24" s="165" customFormat="1" ht="15" customHeight="1">
      <c r="G2655" s="172"/>
      <c r="I2655" s="173"/>
      <c r="J2655" s="173"/>
      <c r="K2655" s="174"/>
      <c r="M2655" s="175"/>
      <c r="N2655" s="174"/>
      <c r="P2655" s="174"/>
      <c r="R2655" s="175"/>
      <c r="S2655" s="174"/>
      <c r="U2655" s="174"/>
      <c r="W2655" s="175"/>
      <c r="X2655" s="174"/>
    </row>
    <row r="2656" spans="7:24" s="165" customFormat="1" ht="15" customHeight="1">
      <c r="G2656" s="172"/>
      <c r="I2656" s="173"/>
      <c r="J2656" s="173"/>
      <c r="K2656" s="174"/>
      <c r="M2656" s="175"/>
      <c r="N2656" s="174"/>
      <c r="P2656" s="174"/>
      <c r="R2656" s="175"/>
      <c r="S2656" s="174"/>
      <c r="U2656" s="174"/>
      <c r="W2656" s="175"/>
      <c r="X2656" s="174"/>
    </row>
    <row r="2657" spans="7:24" s="165" customFormat="1" ht="15" customHeight="1">
      <c r="G2657" s="172"/>
      <c r="I2657" s="173"/>
      <c r="J2657" s="173"/>
      <c r="K2657" s="174"/>
      <c r="M2657" s="175"/>
      <c r="N2657" s="174"/>
      <c r="P2657" s="174"/>
      <c r="R2657" s="175"/>
      <c r="S2657" s="174"/>
      <c r="U2657" s="174"/>
      <c r="W2657" s="175"/>
      <c r="X2657" s="174"/>
    </row>
    <row r="2658" spans="7:24" s="165" customFormat="1" ht="15" customHeight="1">
      <c r="G2658" s="172"/>
      <c r="I2658" s="173"/>
      <c r="J2658" s="173"/>
      <c r="K2658" s="174"/>
      <c r="M2658" s="175"/>
      <c r="N2658" s="174"/>
      <c r="P2658" s="174"/>
      <c r="R2658" s="175"/>
      <c r="S2658" s="174"/>
      <c r="U2658" s="174"/>
      <c r="W2658" s="175"/>
      <c r="X2658" s="174"/>
    </row>
    <row r="2659" spans="7:24" s="165" customFormat="1" ht="15" customHeight="1">
      <c r="G2659" s="172"/>
      <c r="I2659" s="173"/>
      <c r="J2659" s="173"/>
      <c r="K2659" s="174"/>
      <c r="M2659" s="175"/>
      <c r="N2659" s="174"/>
      <c r="P2659" s="174"/>
      <c r="R2659" s="175"/>
      <c r="S2659" s="174"/>
      <c r="U2659" s="174"/>
      <c r="W2659" s="175"/>
      <c r="X2659" s="174"/>
    </row>
    <row r="2660" spans="7:24" s="165" customFormat="1" ht="15" customHeight="1">
      <c r="G2660" s="172"/>
      <c r="I2660" s="173"/>
      <c r="J2660" s="173"/>
      <c r="K2660" s="174"/>
      <c r="M2660" s="175"/>
      <c r="N2660" s="174"/>
      <c r="P2660" s="174"/>
      <c r="R2660" s="175"/>
      <c r="S2660" s="174"/>
      <c r="U2660" s="174"/>
      <c r="W2660" s="175"/>
      <c r="X2660" s="174"/>
    </row>
    <row r="2661" spans="7:24" s="165" customFormat="1" ht="15" customHeight="1">
      <c r="G2661" s="172"/>
      <c r="I2661" s="173"/>
      <c r="J2661" s="173"/>
      <c r="K2661" s="174"/>
      <c r="M2661" s="175"/>
      <c r="N2661" s="174"/>
      <c r="P2661" s="174"/>
      <c r="R2661" s="175"/>
      <c r="S2661" s="174"/>
      <c r="U2661" s="174"/>
      <c r="W2661" s="175"/>
      <c r="X2661" s="174"/>
    </row>
    <row r="2662" spans="7:24" s="165" customFormat="1" ht="15" customHeight="1">
      <c r="G2662" s="172"/>
      <c r="I2662" s="173"/>
      <c r="J2662" s="173"/>
      <c r="K2662" s="174"/>
      <c r="M2662" s="175"/>
      <c r="N2662" s="174"/>
      <c r="P2662" s="174"/>
      <c r="R2662" s="175"/>
      <c r="S2662" s="174"/>
      <c r="U2662" s="174"/>
      <c r="W2662" s="175"/>
      <c r="X2662" s="174"/>
    </row>
    <row r="2663" spans="7:24" s="165" customFormat="1" ht="15" customHeight="1">
      <c r="G2663" s="172"/>
      <c r="I2663" s="173"/>
      <c r="J2663" s="173"/>
      <c r="K2663" s="174"/>
      <c r="M2663" s="175"/>
      <c r="N2663" s="174"/>
      <c r="P2663" s="174"/>
      <c r="R2663" s="175"/>
      <c r="S2663" s="174"/>
      <c r="U2663" s="174"/>
      <c r="W2663" s="175"/>
      <c r="X2663" s="174"/>
    </row>
    <row r="2664" spans="7:24" s="165" customFormat="1" ht="15" customHeight="1">
      <c r="G2664" s="172"/>
      <c r="I2664" s="173"/>
      <c r="J2664" s="173"/>
      <c r="K2664" s="174"/>
      <c r="M2664" s="175"/>
      <c r="N2664" s="174"/>
      <c r="P2664" s="174"/>
      <c r="R2664" s="175"/>
      <c r="S2664" s="174"/>
      <c r="U2664" s="174"/>
      <c r="W2664" s="175"/>
      <c r="X2664" s="174"/>
    </row>
    <row r="2665" spans="7:24" s="165" customFormat="1" ht="15" customHeight="1">
      <c r="G2665" s="172"/>
      <c r="I2665" s="173"/>
      <c r="J2665" s="173"/>
      <c r="K2665" s="174"/>
      <c r="M2665" s="175"/>
      <c r="N2665" s="174"/>
      <c r="P2665" s="174"/>
      <c r="R2665" s="175"/>
      <c r="S2665" s="174"/>
      <c r="U2665" s="174"/>
      <c r="W2665" s="175"/>
      <c r="X2665" s="174"/>
    </row>
    <row r="2666" spans="7:24" s="165" customFormat="1" ht="15" customHeight="1">
      <c r="G2666" s="172"/>
      <c r="I2666" s="173"/>
      <c r="J2666" s="173"/>
      <c r="K2666" s="174"/>
      <c r="M2666" s="175"/>
      <c r="N2666" s="174"/>
      <c r="P2666" s="174"/>
      <c r="R2666" s="175"/>
      <c r="S2666" s="174"/>
      <c r="U2666" s="174"/>
      <c r="W2666" s="175"/>
      <c r="X2666" s="174"/>
    </row>
    <row r="2667" spans="7:24" s="165" customFormat="1" ht="15" customHeight="1">
      <c r="G2667" s="172"/>
      <c r="I2667" s="173"/>
      <c r="J2667" s="173"/>
      <c r="K2667" s="174"/>
      <c r="M2667" s="175"/>
      <c r="N2667" s="174"/>
      <c r="P2667" s="174"/>
      <c r="R2667" s="175"/>
      <c r="S2667" s="174"/>
      <c r="U2667" s="174"/>
      <c r="W2667" s="175"/>
      <c r="X2667" s="174"/>
    </row>
    <row r="2668" spans="7:24" s="165" customFormat="1" ht="15" customHeight="1">
      <c r="G2668" s="172"/>
      <c r="I2668" s="173"/>
      <c r="J2668" s="173"/>
      <c r="K2668" s="174"/>
      <c r="M2668" s="175"/>
      <c r="N2668" s="174"/>
      <c r="P2668" s="174"/>
      <c r="R2668" s="175"/>
      <c r="S2668" s="174"/>
      <c r="U2668" s="174"/>
      <c r="W2668" s="175"/>
      <c r="X2668" s="174"/>
    </row>
    <row r="2669" spans="7:24" s="165" customFormat="1" ht="15" customHeight="1">
      <c r="G2669" s="172"/>
      <c r="I2669" s="173"/>
      <c r="J2669" s="173"/>
      <c r="K2669" s="174"/>
      <c r="M2669" s="175"/>
      <c r="N2669" s="174"/>
      <c r="P2669" s="174"/>
      <c r="R2669" s="175"/>
      <c r="S2669" s="174"/>
      <c r="U2669" s="174"/>
      <c r="W2669" s="175"/>
      <c r="X2669" s="174"/>
    </row>
    <row r="2670" spans="7:24" s="165" customFormat="1" ht="15" customHeight="1">
      <c r="G2670" s="172"/>
      <c r="I2670" s="173"/>
      <c r="J2670" s="173"/>
      <c r="K2670" s="174"/>
      <c r="M2670" s="175"/>
      <c r="N2670" s="174"/>
      <c r="P2670" s="174"/>
      <c r="R2670" s="175"/>
      <c r="S2670" s="174"/>
      <c r="U2670" s="174"/>
      <c r="W2670" s="175"/>
      <c r="X2670" s="174"/>
    </row>
    <row r="2671" spans="7:24" s="165" customFormat="1" ht="15" customHeight="1">
      <c r="G2671" s="172"/>
      <c r="I2671" s="173"/>
      <c r="J2671" s="173"/>
      <c r="K2671" s="174"/>
      <c r="M2671" s="175"/>
      <c r="N2671" s="174"/>
      <c r="P2671" s="174"/>
      <c r="R2671" s="175"/>
      <c r="S2671" s="174"/>
      <c r="U2671" s="174"/>
      <c r="W2671" s="175"/>
      <c r="X2671" s="174"/>
    </row>
    <row r="2672" spans="7:24" s="165" customFormat="1" ht="15" customHeight="1">
      <c r="G2672" s="172"/>
      <c r="I2672" s="173"/>
      <c r="J2672" s="173"/>
      <c r="K2672" s="174"/>
      <c r="M2672" s="175"/>
      <c r="N2672" s="174"/>
      <c r="P2672" s="174"/>
      <c r="R2672" s="175"/>
      <c r="S2672" s="174"/>
      <c r="U2672" s="174"/>
      <c r="W2672" s="175"/>
      <c r="X2672" s="174"/>
    </row>
    <row r="2673" spans="7:24" s="165" customFormat="1" ht="15" customHeight="1">
      <c r="G2673" s="172"/>
      <c r="I2673" s="173"/>
      <c r="J2673" s="173"/>
      <c r="K2673" s="174"/>
      <c r="M2673" s="175"/>
      <c r="N2673" s="174"/>
      <c r="P2673" s="174"/>
      <c r="R2673" s="175"/>
      <c r="S2673" s="174"/>
      <c r="U2673" s="174"/>
      <c r="W2673" s="175"/>
      <c r="X2673" s="174"/>
    </row>
    <row r="2674" spans="7:24" s="165" customFormat="1" ht="15" customHeight="1">
      <c r="G2674" s="172"/>
      <c r="I2674" s="173"/>
      <c r="J2674" s="173"/>
      <c r="K2674" s="174"/>
      <c r="M2674" s="175"/>
      <c r="N2674" s="174"/>
      <c r="P2674" s="174"/>
      <c r="R2674" s="175"/>
      <c r="S2674" s="174"/>
      <c r="U2674" s="174"/>
      <c r="W2674" s="175"/>
      <c r="X2674" s="174"/>
    </row>
    <row r="2675" spans="7:24" s="165" customFormat="1" ht="15" customHeight="1">
      <c r="G2675" s="172"/>
      <c r="I2675" s="173"/>
      <c r="J2675" s="173"/>
      <c r="K2675" s="174"/>
      <c r="M2675" s="175"/>
      <c r="N2675" s="174"/>
      <c r="P2675" s="174"/>
      <c r="R2675" s="175"/>
      <c r="S2675" s="174"/>
      <c r="U2675" s="174"/>
      <c r="W2675" s="175"/>
      <c r="X2675" s="174"/>
    </row>
    <row r="2676" spans="7:24" s="165" customFormat="1" ht="15" customHeight="1">
      <c r="G2676" s="172"/>
      <c r="I2676" s="173"/>
      <c r="J2676" s="173"/>
      <c r="K2676" s="174"/>
      <c r="M2676" s="175"/>
      <c r="N2676" s="174"/>
      <c r="P2676" s="174"/>
      <c r="R2676" s="175"/>
      <c r="S2676" s="174"/>
      <c r="U2676" s="174"/>
      <c r="W2676" s="175"/>
      <c r="X2676" s="174"/>
    </row>
    <row r="2677" spans="7:24" s="165" customFormat="1" ht="15" customHeight="1">
      <c r="G2677" s="172"/>
      <c r="I2677" s="173"/>
      <c r="J2677" s="173"/>
      <c r="K2677" s="174"/>
      <c r="M2677" s="175"/>
      <c r="N2677" s="174"/>
      <c r="P2677" s="174"/>
      <c r="R2677" s="175"/>
      <c r="S2677" s="174"/>
      <c r="U2677" s="174"/>
      <c r="W2677" s="175"/>
      <c r="X2677" s="174"/>
    </row>
    <row r="2678" spans="7:24" s="165" customFormat="1" ht="15" customHeight="1">
      <c r="G2678" s="172"/>
      <c r="I2678" s="173"/>
      <c r="J2678" s="173"/>
      <c r="K2678" s="174"/>
      <c r="M2678" s="175"/>
      <c r="N2678" s="174"/>
      <c r="P2678" s="174"/>
      <c r="R2678" s="175"/>
      <c r="S2678" s="174"/>
      <c r="U2678" s="174"/>
      <c r="W2678" s="175"/>
      <c r="X2678" s="174"/>
    </row>
    <row r="2679" spans="7:24" s="165" customFormat="1" ht="15" customHeight="1">
      <c r="G2679" s="172"/>
      <c r="I2679" s="173"/>
      <c r="J2679" s="173"/>
      <c r="K2679" s="174"/>
      <c r="M2679" s="175"/>
      <c r="N2679" s="174"/>
      <c r="P2679" s="174"/>
      <c r="R2679" s="175"/>
      <c r="S2679" s="174"/>
      <c r="U2679" s="174"/>
      <c r="W2679" s="175"/>
      <c r="X2679" s="174"/>
    </row>
    <row r="2680" spans="7:24" s="165" customFormat="1" ht="15" customHeight="1">
      <c r="G2680" s="172"/>
      <c r="I2680" s="173"/>
      <c r="J2680" s="173"/>
      <c r="K2680" s="174"/>
      <c r="M2680" s="175"/>
      <c r="N2680" s="174"/>
      <c r="P2680" s="174"/>
      <c r="R2680" s="175"/>
      <c r="S2680" s="174"/>
      <c r="U2680" s="174"/>
      <c r="W2680" s="175"/>
      <c r="X2680" s="174"/>
    </row>
    <row r="2681" spans="7:24" s="165" customFormat="1" ht="15" customHeight="1">
      <c r="G2681" s="172"/>
      <c r="I2681" s="173"/>
      <c r="J2681" s="173"/>
      <c r="K2681" s="174"/>
      <c r="M2681" s="175"/>
      <c r="N2681" s="174"/>
      <c r="P2681" s="174"/>
      <c r="R2681" s="175"/>
      <c r="S2681" s="174"/>
      <c r="U2681" s="174"/>
      <c r="W2681" s="175"/>
      <c r="X2681" s="174"/>
    </row>
    <row r="2682" spans="7:24" s="165" customFormat="1" ht="15" customHeight="1">
      <c r="G2682" s="172"/>
      <c r="I2682" s="173"/>
      <c r="J2682" s="173"/>
      <c r="K2682" s="174"/>
      <c r="M2682" s="175"/>
      <c r="N2682" s="174"/>
      <c r="P2682" s="174"/>
      <c r="R2682" s="175"/>
      <c r="S2682" s="174"/>
      <c r="U2682" s="174"/>
      <c r="W2682" s="175"/>
      <c r="X2682" s="174"/>
    </row>
    <row r="2683" spans="7:24" s="165" customFormat="1" ht="15" customHeight="1">
      <c r="G2683" s="172"/>
      <c r="I2683" s="173"/>
      <c r="J2683" s="173"/>
      <c r="K2683" s="174"/>
      <c r="M2683" s="175"/>
      <c r="N2683" s="174"/>
      <c r="P2683" s="174"/>
      <c r="R2683" s="175"/>
      <c r="S2683" s="174"/>
      <c r="U2683" s="174"/>
      <c r="W2683" s="175"/>
      <c r="X2683" s="174"/>
    </row>
    <row r="2684" spans="7:24" s="165" customFormat="1" ht="15" customHeight="1">
      <c r="G2684" s="172"/>
      <c r="I2684" s="173"/>
      <c r="J2684" s="173"/>
      <c r="K2684" s="174"/>
      <c r="M2684" s="175"/>
      <c r="N2684" s="174"/>
      <c r="P2684" s="174"/>
      <c r="R2684" s="175"/>
      <c r="S2684" s="174"/>
      <c r="U2684" s="174"/>
      <c r="W2684" s="175"/>
      <c r="X2684" s="174"/>
    </row>
    <row r="2685" spans="7:24" s="165" customFormat="1" ht="15" customHeight="1">
      <c r="G2685" s="172"/>
      <c r="I2685" s="173"/>
      <c r="J2685" s="173"/>
      <c r="K2685" s="174"/>
      <c r="M2685" s="175"/>
      <c r="N2685" s="174"/>
      <c r="P2685" s="174"/>
      <c r="R2685" s="175"/>
      <c r="S2685" s="174"/>
      <c r="U2685" s="174"/>
      <c r="W2685" s="175"/>
      <c r="X2685" s="174"/>
    </row>
    <row r="2686" spans="7:24" s="165" customFormat="1" ht="15" customHeight="1">
      <c r="G2686" s="172"/>
      <c r="I2686" s="173"/>
      <c r="J2686" s="173"/>
      <c r="K2686" s="174"/>
      <c r="M2686" s="175"/>
      <c r="N2686" s="174"/>
      <c r="P2686" s="174"/>
      <c r="R2686" s="175"/>
      <c r="S2686" s="174"/>
      <c r="U2686" s="174"/>
      <c r="W2686" s="175"/>
      <c r="X2686" s="174"/>
    </row>
    <row r="2687" spans="7:24" s="165" customFormat="1" ht="15" customHeight="1">
      <c r="G2687" s="172"/>
      <c r="I2687" s="173"/>
      <c r="J2687" s="173"/>
      <c r="K2687" s="174"/>
      <c r="M2687" s="175"/>
      <c r="N2687" s="174"/>
      <c r="P2687" s="174"/>
      <c r="R2687" s="175"/>
      <c r="S2687" s="174"/>
      <c r="U2687" s="174"/>
      <c r="W2687" s="175"/>
      <c r="X2687" s="174"/>
    </row>
    <row r="2688" spans="7:24" s="165" customFormat="1" ht="15" customHeight="1">
      <c r="G2688" s="172"/>
      <c r="I2688" s="173"/>
      <c r="J2688" s="173"/>
      <c r="K2688" s="174"/>
      <c r="M2688" s="175"/>
      <c r="N2688" s="174"/>
      <c r="P2688" s="174"/>
      <c r="R2688" s="175"/>
      <c r="S2688" s="174"/>
      <c r="U2688" s="174"/>
      <c r="W2688" s="175"/>
      <c r="X2688" s="174"/>
    </row>
    <row r="2689" spans="7:24" s="165" customFormat="1" ht="15" customHeight="1">
      <c r="G2689" s="172"/>
      <c r="I2689" s="173"/>
      <c r="J2689" s="173"/>
      <c r="K2689" s="174"/>
      <c r="M2689" s="175"/>
      <c r="N2689" s="174"/>
      <c r="P2689" s="174"/>
      <c r="R2689" s="175"/>
      <c r="S2689" s="174"/>
      <c r="U2689" s="174"/>
      <c r="W2689" s="175"/>
      <c r="X2689" s="174"/>
    </row>
    <row r="2690" spans="7:24" s="165" customFormat="1" ht="15" customHeight="1">
      <c r="G2690" s="172"/>
      <c r="I2690" s="173"/>
      <c r="J2690" s="173"/>
      <c r="K2690" s="174"/>
      <c r="M2690" s="175"/>
      <c r="N2690" s="174"/>
      <c r="P2690" s="174"/>
      <c r="R2690" s="175"/>
      <c r="S2690" s="174"/>
      <c r="U2690" s="174"/>
      <c r="W2690" s="175"/>
      <c r="X2690" s="174"/>
    </row>
    <row r="2691" spans="7:24" s="165" customFormat="1" ht="15" customHeight="1">
      <c r="G2691" s="172"/>
      <c r="I2691" s="173"/>
      <c r="J2691" s="173"/>
      <c r="K2691" s="174"/>
      <c r="M2691" s="175"/>
      <c r="N2691" s="174"/>
      <c r="P2691" s="174"/>
      <c r="R2691" s="175"/>
      <c r="S2691" s="174"/>
      <c r="U2691" s="174"/>
      <c r="W2691" s="175"/>
      <c r="X2691" s="174"/>
    </row>
    <row r="2692" spans="7:24" s="165" customFormat="1" ht="15" customHeight="1">
      <c r="G2692" s="172"/>
      <c r="I2692" s="173"/>
      <c r="J2692" s="173"/>
      <c r="K2692" s="174"/>
      <c r="M2692" s="175"/>
      <c r="N2692" s="174"/>
      <c r="P2692" s="174"/>
      <c r="R2692" s="175"/>
      <c r="S2692" s="174"/>
      <c r="U2692" s="174"/>
      <c r="W2692" s="175"/>
      <c r="X2692" s="174"/>
    </row>
    <row r="2693" spans="7:24" s="165" customFormat="1" ht="15" customHeight="1">
      <c r="G2693" s="172"/>
      <c r="I2693" s="173"/>
      <c r="J2693" s="173"/>
      <c r="K2693" s="174"/>
      <c r="M2693" s="175"/>
      <c r="N2693" s="174"/>
      <c r="P2693" s="174"/>
      <c r="R2693" s="175"/>
      <c r="S2693" s="174"/>
      <c r="U2693" s="174"/>
      <c r="W2693" s="175"/>
      <c r="X2693" s="174"/>
    </row>
    <row r="2694" spans="7:24" s="165" customFormat="1" ht="15" customHeight="1">
      <c r="G2694" s="172"/>
      <c r="I2694" s="173"/>
      <c r="J2694" s="173"/>
      <c r="K2694" s="174"/>
      <c r="M2694" s="175"/>
      <c r="N2694" s="174"/>
      <c r="P2694" s="174"/>
      <c r="R2694" s="175"/>
      <c r="S2694" s="174"/>
      <c r="U2694" s="174"/>
      <c r="W2694" s="175"/>
      <c r="X2694" s="174"/>
    </row>
    <row r="2695" spans="7:24" s="165" customFormat="1" ht="15" customHeight="1">
      <c r="G2695" s="172"/>
      <c r="I2695" s="173"/>
      <c r="J2695" s="173"/>
      <c r="K2695" s="174"/>
      <c r="M2695" s="175"/>
      <c r="N2695" s="174"/>
      <c r="P2695" s="174"/>
      <c r="R2695" s="175"/>
      <c r="S2695" s="174"/>
      <c r="U2695" s="174"/>
      <c r="W2695" s="175"/>
      <c r="X2695" s="174"/>
    </row>
    <row r="2696" spans="7:24" s="165" customFormat="1" ht="15" customHeight="1">
      <c r="G2696" s="172"/>
      <c r="I2696" s="173"/>
      <c r="J2696" s="173"/>
      <c r="K2696" s="174"/>
      <c r="M2696" s="175"/>
      <c r="N2696" s="174"/>
      <c r="P2696" s="174"/>
      <c r="R2696" s="175"/>
      <c r="S2696" s="174"/>
      <c r="U2696" s="174"/>
      <c r="W2696" s="175"/>
      <c r="X2696" s="174"/>
    </row>
    <row r="2697" spans="7:24" s="165" customFormat="1" ht="15" customHeight="1">
      <c r="G2697" s="172"/>
      <c r="I2697" s="173"/>
      <c r="J2697" s="173"/>
      <c r="K2697" s="174"/>
      <c r="M2697" s="175"/>
      <c r="N2697" s="174"/>
      <c r="P2697" s="174"/>
      <c r="R2697" s="175"/>
      <c r="S2697" s="174"/>
      <c r="U2697" s="174"/>
      <c r="W2697" s="175"/>
      <c r="X2697" s="174"/>
    </row>
    <row r="2698" spans="7:24" s="165" customFormat="1" ht="15" customHeight="1">
      <c r="G2698" s="172"/>
      <c r="I2698" s="173"/>
      <c r="J2698" s="173"/>
      <c r="K2698" s="174"/>
      <c r="M2698" s="175"/>
      <c r="N2698" s="174"/>
      <c r="P2698" s="174"/>
      <c r="R2698" s="175"/>
      <c r="S2698" s="174"/>
      <c r="U2698" s="174"/>
      <c r="W2698" s="175"/>
      <c r="X2698" s="174"/>
    </row>
    <row r="2699" spans="7:24" s="165" customFormat="1" ht="15" customHeight="1">
      <c r="G2699" s="172"/>
      <c r="I2699" s="173"/>
      <c r="J2699" s="173"/>
      <c r="K2699" s="174"/>
      <c r="M2699" s="175"/>
      <c r="N2699" s="174"/>
      <c r="P2699" s="174"/>
      <c r="R2699" s="175"/>
      <c r="S2699" s="174"/>
      <c r="U2699" s="174"/>
      <c r="W2699" s="175"/>
      <c r="X2699" s="174"/>
    </row>
    <row r="2700" spans="7:24" s="165" customFormat="1" ht="15" customHeight="1">
      <c r="G2700" s="172"/>
      <c r="I2700" s="173"/>
      <c r="J2700" s="173"/>
      <c r="K2700" s="174"/>
      <c r="M2700" s="175"/>
      <c r="N2700" s="174"/>
      <c r="P2700" s="174"/>
      <c r="R2700" s="175"/>
      <c r="S2700" s="174"/>
      <c r="U2700" s="174"/>
      <c r="W2700" s="175"/>
      <c r="X2700" s="174"/>
    </row>
    <row r="2701" spans="7:24" s="165" customFormat="1" ht="15" customHeight="1">
      <c r="G2701" s="172"/>
      <c r="I2701" s="173"/>
      <c r="J2701" s="173"/>
      <c r="K2701" s="174"/>
      <c r="M2701" s="175"/>
      <c r="N2701" s="174"/>
      <c r="P2701" s="174"/>
      <c r="R2701" s="175"/>
      <c r="S2701" s="174"/>
      <c r="U2701" s="174"/>
      <c r="W2701" s="175"/>
      <c r="X2701" s="174"/>
    </row>
    <row r="2702" spans="7:24" s="165" customFormat="1" ht="15" customHeight="1">
      <c r="G2702" s="172"/>
      <c r="I2702" s="173"/>
      <c r="J2702" s="173"/>
      <c r="K2702" s="174"/>
      <c r="M2702" s="175"/>
      <c r="N2702" s="174"/>
      <c r="P2702" s="174"/>
      <c r="R2702" s="175"/>
      <c r="S2702" s="174"/>
      <c r="U2702" s="174"/>
      <c r="W2702" s="175"/>
      <c r="X2702" s="174"/>
    </row>
    <row r="2703" spans="7:24" s="165" customFormat="1" ht="15" customHeight="1">
      <c r="G2703" s="172"/>
      <c r="I2703" s="173"/>
      <c r="J2703" s="173"/>
      <c r="K2703" s="174"/>
      <c r="M2703" s="175"/>
      <c r="N2703" s="174"/>
      <c r="P2703" s="174"/>
      <c r="R2703" s="175"/>
      <c r="S2703" s="174"/>
      <c r="U2703" s="174"/>
      <c r="W2703" s="175"/>
      <c r="X2703" s="174"/>
    </row>
    <row r="2704" spans="7:24" s="165" customFormat="1" ht="15" customHeight="1">
      <c r="G2704" s="172"/>
      <c r="I2704" s="173"/>
      <c r="J2704" s="173"/>
      <c r="K2704" s="174"/>
      <c r="M2704" s="175"/>
      <c r="N2704" s="174"/>
      <c r="P2704" s="174"/>
      <c r="R2704" s="175"/>
      <c r="S2704" s="174"/>
      <c r="U2704" s="174"/>
      <c r="W2704" s="175"/>
      <c r="X2704" s="174"/>
    </row>
    <row r="2705" spans="7:24" s="165" customFormat="1" ht="15" customHeight="1">
      <c r="G2705" s="172"/>
      <c r="I2705" s="173"/>
      <c r="J2705" s="173"/>
      <c r="K2705" s="174"/>
      <c r="M2705" s="175"/>
      <c r="N2705" s="174"/>
      <c r="P2705" s="174"/>
      <c r="R2705" s="175"/>
      <c r="S2705" s="174"/>
      <c r="U2705" s="174"/>
      <c r="W2705" s="175"/>
      <c r="X2705" s="174"/>
    </row>
    <row r="2706" spans="7:24" s="165" customFormat="1" ht="15" customHeight="1">
      <c r="G2706" s="172"/>
      <c r="I2706" s="173"/>
      <c r="J2706" s="173"/>
      <c r="K2706" s="174"/>
      <c r="M2706" s="175"/>
      <c r="N2706" s="174"/>
      <c r="P2706" s="174"/>
      <c r="R2706" s="175"/>
      <c r="S2706" s="174"/>
      <c r="U2706" s="174"/>
      <c r="W2706" s="175"/>
      <c r="X2706" s="174"/>
    </row>
    <row r="2707" spans="7:24" s="165" customFormat="1" ht="15" customHeight="1">
      <c r="G2707" s="172"/>
      <c r="I2707" s="173"/>
      <c r="J2707" s="173"/>
      <c r="K2707" s="174"/>
      <c r="M2707" s="175"/>
      <c r="N2707" s="174"/>
      <c r="P2707" s="174"/>
      <c r="R2707" s="175"/>
      <c r="S2707" s="174"/>
      <c r="U2707" s="174"/>
      <c r="W2707" s="175"/>
      <c r="X2707" s="174"/>
    </row>
    <row r="2708" spans="7:24" s="165" customFormat="1" ht="15" customHeight="1">
      <c r="G2708" s="172"/>
      <c r="I2708" s="173"/>
      <c r="J2708" s="173"/>
      <c r="K2708" s="174"/>
      <c r="M2708" s="175"/>
      <c r="N2708" s="174"/>
      <c r="P2708" s="174"/>
      <c r="R2708" s="175"/>
      <c r="S2708" s="174"/>
      <c r="U2708" s="174"/>
      <c r="W2708" s="175"/>
      <c r="X2708" s="174"/>
    </row>
    <row r="2709" spans="7:24" s="165" customFormat="1" ht="15" customHeight="1">
      <c r="G2709" s="172"/>
      <c r="I2709" s="173"/>
      <c r="J2709" s="173"/>
      <c r="K2709" s="174"/>
      <c r="M2709" s="175"/>
      <c r="N2709" s="174"/>
      <c r="P2709" s="174"/>
      <c r="R2709" s="175"/>
      <c r="S2709" s="174"/>
      <c r="U2709" s="174"/>
      <c r="W2709" s="175"/>
      <c r="X2709" s="174"/>
    </row>
    <row r="2710" spans="7:24" s="165" customFormat="1" ht="15" customHeight="1">
      <c r="G2710" s="172"/>
      <c r="I2710" s="173"/>
      <c r="J2710" s="173"/>
      <c r="K2710" s="174"/>
      <c r="M2710" s="175"/>
      <c r="N2710" s="174"/>
      <c r="P2710" s="174"/>
      <c r="R2710" s="175"/>
      <c r="S2710" s="174"/>
      <c r="U2710" s="174"/>
      <c r="W2710" s="175"/>
      <c r="X2710" s="174"/>
    </row>
    <row r="2711" spans="7:24" s="165" customFormat="1" ht="15" customHeight="1">
      <c r="G2711" s="172"/>
      <c r="I2711" s="173"/>
      <c r="J2711" s="173"/>
      <c r="K2711" s="174"/>
      <c r="M2711" s="175"/>
      <c r="N2711" s="174"/>
      <c r="P2711" s="174"/>
      <c r="R2711" s="175"/>
      <c r="S2711" s="174"/>
      <c r="U2711" s="174"/>
      <c r="W2711" s="175"/>
      <c r="X2711" s="174"/>
    </row>
    <row r="2712" spans="7:24" s="165" customFormat="1" ht="15" customHeight="1">
      <c r="G2712" s="172"/>
      <c r="I2712" s="173"/>
      <c r="J2712" s="173"/>
      <c r="K2712" s="174"/>
      <c r="M2712" s="175"/>
      <c r="N2712" s="174"/>
      <c r="P2712" s="174"/>
      <c r="R2712" s="175"/>
      <c r="S2712" s="174"/>
      <c r="U2712" s="174"/>
      <c r="W2712" s="175"/>
      <c r="X2712" s="174"/>
    </row>
    <row r="2713" spans="7:24" s="165" customFormat="1" ht="15" customHeight="1">
      <c r="G2713" s="172"/>
      <c r="I2713" s="173"/>
      <c r="J2713" s="173"/>
      <c r="K2713" s="174"/>
      <c r="M2713" s="175"/>
      <c r="N2713" s="174"/>
      <c r="P2713" s="174"/>
      <c r="R2713" s="175"/>
      <c r="S2713" s="174"/>
      <c r="U2713" s="174"/>
      <c r="W2713" s="175"/>
      <c r="X2713" s="174"/>
    </row>
    <row r="2714" spans="7:24" s="165" customFormat="1" ht="15" customHeight="1">
      <c r="G2714" s="172"/>
      <c r="I2714" s="173"/>
      <c r="J2714" s="173"/>
      <c r="K2714" s="174"/>
      <c r="M2714" s="175"/>
      <c r="N2714" s="174"/>
      <c r="P2714" s="174"/>
      <c r="R2714" s="175"/>
      <c r="S2714" s="174"/>
      <c r="U2714" s="174"/>
      <c r="W2714" s="175"/>
      <c r="X2714" s="174"/>
    </row>
    <row r="2715" spans="7:24" s="165" customFormat="1" ht="15" customHeight="1">
      <c r="G2715" s="172"/>
      <c r="I2715" s="173"/>
      <c r="J2715" s="173"/>
      <c r="K2715" s="174"/>
      <c r="M2715" s="175"/>
      <c r="N2715" s="174"/>
      <c r="P2715" s="174"/>
      <c r="R2715" s="175"/>
      <c r="S2715" s="174"/>
      <c r="U2715" s="174"/>
      <c r="W2715" s="175"/>
      <c r="X2715" s="174"/>
    </row>
    <row r="2716" spans="7:24" s="165" customFormat="1" ht="15" customHeight="1">
      <c r="G2716" s="172"/>
      <c r="I2716" s="173"/>
      <c r="J2716" s="173"/>
      <c r="K2716" s="174"/>
      <c r="M2716" s="175"/>
      <c r="N2716" s="174"/>
      <c r="P2716" s="174"/>
      <c r="R2716" s="175"/>
      <c r="S2716" s="174"/>
      <c r="U2716" s="174"/>
      <c r="W2716" s="175"/>
      <c r="X2716" s="174"/>
    </row>
    <row r="2717" spans="7:24" s="165" customFormat="1" ht="15" customHeight="1">
      <c r="G2717" s="172"/>
      <c r="I2717" s="173"/>
      <c r="J2717" s="173"/>
      <c r="K2717" s="174"/>
      <c r="M2717" s="175"/>
      <c r="N2717" s="174"/>
      <c r="P2717" s="174"/>
      <c r="R2717" s="175"/>
      <c r="S2717" s="174"/>
      <c r="U2717" s="174"/>
      <c r="W2717" s="175"/>
      <c r="X2717" s="174"/>
    </row>
    <row r="2718" spans="7:24" s="165" customFormat="1" ht="15" customHeight="1">
      <c r="G2718" s="172"/>
      <c r="I2718" s="173"/>
      <c r="J2718" s="173"/>
      <c r="K2718" s="174"/>
      <c r="M2718" s="175"/>
      <c r="N2718" s="174"/>
      <c r="P2718" s="174"/>
      <c r="R2718" s="175"/>
      <c r="S2718" s="174"/>
      <c r="U2718" s="174"/>
      <c r="W2718" s="175"/>
      <c r="X2718" s="174"/>
    </row>
    <row r="2719" spans="7:24" s="165" customFormat="1" ht="15" customHeight="1">
      <c r="G2719" s="172"/>
      <c r="I2719" s="173"/>
      <c r="J2719" s="173"/>
      <c r="K2719" s="174"/>
      <c r="M2719" s="175"/>
      <c r="N2719" s="174"/>
      <c r="P2719" s="174"/>
      <c r="R2719" s="175"/>
      <c r="S2719" s="174"/>
      <c r="U2719" s="174"/>
      <c r="W2719" s="175"/>
      <c r="X2719" s="174"/>
    </row>
    <row r="2720" spans="7:24" s="165" customFormat="1" ht="15" customHeight="1">
      <c r="G2720" s="172"/>
      <c r="I2720" s="173"/>
      <c r="J2720" s="173"/>
      <c r="K2720" s="174"/>
      <c r="M2720" s="175"/>
      <c r="N2720" s="174"/>
      <c r="P2720" s="174"/>
      <c r="R2720" s="175"/>
      <c r="S2720" s="174"/>
      <c r="U2720" s="174"/>
      <c r="W2720" s="175"/>
      <c r="X2720" s="174"/>
    </row>
    <row r="2721" spans="7:24" s="165" customFormat="1" ht="15" customHeight="1">
      <c r="G2721" s="172"/>
      <c r="I2721" s="173"/>
      <c r="J2721" s="173"/>
      <c r="K2721" s="174"/>
      <c r="M2721" s="175"/>
      <c r="N2721" s="174"/>
      <c r="P2721" s="174"/>
      <c r="R2721" s="175"/>
      <c r="S2721" s="174"/>
      <c r="U2721" s="174"/>
      <c r="W2721" s="175"/>
      <c r="X2721" s="174"/>
    </row>
    <row r="2722" spans="7:24" s="165" customFormat="1" ht="15" customHeight="1">
      <c r="G2722" s="172"/>
      <c r="I2722" s="173"/>
      <c r="J2722" s="173"/>
      <c r="K2722" s="174"/>
      <c r="M2722" s="175"/>
      <c r="N2722" s="174"/>
      <c r="P2722" s="174"/>
      <c r="R2722" s="175"/>
      <c r="S2722" s="174"/>
      <c r="U2722" s="174"/>
      <c r="W2722" s="175"/>
      <c r="X2722" s="174"/>
    </row>
    <row r="2723" spans="7:24" s="165" customFormat="1" ht="15" customHeight="1">
      <c r="G2723" s="172"/>
      <c r="I2723" s="173"/>
      <c r="J2723" s="173"/>
      <c r="K2723" s="174"/>
      <c r="M2723" s="175"/>
      <c r="N2723" s="174"/>
      <c r="P2723" s="174"/>
      <c r="R2723" s="175"/>
      <c r="S2723" s="174"/>
      <c r="U2723" s="174"/>
      <c r="W2723" s="175"/>
      <c r="X2723" s="174"/>
    </row>
    <row r="2724" spans="7:24" s="165" customFormat="1" ht="15" customHeight="1">
      <c r="G2724" s="172"/>
      <c r="I2724" s="173"/>
      <c r="J2724" s="173"/>
      <c r="K2724" s="174"/>
      <c r="M2724" s="175"/>
      <c r="N2724" s="174"/>
      <c r="P2724" s="174"/>
      <c r="R2724" s="175"/>
      <c r="S2724" s="174"/>
      <c r="U2724" s="174"/>
      <c r="W2724" s="175"/>
      <c r="X2724" s="174"/>
    </row>
    <row r="2725" spans="7:24" s="165" customFormat="1" ht="15" customHeight="1">
      <c r="G2725" s="172"/>
      <c r="I2725" s="173"/>
      <c r="J2725" s="173"/>
      <c r="K2725" s="174"/>
      <c r="M2725" s="175"/>
      <c r="N2725" s="174"/>
      <c r="P2725" s="174"/>
      <c r="R2725" s="175"/>
      <c r="S2725" s="174"/>
      <c r="U2725" s="174"/>
      <c r="W2725" s="175"/>
      <c r="X2725" s="174"/>
    </row>
    <row r="2726" spans="7:24" s="165" customFormat="1" ht="15" customHeight="1">
      <c r="G2726" s="172"/>
      <c r="I2726" s="173"/>
      <c r="J2726" s="173"/>
      <c r="K2726" s="174"/>
      <c r="M2726" s="175"/>
      <c r="N2726" s="174"/>
      <c r="P2726" s="174"/>
      <c r="R2726" s="175"/>
      <c r="S2726" s="174"/>
      <c r="U2726" s="174"/>
      <c r="W2726" s="175"/>
      <c r="X2726" s="174"/>
    </row>
    <row r="2727" spans="7:24" s="165" customFormat="1" ht="15" customHeight="1">
      <c r="G2727" s="172"/>
      <c r="I2727" s="173"/>
      <c r="J2727" s="173"/>
      <c r="K2727" s="174"/>
      <c r="M2727" s="175"/>
      <c r="N2727" s="174"/>
      <c r="P2727" s="174"/>
      <c r="R2727" s="175"/>
      <c r="S2727" s="174"/>
      <c r="U2727" s="174"/>
      <c r="W2727" s="175"/>
      <c r="X2727" s="174"/>
    </row>
    <row r="2728" spans="7:24" s="165" customFormat="1" ht="15" customHeight="1">
      <c r="G2728" s="172"/>
      <c r="I2728" s="173"/>
      <c r="J2728" s="173"/>
      <c r="K2728" s="174"/>
      <c r="M2728" s="175"/>
      <c r="N2728" s="174"/>
      <c r="P2728" s="174"/>
      <c r="R2728" s="175"/>
      <c r="S2728" s="174"/>
      <c r="U2728" s="174"/>
      <c r="W2728" s="175"/>
      <c r="X2728" s="174"/>
    </row>
    <row r="2729" spans="7:24" s="165" customFormat="1" ht="15" customHeight="1">
      <c r="G2729" s="172"/>
      <c r="I2729" s="173"/>
      <c r="J2729" s="173"/>
      <c r="K2729" s="174"/>
      <c r="M2729" s="175"/>
      <c r="N2729" s="174"/>
      <c r="P2729" s="174"/>
      <c r="R2729" s="175"/>
      <c r="S2729" s="174"/>
      <c r="U2729" s="174"/>
      <c r="W2729" s="175"/>
      <c r="X2729" s="174"/>
    </row>
    <row r="2730" spans="7:24" s="165" customFormat="1" ht="15" customHeight="1">
      <c r="G2730" s="172"/>
      <c r="I2730" s="173"/>
      <c r="J2730" s="173"/>
      <c r="K2730" s="174"/>
      <c r="M2730" s="175"/>
      <c r="N2730" s="174"/>
      <c r="P2730" s="174"/>
      <c r="R2730" s="175"/>
      <c r="S2730" s="174"/>
      <c r="U2730" s="174"/>
      <c r="W2730" s="175"/>
      <c r="X2730" s="174"/>
    </row>
    <row r="2731" spans="7:24" s="165" customFormat="1" ht="15" customHeight="1">
      <c r="G2731" s="172"/>
      <c r="I2731" s="173"/>
      <c r="J2731" s="173"/>
      <c r="K2731" s="174"/>
      <c r="M2731" s="175"/>
      <c r="N2731" s="174"/>
      <c r="P2731" s="174"/>
      <c r="R2731" s="175"/>
      <c r="S2731" s="174"/>
      <c r="U2731" s="174"/>
      <c r="W2731" s="175"/>
      <c r="X2731" s="174"/>
    </row>
    <row r="2732" spans="7:24" s="165" customFormat="1" ht="15" customHeight="1">
      <c r="G2732" s="172"/>
      <c r="I2732" s="173"/>
      <c r="J2732" s="173"/>
      <c r="K2732" s="174"/>
      <c r="M2732" s="175"/>
      <c r="N2732" s="174"/>
      <c r="P2732" s="174"/>
      <c r="R2732" s="175"/>
      <c r="S2732" s="174"/>
      <c r="U2732" s="174"/>
      <c r="W2732" s="175"/>
      <c r="X2732" s="174"/>
    </row>
    <row r="2733" spans="7:24" s="165" customFormat="1" ht="15" customHeight="1">
      <c r="G2733" s="172"/>
      <c r="I2733" s="173"/>
      <c r="J2733" s="173"/>
      <c r="K2733" s="174"/>
      <c r="M2733" s="175"/>
      <c r="N2733" s="174"/>
      <c r="P2733" s="174"/>
      <c r="R2733" s="175"/>
      <c r="S2733" s="174"/>
      <c r="U2733" s="174"/>
      <c r="W2733" s="175"/>
      <c r="X2733" s="174"/>
    </row>
    <row r="2734" spans="7:24" s="165" customFormat="1" ht="15" customHeight="1">
      <c r="G2734" s="172"/>
      <c r="I2734" s="173"/>
      <c r="J2734" s="173"/>
      <c r="K2734" s="174"/>
      <c r="M2734" s="175"/>
      <c r="N2734" s="174"/>
      <c r="P2734" s="174"/>
      <c r="R2734" s="175"/>
      <c r="S2734" s="174"/>
      <c r="U2734" s="174"/>
      <c r="W2734" s="175"/>
      <c r="X2734" s="174"/>
    </row>
    <row r="2735" spans="7:24" s="165" customFormat="1" ht="15" customHeight="1">
      <c r="G2735" s="172"/>
      <c r="I2735" s="173"/>
      <c r="J2735" s="173"/>
      <c r="K2735" s="174"/>
      <c r="M2735" s="175"/>
      <c r="N2735" s="174"/>
      <c r="P2735" s="174"/>
      <c r="R2735" s="175"/>
      <c r="S2735" s="174"/>
      <c r="U2735" s="174"/>
      <c r="W2735" s="175"/>
      <c r="X2735" s="174"/>
    </row>
    <row r="2736" spans="7:24" s="165" customFormat="1" ht="15" customHeight="1">
      <c r="G2736" s="172"/>
      <c r="I2736" s="173"/>
      <c r="J2736" s="173"/>
      <c r="K2736" s="174"/>
      <c r="M2736" s="175"/>
      <c r="N2736" s="174"/>
      <c r="P2736" s="174"/>
      <c r="R2736" s="175"/>
      <c r="S2736" s="174"/>
      <c r="U2736" s="174"/>
      <c r="W2736" s="175"/>
      <c r="X2736" s="174"/>
    </row>
    <row r="2737" spans="7:24" s="165" customFormat="1" ht="15" customHeight="1">
      <c r="G2737" s="172"/>
      <c r="I2737" s="173"/>
      <c r="J2737" s="173"/>
      <c r="K2737" s="174"/>
      <c r="M2737" s="175"/>
      <c r="N2737" s="174"/>
      <c r="P2737" s="174"/>
      <c r="R2737" s="175"/>
      <c r="S2737" s="174"/>
      <c r="U2737" s="174"/>
      <c r="W2737" s="175"/>
      <c r="X2737" s="174"/>
    </row>
    <row r="2738" spans="7:24" s="165" customFormat="1" ht="15" customHeight="1">
      <c r="G2738" s="172"/>
      <c r="I2738" s="173"/>
      <c r="J2738" s="173"/>
      <c r="K2738" s="174"/>
      <c r="M2738" s="175"/>
      <c r="N2738" s="174"/>
      <c r="P2738" s="174"/>
      <c r="R2738" s="175"/>
      <c r="S2738" s="174"/>
      <c r="U2738" s="174"/>
      <c r="W2738" s="175"/>
      <c r="X2738" s="174"/>
    </row>
    <row r="2739" spans="7:24" s="165" customFormat="1" ht="15" customHeight="1">
      <c r="G2739" s="172"/>
      <c r="I2739" s="173"/>
      <c r="J2739" s="173"/>
      <c r="K2739" s="174"/>
      <c r="M2739" s="175"/>
      <c r="N2739" s="174"/>
      <c r="P2739" s="174"/>
      <c r="R2739" s="175"/>
      <c r="S2739" s="174"/>
      <c r="U2739" s="174"/>
      <c r="W2739" s="175"/>
      <c r="X2739" s="174"/>
    </row>
    <row r="2740" spans="7:24" s="165" customFormat="1" ht="15" customHeight="1">
      <c r="G2740" s="172"/>
      <c r="I2740" s="173"/>
      <c r="J2740" s="173"/>
      <c r="K2740" s="174"/>
      <c r="M2740" s="175"/>
      <c r="N2740" s="174"/>
      <c r="P2740" s="174"/>
      <c r="R2740" s="175"/>
      <c r="S2740" s="174"/>
      <c r="U2740" s="174"/>
      <c r="W2740" s="175"/>
      <c r="X2740" s="174"/>
    </row>
    <row r="2741" spans="7:24" s="165" customFormat="1" ht="15" customHeight="1">
      <c r="G2741" s="172"/>
      <c r="I2741" s="173"/>
      <c r="J2741" s="173"/>
      <c r="K2741" s="174"/>
      <c r="M2741" s="175"/>
      <c r="N2741" s="174"/>
      <c r="P2741" s="174"/>
      <c r="R2741" s="175"/>
      <c r="S2741" s="174"/>
      <c r="U2741" s="174"/>
      <c r="W2741" s="175"/>
      <c r="X2741" s="174"/>
    </row>
    <row r="2742" spans="7:24" s="165" customFormat="1" ht="15" customHeight="1">
      <c r="G2742" s="172"/>
      <c r="I2742" s="173"/>
      <c r="J2742" s="173"/>
      <c r="K2742" s="174"/>
      <c r="M2742" s="175"/>
      <c r="N2742" s="174"/>
      <c r="P2742" s="174"/>
      <c r="R2742" s="175"/>
      <c r="S2742" s="174"/>
      <c r="U2742" s="174"/>
      <c r="W2742" s="175"/>
      <c r="X2742" s="174"/>
    </row>
    <row r="2743" spans="7:24" s="165" customFormat="1" ht="15" customHeight="1">
      <c r="G2743" s="172"/>
      <c r="I2743" s="173"/>
      <c r="J2743" s="173"/>
      <c r="K2743" s="174"/>
      <c r="M2743" s="175"/>
      <c r="N2743" s="174"/>
      <c r="P2743" s="174"/>
      <c r="R2743" s="175"/>
      <c r="S2743" s="174"/>
      <c r="U2743" s="174"/>
      <c r="W2743" s="175"/>
      <c r="X2743" s="174"/>
    </row>
    <row r="2744" spans="7:24" s="165" customFormat="1" ht="15" customHeight="1">
      <c r="G2744" s="172"/>
      <c r="I2744" s="173"/>
      <c r="J2744" s="173"/>
      <c r="K2744" s="174"/>
      <c r="M2744" s="175"/>
      <c r="N2744" s="174"/>
      <c r="P2744" s="174"/>
      <c r="R2744" s="175"/>
      <c r="S2744" s="174"/>
      <c r="U2744" s="174"/>
      <c r="W2744" s="175"/>
      <c r="X2744" s="174"/>
    </row>
    <row r="2745" spans="7:24" s="165" customFormat="1" ht="15" customHeight="1">
      <c r="G2745" s="172"/>
      <c r="I2745" s="173"/>
      <c r="J2745" s="173"/>
      <c r="K2745" s="174"/>
      <c r="M2745" s="175"/>
      <c r="N2745" s="174"/>
      <c r="P2745" s="174"/>
      <c r="R2745" s="175"/>
      <c r="S2745" s="174"/>
      <c r="U2745" s="174"/>
      <c r="W2745" s="175"/>
      <c r="X2745" s="174"/>
    </row>
    <row r="2746" spans="7:24" s="165" customFormat="1" ht="15" customHeight="1">
      <c r="G2746" s="172"/>
      <c r="I2746" s="173"/>
      <c r="J2746" s="173"/>
      <c r="K2746" s="174"/>
      <c r="M2746" s="175"/>
      <c r="N2746" s="174"/>
      <c r="P2746" s="174"/>
      <c r="R2746" s="175"/>
      <c r="S2746" s="174"/>
      <c r="U2746" s="174"/>
      <c r="W2746" s="175"/>
      <c r="X2746" s="174"/>
    </row>
    <row r="2747" spans="7:24" s="165" customFormat="1" ht="15" customHeight="1">
      <c r="G2747" s="172"/>
      <c r="I2747" s="173"/>
      <c r="J2747" s="173"/>
      <c r="K2747" s="174"/>
      <c r="M2747" s="175"/>
      <c r="N2747" s="174"/>
      <c r="P2747" s="174"/>
      <c r="R2747" s="175"/>
      <c r="S2747" s="174"/>
      <c r="U2747" s="174"/>
      <c r="W2747" s="175"/>
      <c r="X2747" s="174"/>
    </row>
    <row r="2748" spans="7:24" s="165" customFormat="1" ht="15" customHeight="1">
      <c r="G2748" s="172"/>
      <c r="I2748" s="173"/>
      <c r="J2748" s="173"/>
      <c r="K2748" s="174"/>
      <c r="M2748" s="175"/>
      <c r="N2748" s="174"/>
      <c r="P2748" s="174"/>
      <c r="R2748" s="175"/>
      <c r="S2748" s="174"/>
      <c r="U2748" s="174"/>
      <c r="W2748" s="175"/>
      <c r="X2748" s="174"/>
    </row>
    <row r="2749" spans="7:24" s="165" customFormat="1" ht="15" customHeight="1">
      <c r="G2749" s="172"/>
      <c r="I2749" s="173"/>
      <c r="J2749" s="173"/>
      <c r="K2749" s="174"/>
      <c r="M2749" s="175"/>
      <c r="N2749" s="174"/>
      <c r="P2749" s="174"/>
      <c r="R2749" s="175"/>
      <c r="S2749" s="174"/>
      <c r="U2749" s="174"/>
      <c r="W2749" s="175"/>
      <c r="X2749" s="174"/>
    </row>
    <row r="2750" spans="7:24" s="165" customFormat="1" ht="15" customHeight="1">
      <c r="G2750" s="172"/>
      <c r="I2750" s="173"/>
      <c r="J2750" s="173"/>
      <c r="K2750" s="174"/>
      <c r="M2750" s="175"/>
      <c r="N2750" s="174"/>
      <c r="P2750" s="174"/>
      <c r="R2750" s="175"/>
      <c r="S2750" s="174"/>
      <c r="U2750" s="174"/>
      <c r="W2750" s="175"/>
      <c r="X2750" s="174"/>
    </row>
    <row r="2751" spans="7:24" s="165" customFormat="1" ht="15" customHeight="1">
      <c r="G2751" s="172"/>
      <c r="I2751" s="173"/>
      <c r="J2751" s="173"/>
      <c r="K2751" s="174"/>
      <c r="M2751" s="175"/>
      <c r="N2751" s="174"/>
      <c r="P2751" s="174"/>
      <c r="R2751" s="175"/>
      <c r="S2751" s="174"/>
      <c r="U2751" s="174"/>
      <c r="W2751" s="175"/>
      <c r="X2751" s="174"/>
    </row>
    <row r="2752" spans="7:24" s="165" customFormat="1" ht="15" customHeight="1">
      <c r="G2752" s="172"/>
      <c r="I2752" s="173"/>
      <c r="J2752" s="173"/>
      <c r="K2752" s="174"/>
      <c r="M2752" s="175"/>
      <c r="N2752" s="174"/>
      <c r="P2752" s="174"/>
      <c r="R2752" s="175"/>
      <c r="S2752" s="174"/>
      <c r="U2752" s="174"/>
      <c r="W2752" s="175"/>
      <c r="X2752" s="174"/>
    </row>
    <row r="2753" spans="7:24" s="165" customFormat="1" ht="15" customHeight="1">
      <c r="G2753" s="172"/>
      <c r="I2753" s="173"/>
      <c r="J2753" s="173"/>
      <c r="K2753" s="174"/>
      <c r="M2753" s="175"/>
      <c r="N2753" s="174"/>
      <c r="P2753" s="174"/>
      <c r="R2753" s="175"/>
      <c r="S2753" s="174"/>
      <c r="U2753" s="174"/>
      <c r="W2753" s="175"/>
      <c r="X2753" s="174"/>
    </row>
    <row r="2754" spans="7:24" s="165" customFormat="1" ht="15" customHeight="1">
      <c r="G2754" s="172"/>
      <c r="I2754" s="173"/>
      <c r="J2754" s="173"/>
      <c r="K2754" s="174"/>
      <c r="M2754" s="175"/>
      <c r="N2754" s="174"/>
      <c r="P2754" s="174"/>
      <c r="R2754" s="175"/>
      <c r="S2754" s="174"/>
      <c r="U2754" s="174"/>
      <c r="W2754" s="175"/>
      <c r="X2754" s="174"/>
    </row>
    <row r="2755" spans="7:24" s="165" customFormat="1" ht="15" customHeight="1">
      <c r="G2755" s="172"/>
      <c r="I2755" s="173"/>
      <c r="J2755" s="173"/>
      <c r="K2755" s="174"/>
      <c r="M2755" s="175"/>
      <c r="N2755" s="174"/>
      <c r="P2755" s="174"/>
      <c r="R2755" s="175"/>
      <c r="S2755" s="174"/>
      <c r="U2755" s="174"/>
      <c r="W2755" s="175"/>
      <c r="X2755" s="174"/>
    </row>
    <row r="2756" spans="7:24" s="165" customFormat="1" ht="15" customHeight="1">
      <c r="G2756" s="172"/>
      <c r="I2756" s="173"/>
      <c r="J2756" s="173"/>
      <c r="K2756" s="174"/>
      <c r="M2756" s="175"/>
      <c r="N2756" s="174"/>
      <c r="P2756" s="174"/>
      <c r="R2756" s="175"/>
      <c r="S2756" s="174"/>
      <c r="U2756" s="174"/>
      <c r="W2756" s="175"/>
      <c r="X2756" s="174"/>
    </row>
    <row r="2757" spans="7:24" s="165" customFormat="1" ht="15" customHeight="1">
      <c r="G2757" s="172"/>
      <c r="I2757" s="173"/>
      <c r="J2757" s="173"/>
      <c r="K2757" s="174"/>
      <c r="M2757" s="175"/>
      <c r="N2757" s="174"/>
      <c r="P2757" s="174"/>
      <c r="R2757" s="175"/>
      <c r="S2757" s="174"/>
      <c r="U2757" s="174"/>
      <c r="W2757" s="175"/>
      <c r="X2757" s="174"/>
    </row>
    <row r="2758" spans="7:24" s="165" customFormat="1" ht="15" customHeight="1">
      <c r="G2758" s="172"/>
      <c r="I2758" s="173"/>
      <c r="J2758" s="173"/>
      <c r="K2758" s="174"/>
      <c r="M2758" s="175"/>
      <c r="N2758" s="174"/>
      <c r="P2758" s="174"/>
      <c r="R2758" s="175"/>
      <c r="S2758" s="174"/>
      <c r="U2758" s="174"/>
      <c r="W2758" s="175"/>
      <c r="X2758" s="174"/>
    </row>
    <row r="2759" spans="7:24" s="165" customFormat="1" ht="15" customHeight="1">
      <c r="G2759" s="172"/>
      <c r="I2759" s="173"/>
      <c r="J2759" s="173"/>
      <c r="K2759" s="174"/>
      <c r="M2759" s="175"/>
      <c r="N2759" s="174"/>
      <c r="P2759" s="174"/>
      <c r="R2759" s="175"/>
      <c r="S2759" s="174"/>
      <c r="U2759" s="174"/>
      <c r="W2759" s="175"/>
      <c r="X2759" s="174"/>
    </row>
    <row r="2760" spans="7:24" s="165" customFormat="1" ht="15" customHeight="1">
      <c r="G2760" s="172"/>
      <c r="I2760" s="173"/>
      <c r="J2760" s="173"/>
      <c r="K2760" s="174"/>
      <c r="M2760" s="175"/>
      <c r="N2760" s="174"/>
      <c r="P2760" s="174"/>
      <c r="R2760" s="175"/>
      <c r="S2760" s="174"/>
      <c r="U2760" s="174"/>
      <c r="W2760" s="175"/>
      <c r="X2760" s="174"/>
    </row>
    <row r="2761" spans="7:24" s="165" customFormat="1" ht="15" customHeight="1">
      <c r="G2761" s="172"/>
      <c r="I2761" s="173"/>
      <c r="J2761" s="173"/>
      <c r="K2761" s="174"/>
      <c r="M2761" s="175"/>
      <c r="N2761" s="174"/>
      <c r="P2761" s="174"/>
      <c r="R2761" s="175"/>
      <c r="S2761" s="174"/>
      <c r="U2761" s="174"/>
      <c r="W2761" s="175"/>
      <c r="X2761" s="174"/>
    </row>
    <row r="2762" spans="7:24" s="165" customFormat="1" ht="15" customHeight="1">
      <c r="G2762" s="172"/>
      <c r="I2762" s="173"/>
      <c r="J2762" s="173"/>
      <c r="K2762" s="174"/>
      <c r="M2762" s="175"/>
      <c r="N2762" s="174"/>
      <c r="P2762" s="174"/>
      <c r="R2762" s="175"/>
      <c r="S2762" s="174"/>
      <c r="U2762" s="174"/>
      <c r="W2762" s="175"/>
      <c r="X2762" s="174"/>
    </row>
    <row r="2763" spans="7:24" s="165" customFormat="1" ht="15" customHeight="1">
      <c r="G2763" s="172"/>
      <c r="I2763" s="173"/>
      <c r="J2763" s="173"/>
      <c r="K2763" s="174"/>
      <c r="M2763" s="175"/>
      <c r="N2763" s="174"/>
      <c r="P2763" s="174"/>
      <c r="R2763" s="175"/>
      <c r="S2763" s="174"/>
      <c r="U2763" s="174"/>
      <c r="W2763" s="175"/>
      <c r="X2763" s="174"/>
    </row>
    <row r="2764" spans="7:24" s="165" customFormat="1" ht="15" customHeight="1">
      <c r="G2764" s="172"/>
      <c r="I2764" s="173"/>
      <c r="J2764" s="173"/>
      <c r="K2764" s="174"/>
      <c r="M2764" s="175"/>
      <c r="N2764" s="174"/>
      <c r="P2764" s="174"/>
      <c r="R2764" s="175"/>
      <c r="S2764" s="174"/>
      <c r="U2764" s="174"/>
      <c r="W2764" s="175"/>
      <c r="X2764" s="174"/>
    </row>
    <row r="2765" spans="7:24" s="165" customFormat="1" ht="15" customHeight="1">
      <c r="G2765" s="172"/>
      <c r="I2765" s="173"/>
      <c r="J2765" s="173"/>
      <c r="K2765" s="174"/>
      <c r="M2765" s="175"/>
      <c r="N2765" s="174"/>
      <c r="P2765" s="174"/>
      <c r="R2765" s="175"/>
      <c r="S2765" s="174"/>
      <c r="U2765" s="174"/>
      <c r="W2765" s="175"/>
      <c r="X2765" s="174"/>
    </row>
    <row r="2766" spans="7:24" s="165" customFormat="1" ht="15" customHeight="1">
      <c r="G2766" s="172"/>
      <c r="I2766" s="173"/>
      <c r="J2766" s="173"/>
      <c r="K2766" s="174"/>
      <c r="M2766" s="175"/>
      <c r="N2766" s="174"/>
      <c r="P2766" s="174"/>
      <c r="R2766" s="175"/>
      <c r="S2766" s="174"/>
      <c r="U2766" s="174"/>
      <c r="W2766" s="175"/>
      <c r="X2766" s="174"/>
    </row>
    <row r="2767" spans="7:24" s="165" customFormat="1" ht="15" customHeight="1">
      <c r="G2767" s="172"/>
      <c r="I2767" s="173"/>
      <c r="J2767" s="173"/>
      <c r="K2767" s="174"/>
      <c r="M2767" s="175"/>
      <c r="N2767" s="174"/>
      <c r="P2767" s="174"/>
      <c r="R2767" s="175"/>
      <c r="S2767" s="174"/>
      <c r="U2767" s="174"/>
      <c r="W2767" s="175"/>
      <c r="X2767" s="174"/>
    </row>
    <row r="2768" spans="7:24" s="165" customFormat="1" ht="15" customHeight="1">
      <c r="G2768" s="172"/>
      <c r="I2768" s="173"/>
      <c r="J2768" s="173"/>
      <c r="K2768" s="174"/>
      <c r="M2768" s="175"/>
      <c r="N2768" s="174"/>
      <c r="P2768" s="174"/>
      <c r="R2768" s="175"/>
      <c r="S2768" s="174"/>
      <c r="U2768" s="174"/>
      <c r="W2768" s="175"/>
      <c r="X2768" s="174"/>
    </row>
    <row r="2769" spans="7:24" s="165" customFormat="1" ht="15" customHeight="1">
      <c r="G2769" s="172"/>
      <c r="I2769" s="173"/>
      <c r="J2769" s="173"/>
      <c r="K2769" s="174"/>
      <c r="M2769" s="175"/>
      <c r="N2769" s="174"/>
      <c r="P2769" s="174"/>
      <c r="R2769" s="175"/>
      <c r="S2769" s="174"/>
      <c r="U2769" s="174"/>
      <c r="W2769" s="175"/>
      <c r="X2769" s="174"/>
    </row>
    <row r="2770" spans="7:24" s="165" customFormat="1" ht="15" customHeight="1">
      <c r="G2770" s="172"/>
      <c r="I2770" s="173"/>
      <c r="J2770" s="173"/>
      <c r="K2770" s="174"/>
      <c r="M2770" s="175"/>
      <c r="N2770" s="174"/>
      <c r="P2770" s="174"/>
      <c r="R2770" s="175"/>
      <c r="S2770" s="174"/>
      <c r="U2770" s="174"/>
      <c r="W2770" s="175"/>
      <c r="X2770" s="174"/>
    </row>
    <row r="2771" spans="7:24" s="165" customFormat="1" ht="15" customHeight="1">
      <c r="G2771" s="172"/>
      <c r="I2771" s="173"/>
      <c r="J2771" s="173"/>
      <c r="K2771" s="174"/>
      <c r="M2771" s="175"/>
      <c r="N2771" s="174"/>
      <c r="P2771" s="174"/>
      <c r="R2771" s="175"/>
      <c r="S2771" s="174"/>
      <c r="U2771" s="174"/>
      <c r="W2771" s="175"/>
      <c r="X2771" s="174"/>
    </row>
    <row r="2772" spans="7:24" s="165" customFormat="1" ht="15" customHeight="1">
      <c r="G2772" s="172"/>
      <c r="I2772" s="173"/>
      <c r="J2772" s="173"/>
      <c r="K2772" s="174"/>
      <c r="M2772" s="175"/>
      <c r="N2772" s="174"/>
      <c r="P2772" s="174"/>
      <c r="R2772" s="175"/>
      <c r="S2772" s="174"/>
      <c r="U2772" s="174"/>
      <c r="W2772" s="175"/>
      <c r="X2772" s="174"/>
    </row>
    <row r="2773" spans="7:24" s="165" customFormat="1" ht="15" customHeight="1">
      <c r="G2773" s="172"/>
      <c r="I2773" s="173"/>
      <c r="J2773" s="173"/>
      <c r="K2773" s="174"/>
      <c r="M2773" s="175"/>
      <c r="N2773" s="174"/>
      <c r="P2773" s="174"/>
      <c r="R2773" s="175"/>
      <c r="S2773" s="174"/>
      <c r="U2773" s="174"/>
      <c r="W2773" s="175"/>
      <c r="X2773" s="174"/>
    </row>
    <row r="2774" spans="7:24" s="165" customFormat="1" ht="15" customHeight="1">
      <c r="G2774" s="172"/>
      <c r="I2774" s="173"/>
      <c r="J2774" s="173"/>
      <c r="K2774" s="174"/>
      <c r="M2774" s="175"/>
      <c r="N2774" s="174"/>
      <c r="P2774" s="174"/>
      <c r="R2774" s="175"/>
      <c r="S2774" s="174"/>
      <c r="U2774" s="174"/>
      <c r="W2774" s="175"/>
      <c r="X2774" s="174"/>
    </row>
    <row r="2775" spans="7:24" s="165" customFormat="1" ht="15" customHeight="1">
      <c r="G2775" s="172"/>
      <c r="I2775" s="173"/>
      <c r="J2775" s="173"/>
      <c r="K2775" s="174"/>
      <c r="M2775" s="175"/>
      <c r="N2775" s="174"/>
      <c r="P2775" s="174"/>
      <c r="R2775" s="175"/>
      <c r="S2775" s="174"/>
      <c r="U2775" s="174"/>
      <c r="W2775" s="175"/>
      <c r="X2775" s="174"/>
    </row>
    <row r="2776" spans="7:24" s="165" customFormat="1" ht="15" customHeight="1">
      <c r="G2776" s="172"/>
      <c r="I2776" s="173"/>
      <c r="J2776" s="173"/>
      <c r="K2776" s="174"/>
      <c r="M2776" s="175"/>
      <c r="N2776" s="174"/>
      <c r="P2776" s="174"/>
      <c r="R2776" s="175"/>
      <c r="S2776" s="174"/>
      <c r="U2776" s="174"/>
      <c r="W2776" s="175"/>
      <c r="X2776" s="174"/>
    </row>
    <row r="2777" spans="7:24" s="165" customFormat="1" ht="15" customHeight="1">
      <c r="G2777" s="172"/>
      <c r="I2777" s="173"/>
      <c r="J2777" s="173"/>
      <c r="K2777" s="174"/>
      <c r="M2777" s="175"/>
      <c r="N2777" s="174"/>
      <c r="P2777" s="174"/>
      <c r="R2777" s="175"/>
      <c r="S2777" s="174"/>
      <c r="U2777" s="174"/>
      <c r="W2777" s="175"/>
      <c r="X2777" s="174"/>
    </row>
    <row r="2778" spans="7:24" s="165" customFormat="1" ht="15" customHeight="1">
      <c r="G2778" s="172"/>
      <c r="I2778" s="173"/>
      <c r="J2778" s="173"/>
      <c r="K2778" s="174"/>
      <c r="M2778" s="175"/>
      <c r="N2778" s="174"/>
      <c r="P2778" s="174"/>
      <c r="R2778" s="175"/>
      <c r="S2778" s="174"/>
      <c r="U2778" s="174"/>
      <c r="W2778" s="175"/>
      <c r="X2778" s="174"/>
    </row>
    <row r="2779" spans="7:24" s="165" customFormat="1" ht="15" customHeight="1">
      <c r="G2779" s="172"/>
      <c r="I2779" s="173"/>
      <c r="J2779" s="173"/>
      <c r="K2779" s="174"/>
      <c r="M2779" s="175"/>
      <c r="N2779" s="174"/>
      <c r="P2779" s="174"/>
      <c r="R2779" s="175"/>
      <c r="S2779" s="174"/>
      <c r="U2779" s="174"/>
      <c r="W2779" s="175"/>
      <c r="X2779" s="174"/>
    </row>
    <row r="2780" spans="7:24" s="165" customFormat="1" ht="15" customHeight="1">
      <c r="G2780" s="172"/>
      <c r="I2780" s="173"/>
      <c r="J2780" s="173"/>
      <c r="K2780" s="174"/>
      <c r="M2780" s="175"/>
      <c r="N2780" s="174"/>
      <c r="P2780" s="174"/>
      <c r="R2780" s="175"/>
      <c r="S2780" s="174"/>
      <c r="U2780" s="174"/>
      <c r="W2780" s="175"/>
      <c r="X2780" s="174"/>
    </row>
    <row r="2781" spans="7:24" s="165" customFormat="1" ht="15" customHeight="1">
      <c r="G2781" s="172"/>
      <c r="I2781" s="173"/>
      <c r="J2781" s="173"/>
      <c r="K2781" s="174"/>
      <c r="M2781" s="175"/>
      <c r="N2781" s="174"/>
      <c r="P2781" s="174"/>
      <c r="R2781" s="175"/>
      <c r="S2781" s="174"/>
      <c r="U2781" s="174"/>
      <c r="W2781" s="175"/>
      <c r="X2781" s="174"/>
    </row>
    <row r="2782" spans="7:24" s="165" customFormat="1" ht="15" customHeight="1">
      <c r="G2782" s="172"/>
      <c r="I2782" s="173"/>
      <c r="J2782" s="173"/>
      <c r="K2782" s="174"/>
      <c r="M2782" s="175"/>
      <c r="N2782" s="174"/>
      <c r="P2782" s="174"/>
      <c r="R2782" s="175"/>
      <c r="S2782" s="174"/>
      <c r="U2782" s="174"/>
      <c r="W2782" s="175"/>
      <c r="X2782" s="174"/>
    </row>
    <row r="2783" spans="7:24" s="165" customFormat="1" ht="15" customHeight="1">
      <c r="G2783" s="172"/>
      <c r="I2783" s="173"/>
      <c r="J2783" s="173"/>
      <c r="K2783" s="174"/>
      <c r="M2783" s="175"/>
      <c r="N2783" s="174"/>
      <c r="P2783" s="174"/>
      <c r="R2783" s="175"/>
      <c r="S2783" s="174"/>
      <c r="U2783" s="174"/>
      <c r="W2783" s="175"/>
      <c r="X2783" s="174"/>
    </row>
    <row r="2784" spans="7:24" s="165" customFormat="1" ht="15" customHeight="1">
      <c r="G2784" s="172"/>
      <c r="I2784" s="173"/>
      <c r="J2784" s="173"/>
      <c r="K2784" s="174"/>
      <c r="M2784" s="175"/>
      <c r="N2784" s="174"/>
      <c r="P2784" s="174"/>
      <c r="R2784" s="175"/>
      <c r="S2784" s="174"/>
      <c r="U2784" s="174"/>
      <c r="W2784" s="175"/>
      <c r="X2784" s="174"/>
    </row>
    <row r="2785" spans="7:24" s="165" customFormat="1" ht="15" customHeight="1">
      <c r="G2785" s="172"/>
      <c r="I2785" s="173"/>
      <c r="J2785" s="173"/>
      <c r="K2785" s="174"/>
      <c r="M2785" s="175"/>
      <c r="N2785" s="174"/>
      <c r="P2785" s="174"/>
      <c r="R2785" s="175"/>
      <c r="S2785" s="174"/>
      <c r="U2785" s="174"/>
      <c r="W2785" s="175"/>
      <c r="X2785" s="174"/>
    </row>
    <row r="2786" spans="7:24" s="165" customFormat="1" ht="15" customHeight="1">
      <c r="G2786" s="172"/>
      <c r="I2786" s="173"/>
      <c r="J2786" s="173"/>
      <c r="K2786" s="174"/>
      <c r="M2786" s="175"/>
      <c r="N2786" s="174"/>
      <c r="P2786" s="174"/>
      <c r="R2786" s="175"/>
      <c r="S2786" s="174"/>
      <c r="U2786" s="174"/>
      <c r="W2786" s="175"/>
      <c r="X2786" s="174"/>
    </row>
    <row r="2787" spans="7:24" s="165" customFormat="1" ht="15" customHeight="1">
      <c r="G2787" s="172"/>
      <c r="I2787" s="173"/>
      <c r="J2787" s="173"/>
      <c r="K2787" s="174"/>
      <c r="M2787" s="175"/>
      <c r="N2787" s="174"/>
      <c r="P2787" s="174"/>
      <c r="R2787" s="175"/>
      <c r="S2787" s="174"/>
      <c r="U2787" s="174"/>
      <c r="W2787" s="175"/>
      <c r="X2787" s="174"/>
    </row>
    <row r="2788" spans="7:24" s="165" customFormat="1" ht="15" customHeight="1">
      <c r="G2788" s="172"/>
      <c r="I2788" s="173"/>
      <c r="J2788" s="173"/>
      <c r="K2788" s="174"/>
      <c r="M2788" s="175"/>
      <c r="N2788" s="174"/>
      <c r="P2788" s="174"/>
      <c r="R2788" s="175"/>
      <c r="S2788" s="174"/>
      <c r="U2788" s="174"/>
      <c r="W2788" s="175"/>
      <c r="X2788" s="174"/>
    </row>
    <row r="2789" spans="7:24" s="165" customFormat="1" ht="15" customHeight="1">
      <c r="G2789" s="172"/>
      <c r="I2789" s="173"/>
      <c r="J2789" s="173"/>
      <c r="K2789" s="174"/>
      <c r="M2789" s="175"/>
      <c r="N2789" s="174"/>
      <c r="P2789" s="174"/>
      <c r="R2789" s="175"/>
      <c r="S2789" s="174"/>
      <c r="U2789" s="174"/>
      <c r="W2789" s="175"/>
      <c r="X2789" s="174"/>
    </row>
    <row r="2790" spans="7:24" s="165" customFormat="1" ht="15" customHeight="1">
      <c r="G2790" s="172"/>
      <c r="I2790" s="173"/>
      <c r="J2790" s="173"/>
      <c r="K2790" s="174"/>
      <c r="M2790" s="175"/>
      <c r="N2790" s="174"/>
      <c r="P2790" s="174"/>
      <c r="R2790" s="175"/>
      <c r="S2790" s="174"/>
      <c r="U2790" s="174"/>
      <c r="W2790" s="175"/>
      <c r="X2790" s="174"/>
    </row>
    <row r="2791" spans="7:24" s="165" customFormat="1" ht="15" customHeight="1">
      <c r="G2791" s="172"/>
      <c r="I2791" s="173"/>
      <c r="J2791" s="173"/>
      <c r="K2791" s="174"/>
      <c r="M2791" s="175"/>
      <c r="N2791" s="174"/>
      <c r="P2791" s="174"/>
      <c r="R2791" s="175"/>
      <c r="S2791" s="174"/>
      <c r="U2791" s="174"/>
      <c r="W2791" s="175"/>
      <c r="X2791" s="174"/>
    </row>
    <row r="2792" spans="7:24" s="165" customFormat="1" ht="15" customHeight="1">
      <c r="G2792" s="172"/>
      <c r="I2792" s="173"/>
      <c r="J2792" s="173"/>
      <c r="K2792" s="174"/>
      <c r="M2792" s="175"/>
      <c r="N2792" s="174"/>
      <c r="P2792" s="174"/>
      <c r="R2792" s="175"/>
      <c r="S2792" s="174"/>
      <c r="U2792" s="174"/>
      <c r="W2792" s="175"/>
      <c r="X2792" s="174"/>
    </row>
    <row r="2793" spans="7:24" s="165" customFormat="1" ht="15" customHeight="1">
      <c r="G2793" s="172"/>
      <c r="I2793" s="173"/>
      <c r="J2793" s="173"/>
      <c r="K2793" s="174"/>
      <c r="M2793" s="175"/>
      <c r="N2793" s="174"/>
      <c r="P2793" s="174"/>
      <c r="R2793" s="175"/>
      <c r="S2793" s="174"/>
      <c r="U2793" s="174"/>
      <c r="W2793" s="175"/>
      <c r="X2793" s="174"/>
    </row>
    <row r="2794" spans="7:24" s="165" customFormat="1" ht="15" customHeight="1">
      <c r="G2794" s="172"/>
      <c r="I2794" s="173"/>
      <c r="J2794" s="173"/>
      <c r="K2794" s="174"/>
      <c r="M2794" s="175"/>
      <c r="N2794" s="174"/>
      <c r="P2794" s="174"/>
      <c r="R2794" s="175"/>
      <c r="S2794" s="174"/>
      <c r="U2794" s="174"/>
      <c r="W2794" s="175"/>
      <c r="X2794" s="174"/>
    </row>
    <row r="2795" spans="7:24" s="165" customFormat="1" ht="15" customHeight="1">
      <c r="G2795" s="172"/>
      <c r="I2795" s="173"/>
      <c r="J2795" s="173"/>
      <c r="K2795" s="174"/>
      <c r="M2795" s="175"/>
      <c r="N2795" s="174"/>
      <c r="P2795" s="174"/>
      <c r="R2795" s="175"/>
      <c r="S2795" s="174"/>
      <c r="U2795" s="174"/>
      <c r="W2795" s="175"/>
      <c r="X2795" s="174"/>
    </row>
    <row r="2796" spans="7:24" s="165" customFormat="1" ht="15" customHeight="1">
      <c r="G2796" s="172"/>
      <c r="I2796" s="173"/>
      <c r="J2796" s="173"/>
      <c r="K2796" s="174"/>
      <c r="M2796" s="175"/>
      <c r="N2796" s="174"/>
      <c r="P2796" s="174"/>
      <c r="R2796" s="175"/>
      <c r="S2796" s="174"/>
      <c r="U2796" s="174"/>
      <c r="W2796" s="175"/>
      <c r="X2796" s="174"/>
    </row>
    <row r="2797" spans="7:24" s="165" customFormat="1" ht="15" customHeight="1">
      <c r="G2797" s="172"/>
      <c r="I2797" s="173"/>
      <c r="J2797" s="173"/>
      <c r="K2797" s="174"/>
      <c r="M2797" s="175"/>
      <c r="N2797" s="174"/>
      <c r="P2797" s="174"/>
      <c r="R2797" s="175"/>
      <c r="S2797" s="174"/>
      <c r="U2797" s="174"/>
      <c r="W2797" s="175"/>
      <c r="X2797" s="174"/>
    </row>
    <row r="2798" spans="7:24" s="165" customFormat="1" ht="15" customHeight="1">
      <c r="G2798" s="172"/>
      <c r="I2798" s="173"/>
      <c r="J2798" s="173"/>
      <c r="K2798" s="174"/>
      <c r="M2798" s="175"/>
      <c r="N2798" s="174"/>
      <c r="P2798" s="174"/>
      <c r="R2798" s="175"/>
      <c r="S2798" s="174"/>
      <c r="U2798" s="174"/>
      <c r="W2798" s="175"/>
      <c r="X2798" s="174"/>
    </row>
    <row r="2799" spans="7:24" s="165" customFormat="1" ht="15" customHeight="1">
      <c r="G2799" s="172"/>
      <c r="I2799" s="173"/>
      <c r="J2799" s="173"/>
      <c r="K2799" s="174"/>
      <c r="M2799" s="175"/>
      <c r="N2799" s="174"/>
      <c r="P2799" s="174"/>
      <c r="R2799" s="175"/>
      <c r="S2799" s="174"/>
      <c r="U2799" s="174"/>
      <c r="W2799" s="175"/>
      <c r="X2799" s="174"/>
    </row>
    <row r="2800" spans="7:24" s="165" customFormat="1" ht="15" customHeight="1">
      <c r="G2800" s="172"/>
      <c r="I2800" s="173"/>
      <c r="J2800" s="173"/>
      <c r="K2800" s="174"/>
      <c r="M2800" s="175"/>
      <c r="N2800" s="174"/>
      <c r="P2800" s="174"/>
      <c r="R2800" s="175"/>
      <c r="S2800" s="174"/>
      <c r="U2800" s="174"/>
      <c r="W2800" s="175"/>
      <c r="X2800" s="174"/>
    </row>
    <row r="2801" spans="7:24" s="165" customFormat="1" ht="15" customHeight="1">
      <c r="G2801" s="172"/>
      <c r="I2801" s="173"/>
      <c r="J2801" s="173"/>
      <c r="K2801" s="174"/>
      <c r="M2801" s="175"/>
      <c r="N2801" s="174"/>
      <c r="P2801" s="174"/>
      <c r="R2801" s="175"/>
      <c r="S2801" s="174"/>
      <c r="U2801" s="174"/>
      <c r="W2801" s="175"/>
      <c r="X2801" s="174"/>
    </row>
    <row r="2802" spans="7:24" s="165" customFormat="1" ht="15" customHeight="1">
      <c r="G2802" s="172"/>
      <c r="I2802" s="173"/>
      <c r="J2802" s="173"/>
      <c r="K2802" s="174"/>
      <c r="M2802" s="175"/>
      <c r="N2802" s="174"/>
      <c r="P2802" s="174"/>
      <c r="R2802" s="175"/>
      <c r="S2802" s="174"/>
      <c r="U2802" s="174"/>
      <c r="W2802" s="175"/>
      <c r="X2802" s="174"/>
    </row>
    <row r="2803" spans="7:24" s="165" customFormat="1" ht="15" customHeight="1">
      <c r="G2803" s="172"/>
      <c r="I2803" s="173"/>
      <c r="J2803" s="173"/>
      <c r="K2803" s="174"/>
      <c r="M2803" s="175"/>
      <c r="N2803" s="174"/>
      <c r="P2803" s="174"/>
      <c r="R2803" s="175"/>
      <c r="S2803" s="174"/>
      <c r="U2803" s="174"/>
      <c r="W2803" s="175"/>
      <c r="X2803" s="174"/>
    </row>
    <row r="2804" spans="7:24" s="165" customFormat="1" ht="15" customHeight="1">
      <c r="G2804" s="172"/>
      <c r="I2804" s="173"/>
      <c r="J2804" s="173"/>
      <c r="K2804" s="174"/>
      <c r="M2804" s="175"/>
      <c r="N2804" s="174"/>
      <c r="P2804" s="174"/>
      <c r="R2804" s="175"/>
      <c r="S2804" s="174"/>
      <c r="U2804" s="174"/>
      <c r="W2804" s="175"/>
      <c r="X2804" s="174"/>
    </row>
    <row r="2805" spans="7:24" s="165" customFormat="1" ht="15" customHeight="1">
      <c r="G2805" s="172"/>
      <c r="I2805" s="173"/>
      <c r="J2805" s="173"/>
      <c r="K2805" s="174"/>
      <c r="M2805" s="175"/>
      <c r="N2805" s="174"/>
      <c r="P2805" s="174"/>
      <c r="R2805" s="175"/>
      <c r="S2805" s="174"/>
      <c r="U2805" s="174"/>
      <c r="W2805" s="175"/>
      <c r="X2805" s="174"/>
    </row>
    <row r="2806" spans="7:24" s="165" customFormat="1" ht="15" customHeight="1">
      <c r="G2806" s="172"/>
      <c r="I2806" s="173"/>
      <c r="J2806" s="173"/>
      <c r="K2806" s="174"/>
      <c r="M2806" s="175"/>
      <c r="N2806" s="174"/>
      <c r="P2806" s="174"/>
      <c r="R2806" s="175"/>
      <c r="S2806" s="174"/>
      <c r="U2806" s="174"/>
      <c r="W2806" s="175"/>
      <c r="X2806" s="174"/>
    </row>
    <row r="2807" spans="7:24" s="165" customFormat="1" ht="15" customHeight="1">
      <c r="G2807" s="172"/>
      <c r="I2807" s="173"/>
      <c r="J2807" s="173"/>
      <c r="K2807" s="174"/>
      <c r="M2807" s="175"/>
      <c r="N2807" s="174"/>
      <c r="P2807" s="174"/>
      <c r="R2807" s="175"/>
      <c r="S2807" s="174"/>
      <c r="U2807" s="174"/>
      <c r="W2807" s="175"/>
      <c r="X2807" s="174"/>
    </row>
    <row r="2808" spans="7:24" s="165" customFormat="1" ht="15" customHeight="1">
      <c r="G2808" s="172"/>
      <c r="I2808" s="173"/>
      <c r="J2808" s="173"/>
      <c r="K2808" s="174"/>
      <c r="M2808" s="175"/>
      <c r="N2808" s="174"/>
      <c r="P2808" s="174"/>
      <c r="R2808" s="175"/>
      <c r="S2808" s="174"/>
      <c r="U2808" s="174"/>
      <c r="W2808" s="175"/>
      <c r="X2808" s="174"/>
    </row>
    <row r="2809" spans="7:24" s="165" customFormat="1" ht="15" customHeight="1">
      <c r="G2809" s="172"/>
      <c r="I2809" s="173"/>
      <c r="J2809" s="173"/>
      <c r="K2809" s="174"/>
      <c r="M2809" s="175"/>
      <c r="N2809" s="174"/>
      <c r="P2809" s="174"/>
      <c r="R2809" s="175"/>
      <c r="S2809" s="174"/>
      <c r="U2809" s="174"/>
      <c r="W2809" s="175"/>
      <c r="X2809" s="174"/>
    </row>
    <row r="2810" spans="7:24" s="165" customFormat="1" ht="15" customHeight="1">
      <c r="G2810" s="172"/>
      <c r="I2810" s="173"/>
      <c r="J2810" s="173"/>
      <c r="K2810" s="174"/>
      <c r="M2810" s="175"/>
      <c r="N2810" s="174"/>
      <c r="P2810" s="174"/>
      <c r="R2810" s="175"/>
      <c r="S2810" s="174"/>
      <c r="U2810" s="174"/>
      <c r="W2810" s="175"/>
      <c r="X2810" s="174"/>
    </row>
    <row r="2811" spans="7:24" s="165" customFormat="1" ht="15" customHeight="1">
      <c r="G2811" s="172"/>
      <c r="I2811" s="173"/>
      <c r="J2811" s="173"/>
      <c r="K2811" s="174"/>
      <c r="M2811" s="175"/>
      <c r="N2811" s="174"/>
      <c r="P2811" s="174"/>
      <c r="R2811" s="175"/>
      <c r="S2811" s="174"/>
      <c r="U2811" s="174"/>
      <c r="W2811" s="175"/>
      <c r="X2811" s="174"/>
    </row>
    <row r="2812" spans="7:24" s="165" customFormat="1" ht="15" customHeight="1">
      <c r="G2812" s="172"/>
      <c r="I2812" s="173"/>
      <c r="J2812" s="173"/>
      <c r="K2812" s="174"/>
      <c r="M2812" s="175"/>
      <c r="N2812" s="174"/>
      <c r="P2812" s="174"/>
      <c r="R2812" s="175"/>
      <c r="S2812" s="174"/>
      <c r="U2812" s="174"/>
      <c r="W2812" s="175"/>
      <c r="X2812" s="174"/>
    </row>
    <row r="2813" spans="7:24" s="165" customFormat="1" ht="15" customHeight="1">
      <c r="G2813" s="172"/>
      <c r="I2813" s="173"/>
      <c r="J2813" s="173"/>
      <c r="K2813" s="174"/>
      <c r="M2813" s="175"/>
      <c r="N2813" s="174"/>
      <c r="P2813" s="174"/>
      <c r="R2813" s="175"/>
      <c r="S2813" s="174"/>
      <c r="U2813" s="174"/>
      <c r="W2813" s="175"/>
      <c r="X2813" s="174"/>
    </row>
    <row r="2814" spans="7:24" s="165" customFormat="1" ht="15" customHeight="1">
      <c r="G2814" s="172"/>
      <c r="I2814" s="173"/>
      <c r="J2814" s="173"/>
      <c r="K2814" s="174"/>
      <c r="M2814" s="175"/>
      <c r="N2814" s="174"/>
      <c r="P2814" s="174"/>
      <c r="R2814" s="175"/>
      <c r="S2814" s="174"/>
      <c r="U2814" s="174"/>
      <c r="W2814" s="175"/>
      <c r="X2814" s="174"/>
    </row>
    <row r="2815" spans="7:24" s="165" customFormat="1" ht="15" customHeight="1">
      <c r="G2815" s="172"/>
      <c r="I2815" s="173"/>
      <c r="J2815" s="173"/>
      <c r="K2815" s="174"/>
      <c r="M2815" s="175"/>
      <c r="N2815" s="174"/>
      <c r="P2815" s="174"/>
      <c r="R2815" s="175"/>
      <c r="S2815" s="174"/>
      <c r="U2815" s="174"/>
      <c r="W2815" s="175"/>
      <c r="X2815" s="174"/>
    </row>
    <row r="2816" spans="7:24" s="165" customFormat="1" ht="15" customHeight="1">
      <c r="G2816" s="172"/>
      <c r="I2816" s="173"/>
      <c r="J2816" s="173"/>
      <c r="K2816" s="174"/>
      <c r="M2816" s="175"/>
      <c r="N2816" s="174"/>
      <c r="P2816" s="174"/>
      <c r="R2816" s="175"/>
      <c r="S2816" s="174"/>
      <c r="U2816" s="174"/>
      <c r="W2816" s="175"/>
      <c r="X2816" s="174"/>
    </row>
    <row r="2817" spans="7:24" s="165" customFormat="1" ht="15" customHeight="1">
      <c r="G2817" s="172"/>
      <c r="I2817" s="173"/>
      <c r="J2817" s="173"/>
      <c r="K2817" s="174"/>
      <c r="M2817" s="175"/>
      <c r="N2817" s="174"/>
      <c r="P2817" s="174"/>
      <c r="R2817" s="175"/>
      <c r="S2817" s="174"/>
      <c r="U2817" s="174"/>
      <c r="W2817" s="175"/>
      <c r="X2817" s="174"/>
    </row>
    <row r="2818" spans="7:24" s="165" customFormat="1" ht="15" customHeight="1">
      <c r="G2818" s="172"/>
      <c r="I2818" s="173"/>
      <c r="J2818" s="173"/>
      <c r="K2818" s="174"/>
      <c r="M2818" s="175"/>
      <c r="N2818" s="174"/>
      <c r="P2818" s="174"/>
      <c r="R2818" s="175"/>
      <c r="S2818" s="174"/>
      <c r="U2818" s="174"/>
      <c r="W2818" s="175"/>
      <c r="X2818" s="174"/>
    </row>
    <row r="2819" spans="7:24" s="165" customFormat="1" ht="15" customHeight="1">
      <c r="G2819" s="172"/>
      <c r="I2819" s="173"/>
      <c r="J2819" s="173"/>
      <c r="K2819" s="174"/>
      <c r="M2819" s="175"/>
      <c r="N2819" s="174"/>
      <c r="P2819" s="174"/>
      <c r="R2819" s="175"/>
      <c r="S2819" s="174"/>
      <c r="U2819" s="174"/>
      <c r="W2819" s="175"/>
      <c r="X2819" s="174"/>
    </row>
    <row r="2820" spans="7:24" s="165" customFormat="1" ht="15" customHeight="1">
      <c r="G2820" s="172"/>
      <c r="I2820" s="173"/>
      <c r="J2820" s="173"/>
      <c r="K2820" s="174"/>
      <c r="M2820" s="175"/>
      <c r="N2820" s="174"/>
      <c r="P2820" s="174"/>
      <c r="R2820" s="175"/>
      <c r="S2820" s="174"/>
      <c r="U2820" s="174"/>
      <c r="W2820" s="175"/>
      <c r="X2820" s="174"/>
    </row>
    <row r="2821" spans="7:24" s="165" customFormat="1" ht="15" customHeight="1">
      <c r="G2821" s="172"/>
      <c r="I2821" s="173"/>
      <c r="J2821" s="173"/>
      <c r="K2821" s="174"/>
      <c r="M2821" s="175"/>
      <c r="N2821" s="174"/>
      <c r="P2821" s="174"/>
      <c r="R2821" s="175"/>
      <c r="S2821" s="174"/>
      <c r="U2821" s="174"/>
      <c r="W2821" s="175"/>
      <c r="X2821" s="174"/>
    </row>
    <row r="2822" spans="7:24" s="165" customFormat="1" ht="15" customHeight="1">
      <c r="G2822" s="172"/>
      <c r="I2822" s="173"/>
      <c r="J2822" s="173"/>
      <c r="K2822" s="174"/>
      <c r="M2822" s="175"/>
      <c r="N2822" s="174"/>
      <c r="P2822" s="174"/>
      <c r="R2822" s="175"/>
      <c r="S2822" s="174"/>
      <c r="U2822" s="174"/>
      <c r="W2822" s="175"/>
      <c r="X2822" s="174"/>
    </row>
    <row r="2823" spans="7:24" s="165" customFormat="1" ht="15" customHeight="1">
      <c r="G2823" s="172"/>
      <c r="I2823" s="173"/>
      <c r="J2823" s="173"/>
      <c r="K2823" s="174"/>
      <c r="M2823" s="175"/>
      <c r="N2823" s="174"/>
      <c r="P2823" s="174"/>
      <c r="R2823" s="175"/>
      <c r="S2823" s="174"/>
      <c r="U2823" s="174"/>
      <c r="W2823" s="175"/>
      <c r="X2823" s="174"/>
    </row>
    <row r="2824" spans="7:24" s="165" customFormat="1" ht="15" customHeight="1">
      <c r="G2824" s="172"/>
      <c r="I2824" s="173"/>
      <c r="J2824" s="173"/>
      <c r="K2824" s="174"/>
      <c r="M2824" s="175"/>
      <c r="N2824" s="174"/>
      <c r="P2824" s="174"/>
      <c r="R2824" s="175"/>
      <c r="S2824" s="174"/>
      <c r="U2824" s="174"/>
      <c r="W2824" s="175"/>
      <c r="X2824" s="174"/>
    </row>
    <row r="2825" spans="7:24" s="165" customFormat="1" ht="15" customHeight="1">
      <c r="G2825" s="172"/>
      <c r="I2825" s="173"/>
      <c r="J2825" s="173"/>
      <c r="K2825" s="174"/>
      <c r="M2825" s="175"/>
      <c r="N2825" s="174"/>
      <c r="P2825" s="174"/>
      <c r="R2825" s="175"/>
      <c r="S2825" s="174"/>
      <c r="U2825" s="174"/>
      <c r="W2825" s="175"/>
      <c r="X2825" s="174"/>
    </row>
    <row r="2826" spans="7:24" s="165" customFormat="1" ht="15" customHeight="1">
      <c r="G2826" s="172"/>
      <c r="I2826" s="173"/>
      <c r="J2826" s="173"/>
      <c r="K2826" s="174"/>
      <c r="M2826" s="175"/>
      <c r="N2826" s="174"/>
      <c r="P2826" s="174"/>
      <c r="R2826" s="175"/>
      <c r="S2826" s="174"/>
      <c r="U2826" s="174"/>
      <c r="W2826" s="175"/>
      <c r="X2826" s="174"/>
    </row>
    <row r="2827" spans="7:24" s="165" customFormat="1" ht="15" customHeight="1">
      <c r="G2827" s="172"/>
      <c r="I2827" s="173"/>
      <c r="J2827" s="173"/>
      <c r="K2827" s="174"/>
      <c r="M2827" s="175"/>
      <c r="N2827" s="174"/>
      <c r="P2827" s="174"/>
      <c r="R2827" s="175"/>
      <c r="S2827" s="174"/>
      <c r="U2827" s="174"/>
      <c r="W2827" s="175"/>
      <c r="X2827" s="174"/>
    </row>
    <row r="2828" spans="7:24" s="165" customFormat="1" ht="15" customHeight="1">
      <c r="G2828" s="172"/>
      <c r="I2828" s="173"/>
      <c r="J2828" s="173"/>
      <c r="K2828" s="174"/>
      <c r="M2828" s="175"/>
      <c r="N2828" s="174"/>
      <c r="P2828" s="174"/>
      <c r="R2828" s="175"/>
      <c r="S2828" s="174"/>
      <c r="U2828" s="174"/>
      <c r="W2828" s="175"/>
      <c r="X2828" s="174"/>
    </row>
    <row r="2829" spans="7:24" s="165" customFormat="1" ht="15" customHeight="1">
      <c r="G2829" s="172"/>
      <c r="I2829" s="173"/>
      <c r="J2829" s="173"/>
      <c r="K2829" s="174"/>
      <c r="M2829" s="175"/>
      <c r="N2829" s="174"/>
      <c r="P2829" s="174"/>
      <c r="R2829" s="175"/>
      <c r="S2829" s="174"/>
      <c r="U2829" s="174"/>
      <c r="W2829" s="175"/>
      <c r="X2829" s="174"/>
    </row>
    <row r="2830" spans="7:24" s="165" customFormat="1" ht="15" customHeight="1">
      <c r="G2830" s="172"/>
      <c r="I2830" s="173"/>
      <c r="J2830" s="173"/>
      <c r="K2830" s="174"/>
      <c r="M2830" s="175"/>
      <c r="N2830" s="174"/>
      <c r="P2830" s="174"/>
      <c r="R2830" s="175"/>
      <c r="S2830" s="174"/>
      <c r="U2830" s="174"/>
      <c r="W2830" s="175"/>
      <c r="X2830" s="174"/>
    </row>
    <row r="2831" spans="7:24" s="165" customFormat="1" ht="15" customHeight="1">
      <c r="G2831" s="172"/>
      <c r="I2831" s="173"/>
      <c r="J2831" s="173"/>
      <c r="K2831" s="174"/>
      <c r="M2831" s="175"/>
      <c r="N2831" s="174"/>
      <c r="P2831" s="174"/>
      <c r="R2831" s="175"/>
      <c r="S2831" s="174"/>
      <c r="U2831" s="174"/>
      <c r="W2831" s="175"/>
      <c r="X2831" s="174"/>
    </row>
    <row r="2832" spans="7:24" s="165" customFormat="1" ht="15" customHeight="1">
      <c r="G2832" s="172"/>
      <c r="I2832" s="173"/>
      <c r="J2832" s="173"/>
      <c r="K2832" s="174"/>
      <c r="M2832" s="175"/>
      <c r="N2832" s="174"/>
      <c r="P2832" s="174"/>
      <c r="R2832" s="175"/>
      <c r="S2832" s="174"/>
      <c r="U2832" s="174"/>
      <c r="W2832" s="175"/>
      <c r="X2832" s="174"/>
    </row>
    <row r="2833" spans="7:24" s="165" customFormat="1" ht="15" customHeight="1">
      <c r="G2833" s="172"/>
      <c r="I2833" s="173"/>
      <c r="J2833" s="173"/>
      <c r="K2833" s="174"/>
      <c r="M2833" s="175"/>
      <c r="N2833" s="174"/>
      <c r="P2833" s="174"/>
      <c r="R2833" s="175"/>
      <c r="S2833" s="174"/>
      <c r="U2833" s="174"/>
      <c r="W2833" s="175"/>
      <c r="X2833" s="174"/>
    </row>
    <row r="2834" spans="7:24" s="165" customFormat="1" ht="15" customHeight="1">
      <c r="G2834" s="172"/>
      <c r="I2834" s="173"/>
      <c r="J2834" s="173"/>
      <c r="K2834" s="174"/>
      <c r="M2834" s="175"/>
      <c r="N2834" s="174"/>
      <c r="P2834" s="174"/>
      <c r="R2834" s="175"/>
      <c r="S2834" s="174"/>
      <c r="U2834" s="174"/>
      <c r="W2834" s="175"/>
      <c r="X2834" s="174"/>
    </row>
    <row r="2835" spans="7:24" s="165" customFormat="1" ht="15" customHeight="1">
      <c r="G2835" s="172"/>
      <c r="I2835" s="173"/>
      <c r="J2835" s="173"/>
      <c r="K2835" s="174"/>
      <c r="M2835" s="175"/>
      <c r="N2835" s="174"/>
      <c r="P2835" s="174"/>
      <c r="R2835" s="175"/>
      <c r="S2835" s="174"/>
      <c r="U2835" s="174"/>
      <c r="W2835" s="175"/>
      <c r="X2835" s="174"/>
    </row>
    <row r="2836" spans="7:24" s="165" customFormat="1" ht="15" customHeight="1">
      <c r="G2836" s="172"/>
      <c r="I2836" s="173"/>
      <c r="J2836" s="173"/>
      <c r="K2836" s="174"/>
      <c r="M2836" s="175"/>
      <c r="N2836" s="174"/>
      <c r="P2836" s="174"/>
      <c r="R2836" s="175"/>
      <c r="S2836" s="174"/>
      <c r="U2836" s="174"/>
      <c r="W2836" s="175"/>
      <c r="X2836" s="174"/>
    </row>
    <row r="2837" spans="7:24" s="165" customFormat="1" ht="15" customHeight="1">
      <c r="G2837" s="172"/>
      <c r="I2837" s="173"/>
      <c r="J2837" s="173"/>
      <c r="K2837" s="174"/>
      <c r="M2837" s="175"/>
      <c r="N2837" s="174"/>
      <c r="P2837" s="174"/>
      <c r="R2837" s="175"/>
      <c r="S2837" s="174"/>
      <c r="U2837" s="174"/>
      <c r="W2837" s="175"/>
      <c r="X2837" s="174"/>
    </row>
    <row r="2838" spans="7:24" s="165" customFormat="1" ht="15" customHeight="1">
      <c r="G2838" s="172"/>
      <c r="I2838" s="173"/>
      <c r="J2838" s="173"/>
      <c r="K2838" s="174"/>
      <c r="M2838" s="175"/>
      <c r="N2838" s="174"/>
      <c r="P2838" s="174"/>
      <c r="R2838" s="175"/>
      <c r="S2838" s="174"/>
      <c r="U2838" s="174"/>
      <c r="W2838" s="175"/>
      <c r="X2838" s="174"/>
    </row>
    <row r="2839" spans="7:24" s="165" customFormat="1" ht="15" customHeight="1">
      <c r="G2839" s="172"/>
      <c r="I2839" s="173"/>
      <c r="J2839" s="173"/>
      <c r="K2839" s="174"/>
      <c r="M2839" s="175"/>
      <c r="N2839" s="174"/>
      <c r="P2839" s="174"/>
      <c r="R2839" s="175"/>
      <c r="S2839" s="174"/>
      <c r="U2839" s="174"/>
      <c r="W2839" s="175"/>
      <c r="X2839" s="174"/>
    </row>
    <row r="2840" spans="7:24" s="165" customFormat="1" ht="15" customHeight="1">
      <c r="G2840" s="172"/>
      <c r="I2840" s="173"/>
      <c r="J2840" s="173"/>
      <c r="K2840" s="174"/>
      <c r="M2840" s="175"/>
      <c r="N2840" s="174"/>
      <c r="P2840" s="174"/>
      <c r="R2840" s="175"/>
      <c r="S2840" s="174"/>
      <c r="U2840" s="174"/>
      <c r="W2840" s="175"/>
      <c r="X2840" s="174"/>
    </row>
    <row r="2841" spans="7:24" s="165" customFormat="1" ht="15" customHeight="1">
      <c r="G2841" s="172"/>
      <c r="I2841" s="173"/>
      <c r="J2841" s="173"/>
      <c r="K2841" s="174"/>
      <c r="M2841" s="175"/>
      <c r="N2841" s="174"/>
      <c r="P2841" s="174"/>
      <c r="R2841" s="175"/>
      <c r="S2841" s="174"/>
      <c r="U2841" s="174"/>
      <c r="W2841" s="175"/>
      <c r="X2841" s="174"/>
    </row>
    <row r="2842" spans="7:24" s="165" customFormat="1" ht="15" customHeight="1">
      <c r="G2842" s="172"/>
      <c r="I2842" s="173"/>
      <c r="J2842" s="173"/>
      <c r="K2842" s="174"/>
      <c r="M2842" s="175"/>
      <c r="N2842" s="174"/>
      <c r="P2842" s="174"/>
      <c r="R2842" s="175"/>
      <c r="S2842" s="174"/>
      <c r="U2842" s="174"/>
      <c r="W2842" s="175"/>
      <c r="X2842" s="174"/>
    </row>
    <row r="2843" spans="7:24" s="165" customFormat="1" ht="15" customHeight="1">
      <c r="G2843" s="172"/>
      <c r="I2843" s="173"/>
      <c r="J2843" s="173"/>
      <c r="K2843" s="174"/>
      <c r="M2843" s="175"/>
      <c r="N2843" s="174"/>
      <c r="P2843" s="174"/>
      <c r="R2843" s="175"/>
      <c r="S2843" s="174"/>
      <c r="U2843" s="174"/>
      <c r="W2843" s="175"/>
      <c r="X2843" s="174"/>
    </row>
    <row r="2844" spans="7:24" s="165" customFormat="1" ht="15" customHeight="1">
      <c r="G2844" s="172"/>
      <c r="I2844" s="173"/>
      <c r="J2844" s="173"/>
      <c r="K2844" s="174"/>
      <c r="M2844" s="175"/>
      <c r="N2844" s="174"/>
      <c r="P2844" s="174"/>
      <c r="R2844" s="175"/>
      <c r="S2844" s="174"/>
      <c r="U2844" s="174"/>
      <c r="W2844" s="175"/>
      <c r="X2844" s="174"/>
    </row>
    <row r="2845" spans="7:24" s="165" customFormat="1" ht="15" customHeight="1">
      <c r="G2845" s="172"/>
      <c r="I2845" s="173"/>
      <c r="J2845" s="173"/>
      <c r="K2845" s="174"/>
      <c r="M2845" s="175"/>
      <c r="N2845" s="174"/>
      <c r="P2845" s="174"/>
      <c r="R2845" s="175"/>
      <c r="S2845" s="174"/>
      <c r="U2845" s="174"/>
      <c r="W2845" s="175"/>
      <c r="X2845" s="174"/>
    </row>
    <row r="2846" spans="7:24" s="165" customFormat="1" ht="15" customHeight="1">
      <c r="G2846" s="172"/>
      <c r="I2846" s="173"/>
      <c r="J2846" s="173"/>
      <c r="K2846" s="174"/>
      <c r="M2846" s="175"/>
      <c r="N2846" s="174"/>
      <c r="P2846" s="174"/>
      <c r="R2846" s="175"/>
      <c r="S2846" s="174"/>
      <c r="U2846" s="174"/>
      <c r="W2846" s="175"/>
      <c r="X2846" s="174"/>
    </row>
    <row r="2847" spans="7:24" s="165" customFormat="1" ht="15" customHeight="1">
      <c r="G2847" s="172"/>
      <c r="I2847" s="173"/>
      <c r="J2847" s="173"/>
      <c r="K2847" s="174"/>
      <c r="M2847" s="175"/>
      <c r="N2847" s="174"/>
      <c r="P2847" s="174"/>
      <c r="R2847" s="175"/>
      <c r="S2847" s="174"/>
      <c r="U2847" s="174"/>
      <c r="W2847" s="175"/>
      <c r="X2847" s="174"/>
    </row>
    <row r="2848" spans="7:24" s="165" customFormat="1" ht="15" customHeight="1">
      <c r="G2848" s="172"/>
      <c r="I2848" s="173"/>
      <c r="J2848" s="173"/>
      <c r="K2848" s="174"/>
      <c r="M2848" s="175"/>
      <c r="N2848" s="174"/>
      <c r="P2848" s="174"/>
      <c r="R2848" s="175"/>
      <c r="S2848" s="174"/>
      <c r="U2848" s="174"/>
      <c r="W2848" s="175"/>
      <c r="X2848" s="174"/>
    </row>
    <row r="2849" spans="7:24" s="165" customFormat="1" ht="15" customHeight="1">
      <c r="G2849" s="172"/>
      <c r="I2849" s="173"/>
      <c r="J2849" s="173"/>
      <c r="K2849" s="174"/>
      <c r="M2849" s="175"/>
      <c r="N2849" s="174"/>
      <c r="P2849" s="174"/>
      <c r="R2849" s="175"/>
      <c r="S2849" s="174"/>
      <c r="U2849" s="174"/>
      <c r="W2849" s="175"/>
      <c r="X2849" s="174"/>
    </row>
    <row r="2850" spans="7:24" s="165" customFormat="1" ht="15" customHeight="1">
      <c r="G2850" s="172"/>
      <c r="I2850" s="173"/>
      <c r="J2850" s="173"/>
      <c r="K2850" s="174"/>
      <c r="M2850" s="175"/>
      <c r="N2850" s="174"/>
      <c r="P2850" s="174"/>
      <c r="R2850" s="175"/>
      <c r="S2850" s="174"/>
      <c r="U2850" s="174"/>
      <c r="W2850" s="175"/>
      <c r="X2850" s="174"/>
    </row>
    <row r="2851" spans="7:24" s="165" customFormat="1" ht="15" customHeight="1">
      <c r="G2851" s="172"/>
      <c r="I2851" s="173"/>
      <c r="J2851" s="173"/>
      <c r="K2851" s="174"/>
      <c r="M2851" s="175"/>
      <c r="N2851" s="174"/>
      <c r="P2851" s="174"/>
      <c r="R2851" s="175"/>
      <c r="S2851" s="174"/>
      <c r="U2851" s="174"/>
      <c r="W2851" s="175"/>
      <c r="X2851" s="174"/>
    </row>
    <row r="2852" spans="7:24" s="165" customFormat="1" ht="15" customHeight="1">
      <c r="G2852" s="172"/>
      <c r="I2852" s="173"/>
      <c r="J2852" s="173"/>
      <c r="K2852" s="174"/>
      <c r="M2852" s="175"/>
      <c r="N2852" s="174"/>
      <c r="P2852" s="174"/>
      <c r="R2852" s="175"/>
      <c r="S2852" s="174"/>
      <c r="U2852" s="174"/>
      <c r="W2852" s="175"/>
      <c r="X2852" s="174"/>
    </row>
    <row r="2853" spans="7:24" s="165" customFormat="1" ht="15" customHeight="1">
      <c r="G2853" s="172"/>
      <c r="I2853" s="173"/>
      <c r="J2853" s="173"/>
      <c r="K2853" s="174"/>
      <c r="M2853" s="175"/>
      <c r="N2853" s="174"/>
      <c r="P2853" s="174"/>
      <c r="R2853" s="175"/>
      <c r="S2853" s="174"/>
      <c r="U2853" s="174"/>
      <c r="W2853" s="175"/>
      <c r="X2853" s="174"/>
    </row>
    <row r="2854" spans="7:24" s="165" customFormat="1" ht="15" customHeight="1">
      <c r="G2854" s="172"/>
      <c r="I2854" s="173"/>
      <c r="J2854" s="173"/>
      <c r="K2854" s="174"/>
      <c r="M2854" s="175"/>
      <c r="N2854" s="174"/>
      <c r="P2854" s="174"/>
      <c r="R2854" s="175"/>
      <c r="S2854" s="174"/>
      <c r="U2854" s="174"/>
      <c r="W2854" s="175"/>
      <c r="X2854" s="174"/>
    </row>
    <row r="2855" spans="7:24" s="165" customFormat="1" ht="15" customHeight="1">
      <c r="G2855" s="172"/>
      <c r="I2855" s="173"/>
      <c r="J2855" s="173"/>
      <c r="K2855" s="174"/>
      <c r="M2855" s="175"/>
      <c r="N2855" s="174"/>
      <c r="P2855" s="174"/>
      <c r="R2855" s="175"/>
      <c r="S2855" s="174"/>
      <c r="U2855" s="174"/>
      <c r="W2855" s="175"/>
      <c r="X2855" s="174"/>
    </row>
    <row r="2856" spans="7:24" s="165" customFormat="1" ht="15" customHeight="1">
      <c r="G2856" s="172"/>
      <c r="I2856" s="173"/>
      <c r="J2856" s="173"/>
      <c r="K2856" s="174"/>
      <c r="M2856" s="175"/>
      <c r="N2856" s="174"/>
      <c r="P2856" s="174"/>
      <c r="R2856" s="175"/>
      <c r="S2856" s="174"/>
      <c r="U2856" s="174"/>
      <c r="W2856" s="175"/>
      <c r="X2856" s="174"/>
    </row>
    <row r="2857" spans="7:24" s="165" customFormat="1" ht="15" customHeight="1">
      <c r="G2857" s="172"/>
      <c r="I2857" s="173"/>
      <c r="J2857" s="173"/>
      <c r="K2857" s="174"/>
      <c r="M2857" s="175"/>
      <c r="N2857" s="174"/>
      <c r="P2857" s="174"/>
      <c r="R2857" s="175"/>
      <c r="S2857" s="174"/>
      <c r="U2857" s="174"/>
      <c r="W2857" s="175"/>
      <c r="X2857" s="174"/>
    </row>
    <row r="2858" spans="7:24" s="165" customFormat="1" ht="15" customHeight="1">
      <c r="G2858" s="172"/>
      <c r="I2858" s="173"/>
      <c r="J2858" s="173"/>
      <c r="K2858" s="174"/>
      <c r="M2858" s="175"/>
      <c r="N2858" s="174"/>
      <c r="P2858" s="174"/>
      <c r="R2858" s="175"/>
      <c r="S2858" s="174"/>
      <c r="U2858" s="174"/>
      <c r="W2858" s="175"/>
      <c r="X2858" s="174"/>
    </row>
    <row r="2859" spans="7:24" s="165" customFormat="1" ht="15" customHeight="1">
      <c r="G2859" s="172"/>
      <c r="I2859" s="173"/>
      <c r="J2859" s="173"/>
      <c r="K2859" s="174"/>
      <c r="M2859" s="175"/>
      <c r="N2859" s="174"/>
      <c r="P2859" s="174"/>
      <c r="R2859" s="175"/>
      <c r="S2859" s="174"/>
      <c r="U2859" s="174"/>
      <c r="W2859" s="175"/>
      <c r="X2859" s="174"/>
    </row>
    <row r="2860" spans="7:24" s="165" customFormat="1" ht="15" customHeight="1">
      <c r="G2860" s="172"/>
      <c r="I2860" s="173"/>
      <c r="J2860" s="173"/>
      <c r="K2860" s="174"/>
      <c r="M2860" s="175"/>
      <c r="N2860" s="174"/>
      <c r="P2860" s="174"/>
      <c r="R2860" s="175"/>
      <c r="S2860" s="174"/>
      <c r="U2860" s="174"/>
      <c r="W2860" s="175"/>
      <c r="X2860" s="174"/>
    </row>
    <row r="2861" spans="7:24" s="165" customFormat="1" ht="15" customHeight="1">
      <c r="G2861" s="172"/>
      <c r="I2861" s="173"/>
      <c r="J2861" s="173"/>
      <c r="K2861" s="174"/>
      <c r="M2861" s="175"/>
      <c r="N2861" s="174"/>
      <c r="P2861" s="174"/>
      <c r="R2861" s="175"/>
      <c r="S2861" s="174"/>
      <c r="U2861" s="174"/>
      <c r="W2861" s="175"/>
      <c r="X2861" s="174"/>
    </row>
    <row r="2862" spans="7:24" s="165" customFormat="1" ht="15" customHeight="1">
      <c r="G2862" s="172"/>
      <c r="I2862" s="173"/>
      <c r="J2862" s="173"/>
      <c r="K2862" s="174"/>
      <c r="M2862" s="175"/>
      <c r="N2862" s="174"/>
      <c r="P2862" s="174"/>
      <c r="R2862" s="175"/>
      <c r="S2862" s="174"/>
      <c r="U2862" s="174"/>
      <c r="W2862" s="175"/>
      <c r="X2862" s="174"/>
    </row>
    <row r="2863" spans="7:24" s="165" customFormat="1" ht="15" customHeight="1">
      <c r="G2863" s="172"/>
      <c r="I2863" s="173"/>
      <c r="J2863" s="173"/>
      <c r="K2863" s="174"/>
      <c r="M2863" s="175"/>
      <c r="N2863" s="174"/>
      <c r="P2863" s="174"/>
      <c r="R2863" s="175"/>
      <c r="S2863" s="174"/>
      <c r="U2863" s="174"/>
      <c r="W2863" s="175"/>
      <c r="X2863" s="174"/>
    </row>
    <row r="2864" spans="7:24" s="165" customFormat="1" ht="15" customHeight="1">
      <c r="G2864" s="172"/>
      <c r="I2864" s="173"/>
      <c r="J2864" s="173"/>
      <c r="K2864" s="174"/>
      <c r="M2864" s="175"/>
      <c r="N2864" s="174"/>
      <c r="P2864" s="174"/>
      <c r="R2864" s="175"/>
      <c r="S2864" s="174"/>
      <c r="U2864" s="174"/>
      <c r="W2864" s="175"/>
      <c r="X2864" s="174"/>
    </row>
    <row r="2865" spans="7:24" s="165" customFormat="1" ht="15" customHeight="1">
      <c r="G2865" s="172"/>
      <c r="I2865" s="173"/>
      <c r="J2865" s="173"/>
      <c r="K2865" s="174"/>
      <c r="M2865" s="175"/>
      <c r="N2865" s="174"/>
      <c r="P2865" s="174"/>
      <c r="R2865" s="175"/>
      <c r="S2865" s="174"/>
      <c r="U2865" s="174"/>
      <c r="W2865" s="175"/>
      <c r="X2865" s="174"/>
    </row>
    <row r="2866" spans="7:24" s="165" customFormat="1" ht="15" customHeight="1">
      <c r="G2866" s="172"/>
      <c r="I2866" s="173"/>
      <c r="J2866" s="173"/>
      <c r="K2866" s="174"/>
      <c r="M2866" s="175"/>
      <c r="N2866" s="174"/>
      <c r="P2866" s="174"/>
      <c r="R2866" s="175"/>
      <c r="S2866" s="174"/>
      <c r="U2866" s="174"/>
      <c r="W2866" s="175"/>
      <c r="X2866" s="174"/>
    </row>
    <row r="2867" spans="7:24" s="165" customFormat="1" ht="15" customHeight="1">
      <c r="G2867" s="172"/>
      <c r="I2867" s="173"/>
      <c r="J2867" s="173"/>
      <c r="K2867" s="174"/>
      <c r="M2867" s="175"/>
      <c r="N2867" s="174"/>
      <c r="P2867" s="174"/>
      <c r="R2867" s="175"/>
      <c r="S2867" s="174"/>
      <c r="U2867" s="174"/>
      <c r="W2867" s="175"/>
      <c r="X2867" s="174"/>
    </row>
    <row r="2868" spans="7:24" s="165" customFormat="1" ht="15" customHeight="1">
      <c r="G2868" s="172"/>
      <c r="I2868" s="173"/>
      <c r="J2868" s="173"/>
      <c r="K2868" s="174"/>
      <c r="M2868" s="175"/>
      <c r="N2868" s="174"/>
      <c r="P2868" s="174"/>
      <c r="R2868" s="175"/>
      <c r="S2868" s="174"/>
      <c r="U2868" s="174"/>
      <c r="W2868" s="175"/>
      <c r="X2868" s="174"/>
    </row>
    <row r="2869" spans="7:24" s="165" customFormat="1" ht="15" customHeight="1">
      <c r="G2869" s="172"/>
      <c r="I2869" s="173"/>
      <c r="J2869" s="173"/>
      <c r="K2869" s="174"/>
      <c r="M2869" s="175"/>
      <c r="N2869" s="174"/>
      <c r="P2869" s="174"/>
      <c r="R2869" s="175"/>
      <c r="S2869" s="174"/>
      <c r="U2869" s="174"/>
      <c r="W2869" s="175"/>
      <c r="X2869" s="174"/>
    </row>
    <row r="2870" spans="7:24" s="165" customFormat="1" ht="15" customHeight="1">
      <c r="G2870" s="172"/>
      <c r="I2870" s="173"/>
      <c r="J2870" s="173"/>
      <c r="K2870" s="174"/>
      <c r="M2870" s="175"/>
      <c r="N2870" s="174"/>
      <c r="P2870" s="174"/>
      <c r="R2870" s="175"/>
      <c r="S2870" s="174"/>
      <c r="U2870" s="174"/>
      <c r="W2870" s="175"/>
      <c r="X2870" s="174"/>
    </row>
    <row r="2871" spans="7:24" s="165" customFormat="1" ht="15" customHeight="1">
      <c r="G2871" s="172"/>
      <c r="I2871" s="173"/>
      <c r="J2871" s="173"/>
      <c r="K2871" s="174"/>
      <c r="M2871" s="175"/>
      <c r="N2871" s="174"/>
      <c r="P2871" s="174"/>
      <c r="R2871" s="175"/>
      <c r="S2871" s="174"/>
      <c r="U2871" s="174"/>
      <c r="W2871" s="175"/>
      <c r="X2871" s="174"/>
    </row>
    <row r="2872" spans="7:24" s="165" customFormat="1" ht="15" customHeight="1">
      <c r="G2872" s="172"/>
      <c r="I2872" s="173"/>
      <c r="J2872" s="173"/>
      <c r="K2872" s="174"/>
      <c r="M2872" s="175"/>
      <c r="N2872" s="174"/>
      <c r="P2872" s="174"/>
      <c r="R2872" s="175"/>
      <c r="S2872" s="174"/>
      <c r="U2872" s="174"/>
      <c r="W2872" s="175"/>
      <c r="X2872" s="174"/>
    </row>
    <row r="2873" spans="7:24" s="165" customFormat="1" ht="15" customHeight="1">
      <c r="G2873" s="172"/>
      <c r="I2873" s="173"/>
      <c r="J2873" s="173"/>
      <c r="K2873" s="174"/>
      <c r="M2873" s="175"/>
      <c r="N2873" s="174"/>
      <c r="P2873" s="174"/>
      <c r="R2873" s="175"/>
      <c r="S2873" s="174"/>
      <c r="U2873" s="174"/>
      <c r="W2873" s="175"/>
      <c r="X2873" s="174"/>
    </row>
    <row r="2874" spans="7:24" s="165" customFormat="1" ht="15" customHeight="1">
      <c r="G2874" s="172"/>
      <c r="I2874" s="173"/>
      <c r="J2874" s="173"/>
      <c r="K2874" s="174"/>
      <c r="M2874" s="175"/>
      <c r="N2874" s="174"/>
      <c r="P2874" s="174"/>
      <c r="R2874" s="175"/>
      <c r="S2874" s="174"/>
      <c r="U2874" s="174"/>
      <c r="W2874" s="175"/>
      <c r="X2874" s="174"/>
    </row>
    <row r="2875" spans="7:24" s="165" customFormat="1" ht="15" customHeight="1">
      <c r="G2875" s="172"/>
      <c r="I2875" s="173"/>
      <c r="J2875" s="173"/>
      <c r="K2875" s="174"/>
      <c r="M2875" s="175"/>
      <c r="N2875" s="174"/>
      <c r="P2875" s="174"/>
      <c r="R2875" s="175"/>
      <c r="S2875" s="174"/>
      <c r="U2875" s="174"/>
      <c r="W2875" s="175"/>
      <c r="X2875" s="174"/>
    </row>
    <row r="2876" spans="7:24" s="165" customFormat="1" ht="15" customHeight="1">
      <c r="G2876" s="172"/>
      <c r="I2876" s="173"/>
      <c r="J2876" s="173"/>
      <c r="K2876" s="174"/>
      <c r="M2876" s="175"/>
      <c r="N2876" s="174"/>
      <c r="P2876" s="174"/>
      <c r="R2876" s="175"/>
      <c r="S2876" s="174"/>
      <c r="U2876" s="174"/>
      <c r="W2876" s="175"/>
      <c r="X2876" s="174"/>
    </row>
    <row r="2877" spans="7:24" s="165" customFormat="1" ht="15" customHeight="1">
      <c r="G2877" s="172"/>
      <c r="I2877" s="173"/>
      <c r="J2877" s="173"/>
      <c r="K2877" s="174"/>
      <c r="M2877" s="175"/>
      <c r="N2877" s="174"/>
      <c r="P2877" s="174"/>
      <c r="R2877" s="175"/>
      <c r="S2877" s="174"/>
      <c r="U2877" s="174"/>
      <c r="W2877" s="175"/>
      <c r="X2877" s="174"/>
    </row>
    <row r="2878" spans="7:24" s="165" customFormat="1" ht="15" customHeight="1">
      <c r="G2878" s="172"/>
      <c r="I2878" s="173"/>
      <c r="J2878" s="173"/>
      <c r="K2878" s="174"/>
      <c r="M2878" s="175"/>
      <c r="N2878" s="174"/>
      <c r="P2878" s="174"/>
      <c r="R2878" s="175"/>
      <c r="S2878" s="174"/>
      <c r="U2878" s="174"/>
      <c r="W2878" s="175"/>
      <c r="X2878" s="174"/>
    </row>
    <row r="2879" spans="7:24" s="165" customFormat="1" ht="15" customHeight="1">
      <c r="G2879" s="172"/>
      <c r="I2879" s="173"/>
      <c r="J2879" s="173"/>
      <c r="K2879" s="174"/>
      <c r="M2879" s="175"/>
      <c r="N2879" s="174"/>
      <c r="P2879" s="174"/>
      <c r="R2879" s="175"/>
      <c r="S2879" s="174"/>
      <c r="U2879" s="174"/>
      <c r="W2879" s="175"/>
      <c r="X2879" s="174"/>
    </row>
    <row r="2880" spans="7:24" s="165" customFormat="1" ht="15" customHeight="1">
      <c r="G2880" s="172"/>
      <c r="I2880" s="173"/>
      <c r="J2880" s="173"/>
      <c r="K2880" s="174"/>
      <c r="M2880" s="175"/>
      <c r="N2880" s="174"/>
      <c r="P2880" s="174"/>
      <c r="R2880" s="175"/>
      <c r="S2880" s="174"/>
      <c r="U2880" s="174"/>
      <c r="W2880" s="175"/>
      <c r="X2880" s="174"/>
    </row>
    <row r="2881" spans="7:24" s="165" customFormat="1" ht="15" customHeight="1">
      <c r="G2881" s="172"/>
      <c r="I2881" s="173"/>
      <c r="J2881" s="173"/>
      <c r="K2881" s="174"/>
      <c r="M2881" s="175"/>
      <c r="N2881" s="174"/>
      <c r="P2881" s="174"/>
      <c r="R2881" s="175"/>
      <c r="S2881" s="174"/>
      <c r="U2881" s="174"/>
      <c r="W2881" s="175"/>
      <c r="X2881" s="174"/>
    </row>
    <row r="2882" spans="7:24" s="165" customFormat="1" ht="15" customHeight="1">
      <c r="G2882" s="172"/>
      <c r="I2882" s="173"/>
      <c r="J2882" s="173"/>
      <c r="K2882" s="174"/>
      <c r="M2882" s="175"/>
      <c r="N2882" s="174"/>
      <c r="P2882" s="174"/>
      <c r="R2882" s="175"/>
      <c r="S2882" s="174"/>
      <c r="U2882" s="174"/>
      <c r="W2882" s="175"/>
      <c r="X2882" s="174"/>
    </row>
    <row r="2883" spans="7:24" s="165" customFormat="1" ht="15" customHeight="1">
      <c r="G2883" s="172"/>
      <c r="I2883" s="173"/>
      <c r="J2883" s="173"/>
      <c r="K2883" s="174"/>
      <c r="M2883" s="175"/>
      <c r="N2883" s="174"/>
      <c r="P2883" s="174"/>
      <c r="R2883" s="175"/>
      <c r="S2883" s="174"/>
      <c r="U2883" s="174"/>
      <c r="W2883" s="175"/>
      <c r="X2883" s="174"/>
    </row>
    <row r="2884" spans="7:24" s="165" customFormat="1" ht="15" customHeight="1">
      <c r="G2884" s="172"/>
      <c r="I2884" s="173"/>
      <c r="J2884" s="173"/>
      <c r="K2884" s="174"/>
      <c r="M2884" s="175"/>
      <c r="N2884" s="174"/>
      <c r="P2884" s="174"/>
      <c r="R2884" s="175"/>
      <c r="S2884" s="174"/>
      <c r="U2884" s="174"/>
      <c r="W2884" s="175"/>
      <c r="X2884" s="174"/>
    </row>
    <row r="2885" spans="7:24" s="165" customFormat="1" ht="15" customHeight="1">
      <c r="G2885" s="172"/>
      <c r="I2885" s="173"/>
      <c r="J2885" s="173"/>
      <c r="K2885" s="174"/>
      <c r="M2885" s="175"/>
      <c r="N2885" s="174"/>
      <c r="P2885" s="174"/>
      <c r="R2885" s="175"/>
      <c r="S2885" s="174"/>
      <c r="U2885" s="174"/>
      <c r="W2885" s="175"/>
      <c r="X2885" s="174"/>
    </row>
    <row r="2886" spans="7:24" s="165" customFormat="1" ht="15" customHeight="1">
      <c r="G2886" s="172"/>
      <c r="I2886" s="173"/>
      <c r="J2886" s="173"/>
      <c r="K2886" s="174"/>
      <c r="M2886" s="175"/>
      <c r="N2886" s="174"/>
      <c r="P2886" s="174"/>
      <c r="R2886" s="175"/>
      <c r="S2886" s="174"/>
      <c r="U2886" s="174"/>
      <c r="W2886" s="175"/>
      <c r="X2886" s="174"/>
    </row>
    <row r="2887" spans="7:24" s="165" customFormat="1" ht="15" customHeight="1">
      <c r="G2887" s="172"/>
      <c r="I2887" s="173"/>
      <c r="J2887" s="173"/>
      <c r="K2887" s="174"/>
      <c r="M2887" s="175"/>
      <c r="N2887" s="174"/>
      <c r="P2887" s="174"/>
      <c r="R2887" s="175"/>
      <c r="S2887" s="174"/>
      <c r="U2887" s="174"/>
      <c r="W2887" s="175"/>
      <c r="X2887" s="174"/>
    </row>
    <row r="2888" spans="7:24" s="165" customFormat="1" ht="15" customHeight="1">
      <c r="G2888" s="172"/>
      <c r="I2888" s="173"/>
      <c r="J2888" s="173"/>
      <c r="K2888" s="174"/>
      <c r="M2888" s="175"/>
      <c r="N2888" s="174"/>
      <c r="P2888" s="174"/>
      <c r="R2888" s="175"/>
      <c r="S2888" s="174"/>
      <c r="U2888" s="174"/>
      <c r="W2888" s="175"/>
      <c r="X2888" s="174"/>
    </row>
    <row r="2889" spans="7:24" s="165" customFormat="1" ht="15" customHeight="1">
      <c r="G2889" s="172"/>
      <c r="I2889" s="173"/>
      <c r="J2889" s="173"/>
      <c r="K2889" s="174"/>
      <c r="M2889" s="175"/>
      <c r="N2889" s="174"/>
      <c r="P2889" s="174"/>
      <c r="R2889" s="175"/>
      <c r="S2889" s="174"/>
      <c r="U2889" s="174"/>
      <c r="W2889" s="175"/>
      <c r="X2889" s="174"/>
    </row>
    <row r="2890" spans="7:24" s="165" customFormat="1" ht="15" customHeight="1">
      <c r="G2890" s="172"/>
      <c r="I2890" s="173"/>
      <c r="J2890" s="173"/>
      <c r="K2890" s="174"/>
      <c r="M2890" s="175"/>
      <c r="N2890" s="174"/>
      <c r="P2890" s="174"/>
      <c r="R2890" s="175"/>
      <c r="S2890" s="174"/>
      <c r="U2890" s="174"/>
      <c r="W2890" s="175"/>
      <c r="X2890" s="174"/>
    </row>
    <row r="2891" spans="7:24" s="165" customFormat="1" ht="15" customHeight="1">
      <c r="G2891" s="172"/>
      <c r="I2891" s="173"/>
      <c r="J2891" s="173"/>
      <c r="K2891" s="174"/>
      <c r="M2891" s="175"/>
      <c r="N2891" s="174"/>
      <c r="P2891" s="174"/>
      <c r="R2891" s="175"/>
      <c r="S2891" s="174"/>
      <c r="U2891" s="174"/>
      <c r="W2891" s="175"/>
      <c r="X2891" s="174"/>
    </row>
    <row r="2892" spans="7:24" s="165" customFormat="1" ht="15" customHeight="1">
      <c r="G2892" s="172"/>
      <c r="I2892" s="173"/>
      <c r="J2892" s="173"/>
      <c r="K2892" s="174"/>
      <c r="M2892" s="175"/>
      <c r="N2892" s="174"/>
      <c r="P2892" s="174"/>
      <c r="R2892" s="175"/>
      <c r="S2892" s="174"/>
      <c r="U2892" s="174"/>
      <c r="W2892" s="175"/>
      <c r="X2892" s="174"/>
    </row>
    <row r="2893" spans="7:24" s="165" customFormat="1" ht="15" customHeight="1">
      <c r="G2893" s="172"/>
      <c r="I2893" s="173"/>
      <c r="J2893" s="173"/>
      <c r="K2893" s="174"/>
      <c r="M2893" s="175"/>
      <c r="N2893" s="174"/>
      <c r="P2893" s="174"/>
      <c r="R2893" s="175"/>
      <c r="S2893" s="174"/>
      <c r="U2893" s="174"/>
      <c r="W2893" s="175"/>
      <c r="X2893" s="174"/>
    </row>
    <row r="2894" spans="7:24" s="165" customFormat="1" ht="15" customHeight="1">
      <c r="G2894" s="172"/>
      <c r="I2894" s="173"/>
      <c r="J2894" s="173"/>
      <c r="K2894" s="174"/>
      <c r="M2894" s="175"/>
      <c r="N2894" s="174"/>
      <c r="P2894" s="174"/>
      <c r="R2894" s="175"/>
      <c r="S2894" s="174"/>
      <c r="U2894" s="174"/>
      <c r="W2894" s="175"/>
      <c r="X2894" s="174"/>
    </row>
    <row r="2895" spans="7:24" s="165" customFormat="1" ht="15" customHeight="1">
      <c r="G2895" s="172"/>
      <c r="I2895" s="173"/>
      <c r="J2895" s="173"/>
      <c r="K2895" s="174"/>
      <c r="M2895" s="175"/>
      <c r="N2895" s="174"/>
      <c r="P2895" s="174"/>
      <c r="R2895" s="175"/>
      <c r="S2895" s="174"/>
      <c r="U2895" s="174"/>
      <c r="W2895" s="175"/>
      <c r="X2895" s="174"/>
    </row>
    <row r="2896" spans="7:24" s="165" customFormat="1" ht="15" customHeight="1">
      <c r="G2896" s="172"/>
      <c r="I2896" s="173"/>
      <c r="J2896" s="173"/>
      <c r="K2896" s="174"/>
      <c r="M2896" s="175"/>
      <c r="N2896" s="174"/>
      <c r="P2896" s="174"/>
      <c r="R2896" s="175"/>
      <c r="S2896" s="174"/>
      <c r="U2896" s="174"/>
      <c r="W2896" s="175"/>
      <c r="X2896" s="174"/>
    </row>
    <row r="2897" spans="7:24" s="165" customFormat="1" ht="15" customHeight="1">
      <c r="G2897" s="172"/>
      <c r="I2897" s="173"/>
      <c r="J2897" s="173"/>
      <c r="K2897" s="174"/>
      <c r="M2897" s="175"/>
      <c r="N2897" s="174"/>
      <c r="P2897" s="174"/>
      <c r="R2897" s="175"/>
      <c r="S2897" s="174"/>
      <c r="U2897" s="174"/>
      <c r="W2897" s="175"/>
      <c r="X2897" s="174"/>
    </row>
    <row r="2898" spans="7:24" s="165" customFormat="1" ht="15" customHeight="1">
      <c r="G2898" s="172"/>
      <c r="I2898" s="173"/>
      <c r="J2898" s="173"/>
      <c r="K2898" s="174"/>
      <c r="M2898" s="175"/>
      <c r="N2898" s="174"/>
      <c r="P2898" s="174"/>
      <c r="R2898" s="175"/>
      <c r="S2898" s="174"/>
      <c r="U2898" s="174"/>
      <c r="W2898" s="175"/>
      <c r="X2898" s="174"/>
    </row>
    <row r="2899" spans="7:24" s="165" customFormat="1" ht="15" customHeight="1">
      <c r="G2899" s="172"/>
      <c r="I2899" s="173"/>
      <c r="J2899" s="173"/>
      <c r="K2899" s="174"/>
      <c r="M2899" s="175"/>
      <c r="N2899" s="174"/>
      <c r="P2899" s="174"/>
      <c r="R2899" s="175"/>
      <c r="S2899" s="174"/>
      <c r="U2899" s="174"/>
      <c r="W2899" s="175"/>
      <c r="X2899" s="174"/>
    </row>
    <row r="2900" spans="7:24" s="165" customFormat="1" ht="15" customHeight="1">
      <c r="G2900" s="172"/>
      <c r="I2900" s="173"/>
      <c r="J2900" s="173"/>
      <c r="K2900" s="174"/>
      <c r="M2900" s="175"/>
      <c r="N2900" s="174"/>
      <c r="P2900" s="174"/>
      <c r="R2900" s="175"/>
      <c r="S2900" s="174"/>
      <c r="U2900" s="174"/>
      <c r="W2900" s="175"/>
      <c r="X2900" s="174"/>
    </row>
    <row r="2901" spans="7:24" s="165" customFormat="1" ht="15" customHeight="1">
      <c r="G2901" s="172"/>
      <c r="I2901" s="173"/>
      <c r="J2901" s="173"/>
      <c r="K2901" s="174"/>
      <c r="M2901" s="175"/>
      <c r="N2901" s="174"/>
      <c r="P2901" s="174"/>
      <c r="R2901" s="175"/>
      <c r="S2901" s="174"/>
      <c r="U2901" s="174"/>
      <c r="W2901" s="175"/>
      <c r="X2901" s="174"/>
    </row>
    <row r="2902" spans="7:24" s="165" customFormat="1" ht="15" customHeight="1">
      <c r="G2902" s="172"/>
      <c r="I2902" s="173"/>
      <c r="J2902" s="173"/>
      <c r="K2902" s="174"/>
      <c r="M2902" s="175"/>
      <c r="N2902" s="174"/>
      <c r="P2902" s="174"/>
      <c r="R2902" s="175"/>
      <c r="S2902" s="174"/>
      <c r="U2902" s="174"/>
      <c r="W2902" s="175"/>
      <c r="X2902" s="174"/>
    </row>
    <row r="2903" spans="7:24" s="165" customFormat="1" ht="15" customHeight="1">
      <c r="G2903" s="172"/>
      <c r="I2903" s="173"/>
      <c r="J2903" s="173"/>
      <c r="K2903" s="174"/>
      <c r="M2903" s="175"/>
      <c r="N2903" s="174"/>
      <c r="P2903" s="174"/>
      <c r="R2903" s="175"/>
      <c r="S2903" s="174"/>
      <c r="U2903" s="174"/>
      <c r="W2903" s="175"/>
      <c r="X2903" s="174"/>
    </row>
    <row r="2904" spans="7:24" s="165" customFormat="1" ht="15" customHeight="1">
      <c r="G2904" s="172"/>
      <c r="I2904" s="173"/>
      <c r="J2904" s="173"/>
      <c r="K2904" s="174"/>
      <c r="M2904" s="175"/>
      <c r="N2904" s="174"/>
      <c r="P2904" s="174"/>
      <c r="R2904" s="175"/>
      <c r="S2904" s="174"/>
      <c r="U2904" s="174"/>
      <c r="W2904" s="175"/>
      <c r="X2904" s="174"/>
    </row>
    <row r="2905" spans="7:24" s="165" customFormat="1" ht="15" customHeight="1">
      <c r="G2905" s="172"/>
      <c r="I2905" s="173"/>
      <c r="J2905" s="173"/>
      <c r="K2905" s="174"/>
      <c r="M2905" s="175"/>
      <c r="N2905" s="174"/>
      <c r="P2905" s="174"/>
      <c r="R2905" s="175"/>
      <c r="S2905" s="174"/>
      <c r="U2905" s="174"/>
      <c r="W2905" s="175"/>
      <c r="X2905" s="174"/>
    </row>
    <row r="2906" spans="7:24" s="165" customFormat="1" ht="15" customHeight="1">
      <c r="G2906" s="172"/>
      <c r="I2906" s="173"/>
      <c r="J2906" s="173"/>
      <c r="K2906" s="174"/>
      <c r="M2906" s="175"/>
      <c r="N2906" s="174"/>
      <c r="P2906" s="174"/>
      <c r="R2906" s="175"/>
      <c r="S2906" s="174"/>
      <c r="U2906" s="174"/>
      <c r="W2906" s="175"/>
      <c r="X2906" s="174"/>
    </row>
    <row r="2907" spans="7:24" s="165" customFormat="1" ht="15" customHeight="1">
      <c r="G2907" s="172"/>
      <c r="I2907" s="173"/>
      <c r="J2907" s="173"/>
      <c r="K2907" s="174"/>
      <c r="M2907" s="175"/>
      <c r="N2907" s="174"/>
      <c r="P2907" s="174"/>
      <c r="R2907" s="175"/>
      <c r="S2907" s="174"/>
      <c r="U2907" s="174"/>
      <c r="W2907" s="175"/>
      <c r="X2907" s="174"/>
    </row>
    <row r="2908" spans="7:24" s="165" customFormat="1" ht="15" customHeight="1">
      <c r="G2908" s="172"/>
      <c r="I2908" s="173"/>
      <c r="J2908" s="173"/>
      <c r="K2908" s="174"/>
      <c r="M2908" s="175"/>
      <c r="N2908" s="174"/>
      <c r="P2908" s="174"/>
      <c r="R2908" s="175"/>
      <c r="S2908" s="174"/>
      <c r="U2908" s="174"/>
      <c r="W2908" s="175"/>
      <c r="X2908" s="174"/>
    </row>
    <row r="2909" spans="7:24" s="165" customFormat="1" ht="15" customHeight="1">
      <c r="G2909" s="172"/>
      <c r="I2909" s="173"/>
      <c r="J2909" s="173"/>
      <c r="K2909" s="174"/>
      <c r="M2909" s="175"/>
      <c r="N2909" s="174"/>
      <c r="P2909" s="174"/>
      <c r="R2909" s="175"/>
      <c r="S2909" s="174"/>
      <c r="U2909" s="174"/>
      <c r="W2909" s="175"/>
      <c r="X2909" s="174"/>
    </row>
    <row r="2910" spans="7:24" s="165" customFormat="1" ht="15" customHeight="1">
      <c r="G2910" s="172"/>
      <c r="I2910" s="173"/>
      <c r="J2910" s="173"/>
      <c r="K2910" s="174"/>
      <c r="M2910" s="175"/>
      <c r="N2910" s="174"/>
      <c r="P2910" s="174"/>
      <c r="R2910" s="175"/>
      <c r="S2910" s="174"/>
      <c r="U2910" s="174"/>
      <c r="W2910" s="175"/>
      <c r="X2910" s="174"/>
    </row>
    <row r="2911" spans="7:24" s="165" customFormat="1" ht="15" customHeight="1">
      <c r="G2911" s="172"/>
      <c r="I2911" s="173"/>
      <c r="J2911" s="173"/>
      <c r="K2911" s="174"/>
      <c r="M2911" s="175"/>
      <c r="N2911" s="174"/>
      <c r="P2911" s="174"/>
      <c r="R2911" s="175"/>
      <c r="S2911" s="174"/>
      <c r="U2911" s="174"/>
      <c r="W2911" s="175"/>
      <c r="X2911" s="174"/>
    </row>
    <row r="2912" spans="7:24" s="165" customFormat="1" ht="15" customHeight="1">
      <c r="G2912" s="172"/>
      <c r="I2912" s="173"/>
      <c r="J2912" s="173"/>
      <c r="K2912" s="174"/>
      <c r="M2912" s="175"/>
      <c r="N2912" s="174"/>
      <c r="P2912" s="174"/>
      <c r="R2912" s="175"/>
      <c r="S2912" s="174"/>
      <c r="U2912" s="174"/>
      <c r="W2912" s="175"/>
      <c r="X2912" s="174"/>
    </row>
    <row r="2913" spans="7:24" s="165" customFormat="1" ht="15" customHeight="1">
      <c r="G2913" s="172"/>
      <c r="I2913" s="173"/>
      <c r="J2913" s="173"/>
      <c r="K2913" s="174"/>
      <c r="M2913" s="175"/>
      <c r="N2913" s="174"/>
      <c r="P2913" s="174"/>
      <c r="R2913" s="175"/>
      <c r="S2913" s="174"/>
      <c r="U2913" s="174"/>
      <c r="W2913" s="175"/>
      <c r="X2913" s="174"/>
    </row>
    <row r="2914" spans="7:24" s="165" customFormat="1" ht="15" customHeight="1">
      <c r="G2914" s="172"/>
      <c r="I2914" s="173"/>
      <c r="J2914" s="173"/>
      <c r="K2914" s="174"/>
      <c r="M2914" s="175"/>
      <c r="N2914" s="174"/>
      <c r="P2914" s="174"/>
      <c r="R2914" s="175"/>
      <c r="S2914" s="174"/>
      <c r="U2914" s="174"/>
      <c r="W2914" s="175"/>
      <c r="X2914" s="174"/>
    </row>
    <row r="2915" spans="7:24" s="165" customFormat="1" ht="15" customHeight="1">
      <c r="G2915" s="172"/>
      <c r="I2915" s="173"/>
      <c r="J2915" s="173"/>
      <c r="K2915" s="174"/>
      <c r="M2915" s="175"/>
      <c r="N2915" s="174"/>
      <c r="P2915" s="174"/>
      <c r="R2915" s="175"/>
      <c r="S2915" s="174"/>
      <c r="U2915" s="174"/>
      <c r="W2915" s="175"/>
      <c r="X2915" s="174"/>
    </row>
    <row r="2916" spans="7:24" s="165" customFormat="1" ht="15" customHeight="1">
      <c r="G2916" s="172"/>
      <c r="I2916" s="173"/>
      <c r="J2916" s="173"/>
      <c r="K2916" s="174"/>
      <c r="M2916" s="175"/>
      <c r="N2916" s="174"/>
      <c r="P2916" s="174"/>
      <c r="R2916" s="175"/>
      <c r="S2916" s="174"/>
      <c r="U2916" s="174"/>
      <c r="W2916" s="175"/>
      <c r="X2916" s="174"/>
    </row>
    <row r="2917" spans="7:24" s="165" customFormat="1" ht="15" customHeight="1">
      <c r="G2917" s="172"/>
      <c r="I2917" s="173"/>
      <c r="J2917" s="173"/>
      <c r="K2917" s="174"/>
      <c r="M2917" s="175"/>
      <c r="N2917" s="174"/>
      <c r="P2917" s="174"/>
      <c r="R2917" s="175"/>
      <c r="S2917" s="174"/>
      <c r="U2917" s="174"/>
      <c r="W2917" s="175"/>
      <c r="X2917" s="174"/>
    </row>
    <row r="2918" spans="7:24" s="165" customFormat="1" ht="15" customHeight="1">
      <c r="G2918" s="172"/>
      <c r="I2918" s="173"/>
      <c r="J2918" s="173"/>
      <c r="K2918" s="174"/>
      <c r="M2918" s="175"/>
      <c r="N2918" s="174"/>
      <c r="P2918" s="174"/>
      <c r="R2918" s="175"/>
      <c r="S2918" s="174"/>
      <c r="U2918" s="174"/>
      <c r="W2918" s="175"/>
      <c r="X2918" s="174"/>
    </row>
    <row r="2919" spans="7:24" s="165" customFormat="1" ht="15" customHeight="1">
      <c r="G2919" s="172"/>
      <c r="I2919" s="173"/>
      <c r="J2919" s="173"/>
      <c r="K2919" s="174"/>
      <c r="M2919" s="175"/>
      <c r="N2919" s="174"/>
      <c r="P2919" s="174"/>
      <c r="R2919" s="175"/>
      <c r="S2919" s="174"/>
      <c r="U2919" s="174"/>
      <c r="W2919" s="175"/>
      <c r="X2919" s="174"/>
    </row>
    <row r="2920" spans="7:24" s="165" customFormat="1" ht="15" customHeight="1">
      <c r="G2920" s="172"/>
      <c r="I2920" s="173"/>
      <c r="J2920" s="173"/>
      <c r="K2920" s="174"/>
      <c r="M2920" s="175"/>
      <c r="N2920" s="174"/>
      <c r="P2920" s="174"/>
      <c r="R2920" s="175"/>
      <c r="S2920" s="174"/>
      <c r="U2920" s="174"/>
      <c r="W2920" s="175"/>
      <c r="X2920" s="174"/>
    </row>
    <row r="2921" spans="7:24" s="165" customFormat="1" ht="15" customHeight="1">
      <c r="G2921" s="172"/>
      <c r="I2921" s="173"/>
      <c r="J2921" s="173"/>
      <c r="K2921" s="174"/>
      <c r="M2921" s="175"/>
      <c r="N2921" s="174"/>
      <c r="P2921" s="174"/>
      <c r="R2921" s="175"/>
      <c r="S2921" s="174"/>
      <c r="U2921" s="174"/>
      <c r="W2921" s="175"/>
      <c r="X2921" s="174"/>
    </row>
    <row r="2922" spans="7:24" s="165" customFormat="1" ht="15" customHeight="1">
      <c r="G2922" s="172"/>
      <c r="I2922" s="173"/>
      <c r="J2922" s="173"/>
      <c r="K2922" s="174"/>
      <c r="M2922" s="175"/>
      <c r="N2922" s="174"/>
      <c r="P2922" s="174"/>
      <c r="R2922" s="175"/>
      <c r="S2922" s="174"/>
      <c r="U2922" s="174"/>
      <c r="W2922" s="175"/>
      <c r="X2922" s="174"/>
    </row>
    <row r="2923" spans="7:24" s="165" customFormat="1" ht="15" customHeight="1">
      <c r="G2923" s="172"/>
      <c r="I2923" s="173"/>
      <c r="J2923" s="173"/>
      <c r="K2923" s="174"/>
      <c r="M2923" s="175"/>
      <c r="N2923" s="174"/>
      <c r="P2923" s="174"/>
      <c r="R2923" s="175"/>
      <c r="S2923" s="174"/>
      <c r="U2923" s="174"/>
      <c r="W2923" s="175"/>
      <c r="X2923" s="174"/>
    </row>
    <row r="2924" spans="7:24" s="165" customFormat="1" ht="15" customHeight="1">
      <c r="G2924" s="172"/>
      <c r="I2924" s="173"/>
      <c r="J2924" s="173"/>
      <c r="K2924" s="174"/>
      <c r="M2924" s="175"/>
      <c r="N2924" s="174"/>
      <c r="P2924" s="174"/>
      <c r="R2924" s="175"/>
      <c r="S2924" s="174"/>
      <c r="U2924" s="174"/>
      <c r="W2924" s="175"/>
      <c r="X2924" s="174"/>
    </row>
    <row r="2925" spans="7:24" s="165" customFormat="1" ht="15" customHeight="1">
      <c r="G2925" s="172"/>
      <c r="I2925" s="173"/>
      <c r="J2925" s="173"/>
      <c r="K2925" s="174"/>
      <c r="M2925" s="175"/>
      <c r="N2925" s="174"/>
      <c r="P2925" s="174"/>
      <c r="R2925" s="175"/>
      <c r="S2925" s="174"/>
      <c r="U2925" s="174"/>
      <c r="W2925" s="175"/>
      <c r="X2925" s="174"/>
    </row>
    <row r="2926" spans="7:24" s="165" customFormat="1" ht="15" customHeight="1">
      <c r="G2926" s="172"/>
      <c r="I2926" s="173"/>
      <c r="J2926" s="173"/>
      <c r="K2926" s="174"/>
      <c r="M2926" s="175"/>
      <c r="N2926" s="174"/>
      <c r="P2926" s="174"/>
      <c r="R2926" s="175"/>
      <c r="S2926" s="174"/>
      <c r="U2926" s="174"/>
      <c r="W2926" s="175"/>
      <c r="X2926" s="174"/>
    </row>
    <row r="2927" spans="7:24" s="165" customFormat="1" ht="15" customHeight="1">
      <c r="G2927" s="172"/>
      <c r="I2927" s="173"/>
      <c r="J2927" s="173"/>
      <c r="K2927" s="174"/>
      <c r="M2927" s="175"/>
      <c r="N2927" s="174"/>
      <c r="P2927" s="174"/>
      <c r="R2927" s="175"/>
      <c r="S2927" s="174"/>
      <c r="U2927" s="174"/>
      <c r="W2927" s="175"/>
      <c r="X2927" s="174"/>
    </row>
    <row r="2928" spans="7:24" s="165" customFormat="1" ht="15" customHeight="1">
      <c r="G2928" s="172"/>
      <c r="I2928" s="173"/>
      <c r="J2928" s="173"/>
      <c r="K2928" s="174"/>
      <c r="M2928" s="175"/>
      <c r="N2928" s="174"/>
      <c r="P2928" s="174"/>
      <c r="R2928" s="175"/>
      <c r="S2928" s="174"/>
      <c r="U2928" s="174"/>
      <c r="W2928" s="175"/>
      <c r="X2928" s="174"/>
    </row>
    <row r="2929" spans="7:24" s="165" customFormat="1" ht="15" customHeight="1">
      <c r="G2929" s="172"/>
      <c r="I2929" s="173"/>
      <c r="J2929" s="173"/>
      <c r="K2929" s="174"/>
      <c r="M2929" s="175"/>
      <c r="N2929" s="174"/>
      <c r="P2929" s="174"/>
      <c r="R2929" s="175"/>
      <c r="S2929" s="174"/>
      <c r="U2929" s="174"/>
      <c r="W2929" s="175"/>
      <c r="X2929" s="174"/>
    </row>
    <row r="2930" spans="7:24" s="165" customFormat="1" ht="15" customHeight="1">
      <c r="G2930" s="172"/>
      <c r="I2930" s="173"/>
      <c r="J2930" s="173"/>
      <c r="K2930" s="174"/>
      <c r="M2930" s="175"/>
      <c r="N2930" s="174"/>
      <c r="P2930" s="174"/>
      <c r="R2930" s="175"/>
      <c r="S2930" s="174"/>
      <c r="U2930" s="174"/>
      <c r="W2930" s="175"/>
      <c r="X2930" s="174"/>
    </row>
    <row r="2931" spans="7:24" s="165" customFormat="1" ht="15" customHeight="1">
      <c r="G2931" s="172"/>
      <c r="I2931" s="173"/>
      <c r="J2931" s="173"/>
      <c r="K2931" s="174"/>
      <c r="M2931" s="175"/>
      <c r="N2931" s="174"/>
      <c r="P2931" s="174"/>
      <c r="R2931" s="175"/>
      <c r="S2931" s="174"/>
      <c r="U2931" s="174"/>
      <c r="W2931" s="175"/>
      <c r="X2931" s="174"/>
    </row>
    <row r="2932" spans="7:24" s="165" customFormat="1" ht="15" customHeight="1">
      <c r="G2932" s="172"/>
      <c r="I2932" s="173"/>
      <c r="J2932" s="173"/>
      <c r="K2932" s="174"/>
      <c r="M2932" s="175"/>
      <c r="N2932" s="174"/>
      <c r="P2932" s="174"/>
      <c r="R2932" s="175"/>
      <c r="S2932" s="174"/>
      <c r="U2932" s="174"/>
      <c r="W2932" s="175"/>
      <c r="X2932" s="174"/>
    </row>
    <row r="2933" spans="7:24" s="165" customFormat="1" ht="15" customHeight="1">
      <c r="G2933" s="172"/>
      <c r="I2933" s="173"/>
      <c r="J2933" s="173"/>
      <c r="K2933" s="174"/>
      <c r="M2933" s="175"/>
      <c r="N2933" s="174"/>
      <c r="P2933" s="174"/>
      <c r="R2933" s="175"/>
      <c r="S2933" s="174"/>
      <c r="U2933" s="174"/>
      <c r="W2933" s="175"/>
      <c r="X2933" s="174"/>
    </row>
    <row r="2934" spans="7:24" s="165" customFormat="1" ht="15" customHeight="1">
      <c r="G2934" s="172"/>
      <c r="I2934" s="173"/>
      <c r="J2934" s="173"/>
      <c r="K2934" s="174"/>
      <c r="M2934" s="175"/>
      <c r="N2934" s="174"/>
      <c r="P2934" s="174"/>
      <c r="R2934" s="175"/>
      <c r="S2934" s="174"/>
      <c r="U2934" s="174"/>
      <c r="W2934" s="175"/>
      <c r="X2934" s="174"/>
    </row>
    <row r="2935" spans="7:24" s="165" customFormat="1" ht="15" customHeight="1">
      <c r="G2935" s="172"/>
      <c r="I2935" s="173"/>
      <c r="J2935" s="173"/>
      <c r="K2935" s="174"/>
      <c r="M2935" s="175"/>
      <c r="N2935" s="174"/>
      <c r="P2935" s="174"/>
      <c r="R2935" s="175"/>
      <c r="S2935" s="174"/>
      <c r="U2935" s="174"/>
      <c r="W2935" s="175"/>
      <c r="X2935" s="174"/>
    </row>
    <row r="2936" spans="7:24" s="165" customFormat="1" ht="15" customHeight="1">
      <c r="G2936" s="172"/>
      <c r="I2936" s="173"/>
      <c r="J2936" s="173"/>
      <c r="K2936" s="174"/>
      <c r="M2936" s="175"/>
      <c r="N2936" s="174"/>
      <c r="P2936" s="174"/>
      <c r="R2936" s="175"/>
      <c r="S2936" s="174"/>
      <c r="U2936" s="174"/>
      <c r="W2936" s="175"/>
      <c r="X2936" s="174"/>
    </row>
    <row r="2937" spans="7:24" s="165" customFormat="1" ht="15" customHeight="1">
      <c r="G2937" s="172"/>
      <c r="I2937" s="173"/>
      <c r="J2937" s="173"/>
      <c r="K2937" s="174"/>
      <c r="M2937" s="175"/>
      <c r="N2937" s="174"/>
      <c r="P2937" s="174"/>
      <c r="R2937" s="175"/>
      <c r="S2937" s="174"/>
      <c r="U2937" s="174"/>
      <c r="W2937" s="175"/>
      <c r="X2937" s="174"/>
    </row>
    <row r="2938" spans="7:24" s="165" customFormat="1" ht="15" customHeight="1">
      <c r="G2938" s="172"/>
      <c r="I2938" s="173"/>
      <c r="J2938" s="173"/>
      <c r="K2938" s="174"/>
      <c r="M2938" s="175"/>
      <c r="N2938" s="174"/>
      <c r="P2938" s="174"/>
      <c r="R2938" s="175"/>
      <c r="S2938" s="174"/>
      <c r="U2938" s="174"/>
      <c r="W2938" s="175"/>
      <c r="X2938" s="174"/>
    </row>
    <row r="2939" spans="7:24" s="165" customFormat="1" ht="15" customHeight="1">
      <c r="G2939" s="172"/>
      <c r="I2939" s="173"/>
      <c r="J2939" s="173"/>
      <c r="K2939" s="174"/>
      <c r="M2939" s="175"/>
      <c r="N2939" s="174"/>
      <c r="P2939" s="174"/>
      <c r="R2939" s="175"/>
      <c r="S2939" s="174"/>
      <c r="U2939" s="174"/>
      <c r="W2939" s="175"/>
      <c r="X2939" s="174"/>
    </row>
    <row r="2940" spans="7:24" s="165" customFormat="1" ht="15" customHeight="1">
      <c r="G2940" s="172"/>
      <c r="I2940" s="173"/>
      <c r="J2940" s="173"/>
      <c r="K2940" s="174"/>
      <c r="M2940" s="175"/>
      <c r="N2940" s="174"/>
      <c r="P2940" s="174"/>
      <c r="R2940" s="175"/>
      <c r="S2940" s="174"/>
      <c r="U2940" s="174"/>
      <c r="W2940" s="175"/>
      <c r="X2940" s="174"/>
    </row>
    <row r="2941" spans="7:24" s="165" customFormat="1" ht="15" customHeight="1">
      <c r="G2941" s="172"/>
      <c r="I2941" s="173"/>
      <c r="J2941" s="173"/>
      <c r="K2941" s="174"/>
      <c r="M2941" s="175"/>
      <c r="N2941" s="174"/>
      <c r="P2941" s="174"/>
      <c r="R2941" s="175"/>
      <c r="S2941" s="174"/>
      <c r="U2941" s="174"/>
      <c r="W2941" s="175"/>
      <c r="X2941" s="174"/>
    </row>
    <row r="2942" spans="7:24" s="165" customFormat="1" ht="15" customHeight="1">
      <c r="G2942" s="172"/>
      <c r="I2942" s="173"/>
      <c r="J2942" s="173"/>
      <c r="K2942" s="174"/>
      <c r="M2942" s="175"/>
      <c r="N2942" s="174"/>
      <c r="P2942" s="174"/>
      <c r="R2942" s="175"/>
      <c r="S2942" s="174"/>
      <c r="U2942" s="174"/>
      <c r="W2942" s="175"/>
      <c r="X2942" s="174"/>
    </row>
    <row r="2943" spans="7:24" s="165" customFormat="1" ht="15" customHeight="1">
      <c r="G2943" s="172"/>
      <c r="I2943" s="173"/>
      <c r="J2943" s="173"/>
      <c r="K2943" s="174"/>
      <c r="M2943" s="175"/>
      <c r="N2943" s="174"/>
      <c r="P2943" s="174"/>
      <c r="R2943" s="175"/>
      <c r="S2943" s="174"/>
      <c r="U2943" s="174"/>
      <c r="W2943" s="175"/>
      <c r="X2943" s="174"/>
    </row>
    <row r="2944" spans="7:24" s="165" customFormat="1" ht="15" customHeight="1">
      <c r="G2944" s="172"/>
      <c r="I2944" s="173"/>
      <c r="J2944" s="173"/>
      <c r="K2944" s="174"/>
      <c r="M2944" s="175"/>
      <c r="N2944" s="174"/>
      <c r="P2944" s="174"/>
      <c r="R2944" s="175"/>
      <c r="S2944" s="174"/>
      <c r="U2944" s="174"/>
      <c r="W2944" s="175"/>
      <c r="X2944" s="174"/>
    </row>
    <row r="2945" spans="7:24" s="165" customFormat="1" ht="15" customHeight="1">
      <c r="G2945" s="172"/>
      <c r="I2945" s="173"/>
      <c r="J2945" s="173"/>
      <c r="K2945" s="174"/>
      <c r="M2945" s="175"/>
      <c r="N2945" s="174"/>
      <c r="P2945" s="174"/>
      <c r="R2945" s="175"/>
      <c r="S2945" s="174"/>
      <c r="U2945" s="174"/>
      <c r="W2945" s="175"/>
      <c r="X2945" s="174"/>
    </row>
    <row r="2946" spans="7:24" s="165" customFormat="1" ht="15" customHeight="1">
      <c r="G2946" s="172"/>
      <c r="I2946" s="173"/>
      <c r="J2946" s="173"/>
      <c r="K2946" s="174"/>
      <c r="M2946" s="175"/>
      <c r="N2946" s="174"/>
      <c r="P2946" s="174"/>
      <c r="R2946" s="175"/>
      <c r="S2946" s="174"/>
      <c r="U2946" s="174"/>
      <c r="W2946" s="175"/>
      <c r="X2946" s="174"/>
    </row>
    <row r="2947" spans="7:24" s="165" customFormat="1" ht="15" customHeight="1">
      <c r="G2947" s="172"/>
      <c r="I2947" s="173"/>
      <c r="J2947" s="173"/>
      <c r="K2947" s="174"/>
      <c r="M2947" s="175"/>
      <c r="N2947" s="174"/>
      <c r="P2947" s="174"/>
      <c r="R2947" s="175"/>
      <c r="S2947" s="174"/>
      <c r="U2947" s="174"/>
      <c r="W2947" s="175"/>
      <c r="X2947" s="174"/>
    </row>
    <row r="2948" spans="7:24" s="165" customFormat="1" ht="15" customHeight="1">
      <c r="G2948" s="172"/>
      <c r="I2948" s="173"/>
      <c r="J2948" s="173"/>
      <c r="K2948" s="174"/>
      <c r="M2948" s="175"/>
      <c r="N2948" s="174"/>
      <c r="P2948" s="174"/>
      <c r="R2948" s="175"/>
      <c r="S2948" s="174"/>
      <c r="U2948" s="174"/>
      <c r="W2948" s="175"/>
      <c r="X2948" s="174"/>
    </row>
    <row r="2949" spans="7:24" s="165" customFormat="1" ht="15" customHeight="1">
      <c r="G2949" s="172"/>
      <c r="I2949" s="173"/>
      <c r="J2949" s="173"/>
      <c r="K2949" s="174"/>
      <c r="M2949" s="175"/>
      <c r="N2949" s="174"/>
      <c r="P2949" s="174"/>
      <c r="R2949" s="175"/>
      <c r="S2949" s="174"/>
      <c r="U2949" s="174"/>
      <c r="W2949" s="175"/>
      <c r="X2949" s="174"/>
    </row>
    <row r="2950" spans="7:24" s="165" customFormat="1" ht="15" customHeight="1">
      <c r="G2950" s="172"/>
      <c r="I2950" s="173"/>
      <c r="J2950" s="173"/>
      <c r="K2950" s="174"/>
      <c r="M2950" s="175"/>
      <c r="N2950" s="174"/>
      <c r="P2950" s="174"/>
      <c r="R2950" s="175"/>
      <c r="S2950" s="174"/>
      <c r="U2950" s="174"/>
      <c r="W2950" s="175"/>
      <c r="X2950" s="174"/>
    </row>
    <row r="2951" spans="7:24" s="165" customFormat="1" ht="15" customHeight="1">
      <c r="G2951" s="172"/>
      <c r="I2951" s="173"/>
      <c r="J2951" s="173"/>
      <c r="K2951" s="174"/>
      <c r="M2951" s="175"/>
      <c r="N2951" s="174"/>
      <c r="P2951" s="174"/>
      <c r="R2951" s="175"/>
      <c r="S2951" s="174"/>
      <c r="U2951" s="174"/>
      <c r="W2951" s="175"/>
      <c r="X2951" s="174"/>
    </row>
    <row r="2952" spans="7:24" s="165" customFormat="1" ht="15" customHeight="1">
      <c r="G2952" s="172"/>
      <c r="I2952" s="173"/>
      <c r="J2952" s="173"/>
      <c r="K2952" s="174"/>
      <c r="M2952" s="175"/>
      <c r="N2952" s="174"/>
      <c r="P2952" s="174"/>
      <c r="R2952" s="175"/>
      <c r="S2952" s="174"/>
      <c r="U2952" s="174"/>
      <c r="W2952" s="175"/>
      <c r="X2952" s="174"/>
    </row>
    <row r="2953" spans="7:24" s="165" customFormat="1" ht="15" customHeight="1">
      <c r="G2953" s="172"/>
      <c r="I2953" s="173"/>
      <c r="J2953" s="173"/>
      <c r="K2953" s="174"/>
      <c r="M2953" s="175"/>
      <c r="N2953" s="174"/>
      <c r="P2953" s="174"/>
      <c r="R2953" s="175"/>
      <c r="S2953" s="174"/>
      <c r="U2953" s="174"/>
      <c r="W2953" s="175"/>
      <c r="X2953" s="174"/>
    </row>
    <row r="2954" spans="7:24" s="165" customFormat="1" ht="15" customHeight="1">
      <c r="G2954" s="172"/>
      <c r="I2954" s="173"/>
      <c r="J2954" s="173"/>
      <c r="K2954" s="174"/>
      <c r="M2954" s="175"/>
      <c r="N2954" s="174"/>
      <c r="P2954" s="174"/>
      <c r="R2954" s="175"/>
      <c r="S2954" s="174"/>
      <c r="U2954" s="174"/>
      <c r="W2954" s="175"/>
      <c r="X2954" s="174"/>
    </row>
    <row r="2955" spans="7:24" s="165" customFormat="1" ht="15" customHeight="1">
      <c r="G2955" s="172"/>
      <c r="I2955" s="173"/>
      <c r="J2955" s="173"/>
      <c r="K2955" s="174"/>
      <c r="M2955" s="175"/>
      <c r="N2955" s="174"/>
      <c r="P2955" s="174"/>
      <c r="R2955" s="175"/>
      <c r="S2955" s="174"/>
      <c r="U2955" s="174"/>
      <c r="W2955" s="175"/>
      <c r="X2955" s="174"/>
    </row>
    <row r="2956" spans="7:24" s="165" customFormat="1" ht="15" customHeight="1">
      <c r="G2956" s="172"/>
      <c r="I2956" s="173"/>
      <c r="J2956" s="173"/>
      <c r="K2956" s="174"/>
      <c r="M2956" s="175"/>
      <c r="N2956" s="174"/>
      <c r="P2956" s="174"/>
      <c r="R2956" s="175"/>
      <c r="S2956" s="174"/>
      <c r="U2956" s="174"/>
      <c r="W2956" s="175"/>
      <c r="X2956" s="174"/>
    </row>
    <row r="2957" spans="7:24" s="165" customFormat="1" ht="15" customHeight="1">
      <c r="G2957" s="172"/>
      <c r="I2957" s="173"/>
      <c r="J2957" s="173"/>
      <c r="K2957" s="174"/>
      <c r="M2957" s="175"/>
      <c r="N2957" s="174"/>
      <c r="P2957" s="174"/>
      <c r="R2957" s="175"/>
      <c r="S2957" s="174"/>
      <c r="U2957" s="174"/>
      <c r="W2957" s="175"/>
      <c r="X2957" s="174"/>
    </row>
    <row r="2958" spans="7:24" s="165" customFormat="1" ht="15" customHeight="1">
      <c r="G2958" s="172"/>
      <c r="I2958" s="173"/>
      <c r="J2958" s="173"/>
      <c r="K2958" s="174"/>
      <c r="M2958" s="175"/>
      <c r="N2958" s="174"/>
      <c r="P2958" s="174"/>
      <c r="R2958" s="175"/>
      <c r="S2958" s="174"/>
      <c r="U2958" s="174"/>
      <c r="W2958" s="175"/>
      <c r="X2958" s="174"/>
    </row>
    <row r="2959" spans="7:24" s="165" customFormat="1" ht="15" customHeight="1">
      <c r="G2959" s="172"/>
      <c r="I2959" s="173"/>
      <c r="J2959" s="173"/>
      <c r="K2959" s="174"/>
      <c r="M2959" s="175"/>
      <c r="N2959" s="174"/>
      <c r="P2959" s="174"/>
      <c r="R2959" s="175"/>
      <c r="S2959" s="174"/>
      <c r="U2959" s="174"/>
      <c r="W2959" s="175"/>
      <c r="X2959" s="174"/>
    </row>
    <row r="2960" spans="7:24" s="165" customFormat="1" ht="15" customHeight="1">
      <c r="G2960" s="172"/>
      <c r="I2960" s="173"/>
      <c r="J2960" s="173"/>
      <c r="K2960" s="174"/>
      <c r="M2960" s="175"/>
      <c r="N2960" s="174"/>
      <c r="P2960" s="174"/>
      <c r="R2960" s="175"/>
      <c r="S2960" s="174"/>
      <c r="U2960" s="174"/>
      <c r="W2960" s="175"/>
      <c r="X2960" s="174"/>
    </row>
    <row r="2961" spans="7:24" s="165" customFormat="1" ht="15" customHeight="1">
      <c r="G2961" s="172"/>
      <c r="I2961" s="173"/>
      <c r="J2961" s="173"/>
      <c r="K2961" s="174"/>
      <c r="M2961" s="175"/>
      <c r="N2961" s="174"/>
      <c r="P2961" s="174"/>
      <c r="R2961" s="175"/>
      <c r="S2961" s="174"/>
      <c r="U2961" s="174"/>
      <c r="W2961" s="175"/>
      <c r="X2961" s="174"/>
    </row>
    <row r="2962" spans="7:24" s="165" customFormat="1" ht="15" customHeight="1">
      <c r="G2962" s="172"/>
      <c r="I2962" s="173"/>
      <c r="J2962" s="173"/>
      <c r="K2962" s="174"/>
      <c r="M2962" s="175"/>
      <c r="N2962" s="174"/>
      <c r="P2962" s="174"/>
      <c r="R2962" s="175"/>
      <c r="S2962" s="174"/>
      <c r="U2962" s="174"/>
      <c r="W2962" s="175"/>
      <c r="X2962" s="174"/>
    </row>
    <row r="2963" spans="7:24" s="165" customFormat="1" ht="15" customHeight="1">
      <c r="G2963" s="172"/>
      <c r="I2963" s="173"/>
      <c r="J2963" s="173"/>
      <c r="K2963" s="174"/>
      <c r="M2963" s="175"/>
      <c r="N2963" s="174"/>
      <c r="P2963" s="174"/>
      <c r="R2963" s="175"/>
      <c r="S2963" s="174"/>
      <c r="U2963" s="174"/>
      <c r="W2963" s="175"/>
      <c r="X2963" s="174"/>
    </row>
    <row r="2964" spans="7:24" s="165" customFormat="1" ht="15" customHeight="1">
      <c r="G2964" s="172"/>
      <c r="I2964" s="173"/>
      <c r="J2964" s="173"/>
      <c r="K2964" s="174"/>
      <c r="M2964" s="175"/>
      <c r="N2964" s="174"/>
      <c r="P2964" s="174"/>
      <c r="R2964" s="175"/>
      <c r="S2964" s="174"/>
      <c r="U2964" s="174"/>
      <c r="W2964" s="175"/>
      <c r="X2964" s="174"/>
    </row>
    <row r="2965" spans="7:24" s="165" customFormat="1" ht="15" customHeight="1">
      <c r="G2965" s="172"/>
      <c r="I2965" s="173"/>
      <c r="J2965" s="173"/>
      <c r="K2965" s="174"/>
      <c r="M2965" s="175"/>
      <c r="N2965" s="174"/>
      <c r="P2965" s="174"/>
      <c r="R2965" s="175"/>
      <c r="S2965" s="174"/>
      <c r="U2965" s="174"/>
      <c r="W2965" s="175"/>
      <c r="X2965" s="174"/>
    </row>
    <row r="2966" spans="7:24" s="165" customFormat="1" ht="15" customHeight="1">
      <c r="G2966" s="172"/>
      <c r="I2966" s="173"/>
      <c r="J2966" s="173"/>
      <c r="K2966" s="174"/>
      <c r="M2966" s="175"/>
      <c r="N2966" s="174"/>
      <c r="P2966" s="174"/>
      <c r="R2966" s="175"/>
      <c r="S2966" s="174"/>
      <c r="U2966" s="174"/>
      <c r="W2966" s="175"/>
      <c r="X2966" s="174"/>
    </row>
    <row r="2967" spans="7:24" s="165" customFormat="1" ht="15" customHeight="1">
      <c r="G2967" s="172"/>
      <c r="I2967" s="173"/>
      <c r="J2967" s="173"/>
      <c r="K2967" s="174"/>
      <c r="M2967" s="175"/>
      <c r="N2967" s="174"/>
      <c r="P2967" s="174"/>
      <c r="R2967" s="175"/>
      <c r="S2967" s="174"/>
      <c r="U2967" s="174"/>
      <c r="W2967" s="175"/>
      <c r="X2967" s="174"/>
    </row>
    <row r="2968" spans="7:24" s="165" customFormat="1" ht="15" customHeight="1">
      <c r="G2968" s="172"/>
      <c r="I2968" s="173"/>
      <c r="J2968" s="173"/>
      <c r="K2968" s="174"/>
      <c r="M2968" s="175"/>
      <c r="N2968" s="174"/>
      <c r="P2968" s="174"/>
      <c r="R2968" s="175"/>
      <c r="S2968" s="174"/>
      <c r="U2968" s="174"/>
      <c r="W2968" s="175"/>
      <c r="X2968" s="174"/>
    </row>
    <row r="2969" spans="7:24" s="165" customFormat="1" ht="15" customHeight="1">
      <c r="G2969" s="172"/>
      <c r="I2969" s="173"/>
      <c r="J2969" s="173"/>
      <c r="K2969" s="174"/>
      <c r="M2969" s="175"/>
      <c r="N2969" s="174"/>
      <c r="P2969" s="174"/>
      <c r="R2969" s="175"/>
      <c r="S2969" s="174"/>
      <c r="U2969" s="174"/>
      <c r="W2969" s="175"/>
      <c r="X2969" s="174"/>
    </row>
    <row r="2970" spans="7:24" s="165" customFormat="1" ht="15" customHeight="1">
      <c r="G2970" s="172"/>
      <c r="I2970" s="173"/>
      <c r="J2970" s="173"/>
      <c r="K2970" s="174"/>
      <c r="M2970" s="175"/>
      <c r="N2970" s="174"/>
      <c r="P2970" s="174"/>
      <c r="R2970" s="175"/>
      <c r="S2970" s="174"/>
      <c r="U2970" s="174"/>
      <c r="W2970" s="175"/>
      <c r="X2970" s="174"/>
    </row>
    <row r="2971" spans="7:24" s="165" customFormat="1" ht="15" customHeight="1">
      <c r="G2971" s="172"/>
      <c r="I2971" s="173"/>
      <c r="J2971" s="173"/>
      <c r="K2971" s="174"/>
      <c r="M2971" s="175"/>
      <c r="N2971" s="174"/>
      <c r="P2971" s="174"/>
      <c r="R2971" s="175"/>
      <c r="S2971" s="174"/>
      <c r="U2971" s="174"/>
      <c r="W2971" s="175"/>
      <c r="X2971" s="174"/>
    </row>
    <row r="2972" spans="7:24" s="165" customFormat="1" ht="15" customHeight="1">
      <c r="G2972" s="172"/>
      <c r="I2972" s="173"/>
      <c r="J2972" s="173"/>
      <c r="K2972" s="174"/>
      <c r="M2972" s="175"/>
      <c r="N2972" s="174"/>
      <c r="P2972" s="174"/>
      <c r="R2972" s="175"/>
      <c r="S2972" s="174"/>
      <c r="U2972" s="174"/>
      <c r="W2972" s="175"/>
      <c r="X2972" s="174"/>
    </row>
    <row r="2973" spans="7:24" s="165" customFormat="1" ht="15" customHeight="1">
      <c r="G2973" s="172"/>
      <c r="I2973" s="173"/>
      <c r="J2973" s="173"/>
      <c r="K2973" s="174"/>
      <c r="M2973" s="175"/>
      <c r="N2973" s="174"/>
      <c r="P2973" s="174"/>
      <c r="R2973" s="175"/>
      <c r="S2973" s="174"/>
      <c r="U2973" s="174"/>
      <c r="W2973" s="175"/>
      <c r="X2973" s="174"/>
    </row>
    <row r="2974" spans="7:24" s="165" customFormat="1" ht="15" customHeight="1">
      <c r="G2974" s="172"/>
      <c r="I2974" s="173"/>
      <c r="J2974" s="173"/>
      <c r="K2974" s="174"/>
      <c r="M2974" s="175"/>
      <c r="N2974" s="174"/>
      <c r="P2974" s="174"/>
      <c r="R2974" s="175"/>
      <c r="S2974" s="174"/>
      <c r="U2974" s="174"/>
      <c r="W2974" s="175"/>
      <c r="X2974" s="174"/>
    </row>
    <row r="2975" spans="7:24" s="165" customFormat="1" ht="15" customHeight="1">
      <c r="G2975" s="172"/>
      <c r="I2975" s="173"/>
      <c r="J2975" s="173"/>
      <c r="K2975" s="174"/>
      <c r="M2975" s="175"/>
      <c r="N2975" s="174"/>
      <c r="P2975" s="174"/>
      <c r="R2975" s="175"/>
      <c r="S2975" s="174"/>
      <c r="U2975" s="174"/>
      <c r="W2975" s="175"/>
      <c r="X2975" s="174"/>
    </row>
    <row r="2976" spans="7:24" s="165" customFormat="1" ht="15" customHeight="1">
      <c r="G2976" s="172"/>
      <c r="I2976" s="173"/>
      <c r="J2976" s="173"/>
      <c r="K2976" s="174"/>
      <c r="M2976" s="175"/>
      <c r="N2976" s="174"/>
      <c r="P2976" s="174"/>
      <c r="R2976" s="175"/>
      <c r="S2976" s="174"/>
      <c r="U2976" s="174"/>
      <c r="W2976" s="175"/>
      <c r="X2976" s="174"/>
    </row>
    <row r="2977" spans="7:24" s="165" customFormat="1" ht="15" customHeight="1">
      <c r="G2977" s="172"/>
      <c r="I2977" s="173"/>
      <c r="J2977" s="173"/>
      <c r="K2977" s="174"/>
      <c r="M2977" s="175"/>
      <c r="N2977" s="174"/>
      <c r="P2977" s="174"/>
      <c r="R2977" s="175"/>
      <c r="S2977" s="174"/>
      <c r="U2977" s="174"/>
      <c r="W2977" s="175"/>
      <c r="X2977" s="174"/>
    </row>
    <row r="2978" spans="7:24" s="165" customFormat="1" ht="15" customHeight="1">
      <c r="G2978" s="172"/>
      <c r="I2978" s="173"/>
      <c r="J2978" s="173"/>
      <c r="K2978" s="174"/>
      <c r="M2978" s="175"/>
      <c r="N2978" s="174"/>
      <c r="P2978" s="174"/>
      <c r="R2978" s="175"/>
      <c r="S2978" s="174"/>
      <c r="U2978" s="174"/>
      <c r="W2978" s="175"/>
      <c r="X2978" s="174"/>
    </row>
    <row r="2979" spans="7:24" s="165" customFormat="1" ht="15" customHeight="1">
      <c r="G2979" s="172"/>
      <c r="I2979" s="173"/>
      <c r="J2979" s="173"/>
      <c r="K2979" s="174"/>
      <c r="M2979" s="175"/>
      <c r="N2979" s="174"/>
      <c r="P2979" s="174"/>
      <c r="R2979" s="175"/>
      <c r="S2979" s="174"/>
      <c r="U2979" s="174"/>
      <c r="W2979" s="175"/>
      <c r="X2979" s="174"/>
    </row>
    <row r="2980" spans="7:24" s="165" customFormat="1" ht="15" customHeight="1">
      <c r="G2980" s="172"/>
      <c r="I2980" s="173"/>
      <c r="J2980" s="173"/>
      <c r="K2980" s="174"/>
      <c r="M2980" s="175"/>
      <c r="N2980" s="174"/>
      <c r="P2980" s="174"/>
      <c r="R2980" s="175"/>
      <c r="S2980" s="174"/>
      <c r="U2980" s="174"/>
      <c r="W2980" s="175"/>
      <c r="X2980" s="174"/>
    </row>
    <row r="2981" spans="7:24" s="165" customFormat="1" ht="15" customHeight="1">
      <c r="G2981" s="172"/>
      <c r="I2981" s="173"/>
      <c r="J2981" s="173"/>
      <c r="K2981" s="174"/>
      <c r="M2981" s="175"/>
      <c r="N2981" s="174"/>
      <c r="P2981" s="174"/>
      <c r="R2981" s="175"/>
      <c r="S2981" s="174"/>
      <c r="U2981" s="174"/>
      <c r="W2981" s="175"/>
      <c r="X2981" s="174"/>
    </row>
    <row r="2982" spans="7:24" s="165" customFormat="1" ht="15" customHeight="1">
      <c r="G2982" s="172"/>
      <c r="I2982" s="173"/>
      <c r="J2982" s="173"/>
      <c r="K2982" s="174"/>
      <c r="M2982" s="175"/>
      <c r="N2982" s="174"/>
      <c r="P2982" s="174"/>
      <c r="R2982" s="175"/>
      <c r="S2982" s="174"/>
      <c r="U2982" s="174"/>
      <c r="W2982" s="175"/>
      <c r="X2982" s="174"/>
    </row>
    <row r="2983" spans="7:24" s="165" customFormat="1" ht="15" customHeight="1">
      <c r="G2983" s="172"/>
      <c r="I2983" s="173"/>
      <c r="J2983" s="173"/>
      <c r="K2983" s="174"/>
      <c r="M2983" s="175"/>
      <c r="N2983" s="174"/>
      <c r="P2983" s="174"/>
      <c r="R2983" s="175"/>
      <c r="S2983" s="174"/>
      <c r="U2983" s="174"/>
      <c r="W2983" s="175"/>
      <c r="X2983" s="174"/>
    </row>
    <row r="2984" spans="7:24" s="165" customFormat="1" ht="15" customHeight="1">
      <c r="G2984" s="172"/>
      <c r="I2984" s="173"/>
      <c r="J2984" s="173"/>
      <c r="K2984" s="174"/>
      <c r="M2984" s="175"/>
      <c r="N2984" s="174"/>
      <c r="P2984" s="174"/>
      <c r="R2984" s="175"/>
      <c r="S2984" s="174"/>
      <c r="U2984" s="174"/>
      <c r="W2984" s="175"/>
      <c r="X2984" s="174"/>
    </row>
    <row r="2985" spans="7:24" s="165" customFormat="1" ht="15" customHeight="1">
      <c r="G2985" s="172"/>
      <c r="I2985" s="173"/>
      <c r="J2985" s="173"/>
      <c r="K2985" s="174"/>
      <c r="M2985" s="175"/>
      <c r="N2985" s="174"/>
      <c r="P2985" s="174"/>
      <c r="R2985" s="175"/>
      <c r="S2985" s="174"/>
      <c r="U2985" s="174"/>
      <c r="W2985" s="175"/>
      <c r="X2985" s="174"/>
    </row>
    <row r="2986" spans="7:24" s="165" customFormat="1" ht="15" customHeight="1">
      <c r="G2986" s="172"/>
      <c r="I2986" s="173"/>
      <c r="J2986" s="173"/>
      <c r="K2986" s="174"/>
      <c r="M2986" s="175"/>
      <c r="N2986" s="174"/>
      <c r="P2986" s="174"/>
      <c r="R2986" s="175"/>
      <c r="S2986" s="174"/>
      <c r="U2986" s="174"/>
      <c r="W2986" s="175"/>
      <c r="X2986" s="174"/>
    </row>
    <row r="2987" spans="7:24" s="165" customFormat="1" ht="15" customHeight="1">
      <c r="G2987" s="172"/>
      <c r="I2987" s="173"/>
      <c r="J2987" s="173"/>
      <c r="K2987" s="174"/>
      <c r="M2987" s="175"/>
      <c r="N2987" s="174"/>
      <c r="P2987" s="174"/>
      <c r="R2987" s="175"/>
      <c r="S2987" s="174"/>
      <c r="U2987" s="174"/>
      <c r="W2987" s="175"/>
      <c r="X2987" s="174"/>
    </row>
    <row r="2988" spans="7:24" s="165" customFormat="1" ht="15" customHeight="1">
      <c r="G2988" s="172"/>
      <c r="I2988" s="173"/>
      <c r="J2988" s="173"/>
      <c r="K2988" s="174"/>
      <c r="M2988" s="175"/>
      <c r="N2988" s="174"/>
      <c r="P2988" s="174"/>
      <c r="R2988" s="175"/>
      <c r="S2988" s="174"/>
      <c r="U2988" s="174"/>
      <c r="W2988" s="175"/>
      <c r="X2988" s="174"/>
    </row>
    <row r="2989" spans="7:24" s="165" customFormat="1" ht="15" customHeight="1">
      <c r="G2989" s="172"/>
      <c r="I2989" s="173"/>
      <c r="J2989" s="173"/>
      <c r="K2989" s="174"/>
      <c r="M2989" s="175"/>
      <c r="N2989" s="174"/>
      <c r="P2989" s="174"/>
      <c r="R2989" s="175"/>
      <c r="S2989" s="174"/>
      <c r="U2989" s="174"/>
      <c r="W2989" s="175"/>
      <c r="X2989" s="174"/>
    </row>
    <row r="2990" spans="7:24" s="165" customFormat="1" ht="15" customHeight="1">
      <c r="G2990" s="172"/>
      <c r="I2990" s="173"/>
      <c r="J2990" s="173"/>
      <c r="K2990" s="174"/>
      <c r="M2990" s="175"/>
      <c r="N2990" s="174"/>
      <c r="P2990" s="174"/>
      <c r="R2990" s="175"/>
      <c r="S2990" s="174"/>
      <c r="U2990" s="174"/>
      <c r="W2990" s="175"/>
      <c r="X2990" s="174"/>
    </row>
    <row r="2991" spans="7:24" s="165" customFormat="1" ht="15" customHeight="1">
      <c r="G2991" s="172"/>
      <c r="I2991" s="173"/>
      <c r="J2991" s="173"/>
      <c r="K2991" s="174"/>
      <c r="M2991" s="175"/>
      <c r="N2991" s="174"/>
      <c r="P2991" s="174"/>
      <c r="R2991" s="175"/>
      <c r="S2991" s="174"/>
      <c r="U2991" s="174"/>
      <c r="W2991" s="175"/>
      <c r="X2991" s="174"/>
    </row>
    <row r="2992" spans="7:24" s="165" customFormat="1" ht="15" customHeight="1">
      <c r="G2992" s="172"/>
      <c r="I2992" s="173"/>
      <c r="J2992" s="173"/>
      <c r="K2992" s="174"/>
      <c r="M2992" s="175"/>
      <c r="N2992" s="174"/>
      <c r="P2992" s="174"/>
      <c r="R2992" s="175"/>
      <c r="S2992" s="174"/>
      <c r="U2992" s="174"/>
      <c r="W2992" s="175"/>
      <c r="X2992" s="174"/>
    </row>
    <row r="2993" spans="7:24" s="165" customFormat="1" ht="15" customHeight="1">
      <c r="G2993" s="172"/>
      <c r="I2993" s="173"/>
      <c r="J2993" s="173"/>
      <c r="K2993" s="174"/>
      <c r="M2993" s="175"/>
      <c r="N2993" s="174"/>
      <c r="P2993" s="174"/>
      <c r="R2993" s="175"/>
      <c r="S2993" s="174"/>
      <c r="U2993" s="174"/>
      <c r="W2993" s="175"/>
      <c r="X2993" s="174"/>
    </row>
    <row r="2994" spans="7:24" s="165" customFormat="1" ht="15" customHeight="1">
      <c r="G2994" s="172"/>
      <c r="I2994" s="173"/>
      <c r="J2994" s="173"/>
      <c r="K2994" s="174"/>
      <c r="M2994" s="175"/>
      <c r="N2994" s="174"/>
      <c r="P2994" s="174"/>
      <c r="R2994" s="175"/>
      <c r="S2994" s="174"/>
      <c r="U2994" s="174"/>
      <c r="W2994" s="175"/>
      <c r="X2994" s="174"/>
    </row>
    <row r="2995" spans="7:24" s="165" customFormat="1" ht="15" customHeight="1">
      <c r="G2995" s="172"/>
      <c r="I2995" s="173"/>
      <c r="J2995" s="173"/>
      <c r="K2995" s="174"/>
      <c r="M2995" s="175"/>
      <c r="N2995" s="174"/>
      <c r="P2995" s="174"/>
      <c r="R2995" s="175"/>
      <c r="S2995" s="174"/>
      <c r="U2995" s="174"/>
      <c r="W2995" s="175"/>
      <c r="X2995" s="174"/>
    </row>
    <row r="2996" spans="7:24" s="165" customFormat="1" ht="15" customHeight="1">
      <c r="G2996" s="172"/>
      <c r="I2996" s="173"/>
      <c r="J2996" s="173"/>
      <c r="K2996" s="174"/>
      <c r="M2996" s="175"/>
      <c r="N2996" s="174"/>
      <c r="P2996" s="174"/>
      <c r="R2996" s="175"/>
      <c r="S2996" s="174"/>
      <c r="U2996" s="174"/>
      <c r="W2996" s="175"/>
      <c r="X2996" s="174"/>
    </row>
    <row r="2997" spans="7:24" s="165" customFormat="1" ht="15" customHeight="1">
      <c r="G2997" s="172"/>
      <c r="I2997" s="173"/>
      <c r="J2997" s="173"/>
      <c r="K2997" s="174"/>
      <c r="M2997" s="175"/>
      <c r="N2997" s="174"/>
      <c r="P2997" s="174"/>
      <c r="R2997" s="175"/>
      <c r="S2997" s="174"/>
      <c r="U2997" s="174"/>
      <c r="W2997" s="175"/>
      <c r="X2997" s="174"/>
    </row>
    <row r="2998" spans="7:24" s="165" customFormat="1" ht="15" customHeight="1">
      <c r="G2998" s="172"/>
      <c r="I2998" s="173"/>
      <c r="J2998" s="173"/>
      <c r="K2998" s="174"/>
      <c r="M2998" s="175"/>
      <c r="N2998" s="174"/>
      <c r="P2998" s="174"/>
      <c r="R2998" s="175"/>
      <c r="S2998" s="174"/>
      <c r="U2998" s="174"/>
      <c r="W2998" s="175"/>
      <c r="X2998" s="174"/>
    </row>
    <row r="2999" spans="7:24" s="165" customFormat="1" ht="15" customHeight="1">
      <c r="G2999" s="172"/>
      <c r="I2999" s="173"/>
      <c r="J2999" s="173"/>
      <c r="K2999" s="174"/>
      <c r="M2999" s="175"/>
      <c r="N2999" s="174"/>
      <c r="P2999" s="174"/>
      <c r="R2999" s="175"/>
      <c r="S2999" s="174"/>
      <c r="U2999" s="174"/>
      <c r="W2999" s="175"/>
      <c r="X2999" s="174"/>
    </row>
    <row r="3000" spans="7:24" s="165" customFormat="1" ht="15" customHeight="1">
      <c r="G3000" s="172"/>
      <c r="I3000" s="173"/>
      <c r="J3000" s="173"/>
      <c r="K3000" s="174"/>
      <c r="M3000" s="175"/>
      <c r="N3000" s="174"/>
      <c r="P3000" s="174"/>
      <c r="R3000" s="175"/>
      <c r="S3000" s="174"/>
      <c r="U3000" s="174"/>
      <c r="W3000" s="175"/>
      <c r="X3000" s="174"/>
    </row>
    <row r="3001" spans="7:24" s="165" customFormat="1" ht="15" customHeight="1">
      <c r="G3001" s="172"/>
      <c r="I3001" s="173"/>
      <c r="J3001" s="173"/>
      <c r="K3001" s="174"/>
      <c r="M3001" s="175"/>
      <c r="N3001" s="174"/>
      <c r="P3001" s="174"/>
      <c r="R3001" s="175"/>
      <c r="S3001" s="174"/>
      <c r="U3001" s="174"/>
      <c r="W3001" s="175"/>
      <c r="X3001" s="174"/>
    </row>
    <row r="3002" spans="7:24" s="165" customFormat="1" ht="15" customHeight="1">
      <c r="G3002" s="172"/>
      <c r="I3002" s="173"/>
      <c r="J3002" s="173"/>
      <c r="K3002" s="174"/>
      <c r="M3002" s="175"/>
      <c r="N3002" s="174"/>
      <c r="P3002" s="174"/>
      <c r="R3002" s="175"/>
      <c r="S3002" s="174"/>
      <c r="U3002" s="174"/>
      <c r="W3002" s="175"/>
      <c r="X3002" s="174"/>
    </row>
    <row r="3003" spans="7:24" s="165" customFormat="1" ht="15" customHeight="1">
      <c r="G3003" s="172"/>
      <c r="I3003" s="173"/>
      <c r="J3003" s="173"/>
      <c r="K3003" s="174"/>
      <c r="M3003" s="175"/>
      <c r="N3003" s="174"/>
      <c r="P3003" s="174"/>
      <c r="R3003" s="175"/>
      <c r="S3003" s="174"/>
      <c r="U3003" s="174"/>
      <c r="W3003" s="175"/>
      <c r="X3003" s="174"/>
    </row>
    <row r="3004" spans="7:24" s="165" customFormat="1" ht="15" customHeight="1">
      <c r="G3004" s="172"/>
      <c r="I3004" s="173"/>
      <c r="J3004" s="173"/>
      <c r="K3004" s="174"/>
      <c r="M3004" s="175"/>
      <c r="N3004" s="174"/>
      <c r="P3004" s="174"/>
      <c r="R3004" s="175"/>
      <c r="S3004" s="174"/>
      <c r="U3004" s="174"/>
      <c r="W3004" s="175"/>
      <c r="X3004" s="174"/>
    </row>
    <row r="3005" spans="7:24" s="165" customFormat="1" ht="15" customHeight="1">
      <c r="G3005" s="172"/>
      <c r="I3005" s="173"/>
      <c r="J3005" s="173"/>
      <c r="K3005" s="174"/>
      <c r="M3005" s="175"/>
      <c r="N3005" s="174"/>
      <c r="P3005" s="174"/>
      <c r="R3005" s="175"/>
      <c r="S3005" s="174"/>
      <c r="U3005" s="174"/>
      <c r="W3005" s="175"/>
      <c r="X3005" s="174"/>
    </row>
    <row r="3006" spans="7:24" s="165" customFormat="1" ht="15" customHeight="1">
      <c r="G3006" s="172"/>
      <c r="I3006" s="173"/>
      <c r="J3006" s="173"/>
      <c r="K3006" s="174"/>
      <c r="M3006" s="175"/>
      <c r="N3006" s="174"/>
      <c r="P3006" s="174"/>
      <c r="R3006" s="175"/>
      <c r="S3006" s="174"/>
      <c r="U3006" s="174"/>
      <c r="W3006" s="175"/>
      <c r="X3006" s="174"/>
    </row>
    <row r="3007" spans="7:24" s="165" customFormat="1" ht="15" customHeight="1">
      <c r="G3007" s="172"/>
      <c r="I3007" s="173"/>
      <c r="J3007" s="173"/>
      <c r="K3007" s="174"/>
      <c r="M3007" s="175"/>
      <c r="N3007" s="174"/>
      <c r="P3007" s="174"/>
      <c r="R3007" s="175"/>
      <c r="S3007" s="174"/>
      <c r="U3007" s="174"/>
      <c r="W3007" s="175"/>
      <c r="X3007" s="174"/>
    </row>
    <row r="3008" spans="7:24" s="165" customFormat="1" ht="15" customHeight="1">
      <c r="G3008" s="172"/>
      <c r="I3008" s="173"/>
      <c r="J3008" s="173"/>
      <c r="K3008" s="174"/>
      <c r="M3008" s="175"/>
      <c r="N3008" s="174"/>
      <c r="P3008" s="174"/>
      <c r="R3008" s="175"/>
      <c r="S3008" s="174"/>
      <c r="U3008" s="174"/>
      <c r="W3008" s="175"/>
      <c r="X3008" s="174"/>
    </row>
    <row r="3009" spans="7:24" s="165" customFormat="1" ht="15" customHeight="1">
      <c r="G3009" s="172"/>
      <c r="I3009" s="173"/>
      <c r="J3009" s="173"/>
      <c r="K3009" s="174"/>
      <c r="M3009" s="175"/>
      <c r="N3009" s="174"/>
      <c r="P3009" s="174"/>
      <c r="R3009" s="175"/>
      <c r="S3009" s="174"/>
      <c r="U3009" s="174"/>
      <c r="W3009" s="175"/>
      <c r="X3009" s="174"/>
    </row>
    <row r="3010" spans="7:24" s="165" customFormat="1" ht="15" customHeight="1">
      <c r="G3010" s="172"/>
      <c r="I3010" s="173"/>
      <c r="J3010" s="173"/>
      <c r="K3010" s="174"/>
      <c r="M3010" s="175"/>
      <c r="N3010" s="174"/>
      <c r="P3010" s="174"/>
      <c r="R3010" s="175"/>
      <c r="S3010" s="174"/>
      <c r="U3010" s="174"/>
      <c r="W3010" s="175"/>
      <c r="X3010" s="174"/>
    </row>
    <row r="3011" spans="7:24" s="165" customFormat="1" ht="15" customHeight="1">
      <c r="G3011" s="172"/>
      <c r="I3011" s="173"/>
      <c r="J3011" s="173"/>
      <c r="K3011" s="174"/>
      <c r="M3011" s="175"/>
      <c r="N3011" s="174"/>
      <c r="P3011" s="174"/>
      <c r="R3011" s="175"/>
      <c r="S3011" s="174"/>
      <c r="U3011" s="174"/>
      <c r="W3011" s="175"/>
      <c r="X3011" s="174"/>
    </row>
    <row r="3012" spans="7:24" s="165" customFormat="1" ht="15" customHeight="1">
      <c r="G3012" s="172"/>
      <c r="I3012" s="173"/>
      <c r="J3012" s="173"/>
      <c r="K3012" s="174"/>
      <c r="M3012" s="175"/>
      <c r="N3012" s="174"/>
      <c r="P3012" s="174"/>
      <c r="R3012" s="175"/>
      <c r="S3012" s="174"/>
      <c r="U3012" s="174"/>
      <c r="W3012" s="175"/>
      <c r="X3012" s="174"/>
    </row>
    <row r="3013" spans="7:24" s="165" customFormat="1" ht="15" customHeight="1">
      <c r="G3013" s="172"/>
      <c r="I3013" s="173"/>
      <c r="J3013" s="173"/>
      <c r="K3013" s="174"/>
      <c r="M3013" s="175"/>
      <c r="N3013" s="174"/>
      <c r="P3013" s="174"/>
      <c r="R3013" s="175"/>
      <c r="S3013" s="174"/>
      <c r="U3013" s="174"/>
      <c r="W3013" s="175"/>
      <c r="X3013" s="174"/>
    </row>
    <row r="3014" spans="7:24" s="165" customFormat="1" ht="15" customHeight="1">
      <c r="G3014" s="172"/>
      <c r="I3014" s="173"/>
      <c r="J3014" s="173"/>
      <c r="K3014" s="174"/>
      <c r="M3014" s="175"/>
      <c r="N3014" s="174"/>
      <c r="P3014" s="174"/>
      <c r="R3014" s="175"/>
      <c r="S3014" s="174"/>
      <c r="U3014" s="174"/>
      <c r="W3014" s="175"/>
      <c r="X3014" s="174"/>
    </row>
    <row r="3015" spans="7:24" s="165" customFormat="1" ht="15" customHeight="1">
      <c r="G3015" s="172"/>
      <c r="I3015" s="173"/>
      <c r="J3015" s="173"/>
      <c r="K3015" s="174"/>
      <c r="M3015" s="175"/>
      <c r="N3015" s="174"/>
      <c r="P3015" s="174"/>
      <c r="R3015" s="175"/>
      <c r="S3015" s="174"/>
      <c r="U3015" s="174"/>
      <c r="W3015" s="175"/>
      <c r="X3015" s="174"/>
    </row>
    <row r="3016" spans="7:24" s="165" customFormat="1" ht="15" customHeight="1">
      <c r="G3016" s="172"/>
      <c r="I3016" s="173"/>
      <c r="J3016" s="173"/>
      <c r="K3016" s="174"/>
      <c r="M3016" s="175"/>
      <c r="N3016" s="174"/>
      <c r="P3016" s="174"/>
      <c r="R3016" s="175"/>
      <c r="S3016" s="174"/>
      <c r="U3016" s="174"/>
      <c r="W3016" s="175"/>
      <c r="X3016" s="174"/>
    </row>
    <row r="3017" spans="7:24" s="165" customFormat="1" ht="15" customHeight="1">
      <c r="G3017" s="172"/>
      <c r="I3017" s="173"/>
      <c r="J3017" s="173"/>
      <c r="K3017" s="174"/>
      <c r="M3017" s="175"/>
      <c r="N3017" s="174"/>
      <c r="P3017" s="174"/>
      <c r="R3017" s="175"/>
      <c r="S3017" s="174"/>
      <c r="U3017" s="174"/>
      <c r="W3017" s="175"/>
      <c r="X3017" s="174"/>
    </row>
    <row r="3018" spans="7:24" s="165" customFormat="1" ht="15" customHeight="1">
      <c r="G3018" s="172"/>
      <c r="I3018" s="173"/>
      <c r="J3018" s="173"/>
      <c r="K3018" s="174"/>
      <c r="M3018" s="175"/>
      <c r="N3018" s="174"/>
      <c r="P3018" s="174"/>
      <c r="R3018" s="175"/>
      <c r="S3018" s="174"/>
      <c r="U3018" s="174"/>
      <c r="W3018" s="175"/>
      <c r="X3018" s="174"/>
    </row>
    <row r="3019" spans="7:24" s="165" customFormat="1" ht="15" customHeight="1">
      <c r="G3019" s="172"/>
      <c r="I3019" s="173"/>
      <c r="J3019" s="173"/>
      <c r="K3019" s="174"/>
      <c r="M3019" s="175"/>
      <c r="N3019" s="174"/>
      <c r="P3019" s="174"/>
      <c r="R3019" s="175"/>
      <c r="S3019" s="174"/>
      <c r="U3019" s="174"/>
      <c r="W3019" s="175"/>
      <c r="X3019" s="174"/>
    </row>
    <row r="3020" spans="7:24" s="165" customFormat="1" ht="15" customHeight="1">
      <c r="G3020" s="172"/>
      <c r="I3020" s="173"/>
      <c r="J3020" s="173"/>
      <c r="K3020" s="174"/>
      <c r="M3020" s="175"/>
      <c r="N3020" s="174"/>
      <c r="P3020" s="174"/>
      <c r="R3020" s="175"/>
      <c r="S3020" s="174"/>
      <c r="U3020" s="174"/>
      <c r="W3020" s="175"/>
      <c r="X3020" s="174"/>
    </row>
    <row r="3021" spans="7:24" s="165" customFormat="1" ht="15" customHeight="1">
      <c r="G3021" s="172"/>
      <c r="I3021" s="173"/>
      <c r="J3021" s="173"/>
      <c r="K3021" s="174"/>
      <c r="M3021" s="175"/>
      <c r="N3021" s="174"/>
      <c r="P3021" s="174"/>
      <c r="R3021" s="175"/>
      <c r="S3021" s="174"/>
      <c r="U3021" s="174"/>
      <c r="W3021" s="175"/>
      <c r="X3021" s="174"/>
    </row>
    <row r="3022" spans="7:24" s="165" customFormat="1" ht="15" customHeight="1">
      <c r="G3022" s="172"/>
      <c r="I3022" s="173"/>
      <c r="J3022" s="173"/>
      <c r="K3022" s="174"/>
      <c r="M3022" s="175"/>
      <c r="N3022" s="174"/>
      <c r="P3022" s="174"/>
      <c r="R3022" s="175"/>
      <c r="S3022" s="174"/>
      <c r="U3022" s="174"/>
      <c r="W3022" s="175"/>
      <c r="X3022" s="174"/>
    </row>
    <row r="3023" spans="7:24" s="165" customFormat="1" ht="15" customHeight="1">
      <c r="G3023" s="172"/>
      <c r="I3023" s="173"/>
      <c r="J3023" s="173"/>
      <c r="K3023" s="174"/>
      <c r="M3023" s="175"/>
      <c r="N3023" s="174"/>
      <c r="P3023" s="174"/>
      <c r="R3023" s="175"/>
      <c r="S3023" s="174"/>
      <c r="U3023" s="174"/>
      <c r="W3023" s="175"/>
      <c r="X3023" s="174"/>
    </row>
    <row r="3024" spans="7:24" s="165" customFormat="1" ht="15" customHeight="1">
      <c r="G3024" s="172"/>
      <c r="I3024" s="173"/>
      <c r="J3024" s="173"/>
      <c r="K3024" s="174"/>
      <c r="M3024" s="175"/>
      <c r="N3024" s="174"/>
      <c r="P3024" s="174"/>
      <c r="R3024" s="175"/>
      <c r="S3024" s="174"/>
      <c r="U3024" s="174"/>
      <c r="W3024" s="175"/>
      <c r="X3024" s="174"/>
    </row>
    <row r="3025" spans="7:24" s="165" customFormat="1" ht="15" customHeight="1">
      <c r="G3025" s="172"/>
      <c r="I3025" s="173"/>
      <c r="J3025" s="173"/>
      <c r="K3025" s="174"/>
      <c r="M3025" s="175"/>
      <c r="N3025" s="174"/>
      <c r="P3025" s="174"/>
      <c r="R3025" s="175"/>
      <c r="S3025" s="174"/>
      <c r="U3025" s="174"/>
      <c r="W3025" s="175"/>
      <c r="X3025" s="174"/>
    </row>
    <row r="3026" spans="7:24" s="165" customFormat="1" ht="15" customHeight="1">
      <c r="G3026" s="172"/>
      <c r="I3026" s="173"/>
      <c r="J3026" s="173"/>
      <c r="K3026" s="174"/>
      <c r="M3026" s="175"/>
      <c r="N3026" s="174"/>
      <c r="P3026" s="174"/>
      <c r="R3026" s="175"/>
      <c r="S3026" s="174"/>
      <c r="U3026" s="174"/>
      <c r="W3026" s="175"/>
      <c r="X3026" s="174"/>
    </row>
    <row r="3027" spans="7:24" s="165" customFormat="1" ht="15" customHeight="1">
      <c r="G3027" s="172"/>
      <c r="I3027" s="173"/>
      <c r="J3027" s="173"/>
      <c r="K3027" s="174"/>
      <c r="M3027" s="175"/>
      <c r="N3027" s="174"/>
      <c r="P3027" s="174"/>
      <c r="R3027" s="175"/>
      <c r="S3027" s="174"/>
      <c r="U3027" s="174"/>
      <c r="W3027" s="175"/>
      <c r="X3027" s="174"/>
    </row>
    <row r="3028" spans="7:24" s="165" customFormat="1" ht="15" customHeight="1">
      <c r="G3028" s="172"/>
      <c r="I3028" s="173"/>
      <c r="J3028" s="173"/>
      <c r="K3028" s="174"/>
      <c r="M3028" s="175"/>
      <c r="N3028" s="174"/>
      <c r="P3028" s="174"/>
      <c r="R3028" s="175"/>
      <c r="S3028" s="174"/>
      <c r="U3028" s="174"/>
      <c r="W3028" s="175"/>
      <c r="X3028" s="174"/>
    </row>
    <row r="3029" spans="7:24" s="165" customFormat="1" ht="15" customHeight="1">
      <c r="G3029" s="172"/>
      <c r="I3029" s="173"/>
      <c r="J3029" s="173"/>
      <c r="K3029" s="174"/>
      <c r="M3029" s="175"/>
      <c r="N3029" s="174"/>
      <c r="P3029" s="174"/>
      <c r="R3029" s="175"/>
      <c r="S3029" s="174"/>
      <c r="U3029" s="174"/>
      <c r="W3029" s="175"/>
      <c r="X3029" s="174"/>
    </row>
    <row r="3030" spans="7:24" s="165" customFormat="1" ht="15" customHeight="1">
      <c r="G3030" s="172"/>
      <c r="I3030" s="173"/>
      <c r="J3030" s="173"/>
      <c r="K3030" s="174"/>
      <c r="M3030" s="175"/>
      <c r="N3030" s="174"/>
      <c r="P3030" s="174"/>
      <c r="R3030" s="175"/>
      <c r="S3030" s="174"/>
      <c r="U3030" s="174"/>
      <c r="W3030" s="175"/>
      <c r="X3030" s="174"/>
    </row>
    <row r="3031" spans="7:24" s="165" customFormat="1" ht="15" customHeight="1">
      <c r="G3031" s="172"/>
      <c r="I3031" s="173"/>
      <c r="J3031" s="173"/>
      <c r="K3031" s="174"/>
      <c r="M3031" s="175"/>
      <c r="N3031" s="174"/>
      <c r="P3031" s="174"/>
      <c r="R3031" s="175"/>
      <c r="S3031" s="174"/>
      <c r="U3031" s="174"/>
      <c r="W3031" s="175"/>
      <c r="X3031" s="174"/>
    </row>
    <row r="3032" spans="7:24" s="165" customFormat="1" ht="15" customHeight="1">
      <c r="G3032" s="172"/>
      <c r="I3032" s="173"/>
      <c r="J3032" s="173"/>
      <c r="K3032" s="174"/>
      <c r="M3032" s="175"/>
      <c r="N3032" s="174"/>
      <c r="P3032" s="174"/>
      <c r="R3032" s="175"/>
      <c r="S3032" s="174"/>
      <c r="U3032" s="174"/>
      <c r="W3032" s="175"/>
      <c r="X3032" s="174"/>
    </row>
    <row r="3033" spans="7:24" s="165" customFormat="1" ht="15" customHeight="1">
      <c r="G3033" s="172"/>
      <c r="I3033" s="173"/>
      <c r="J3033" s="173"/>
      <c r="K3033" s="174"/>
      <c r="M3033" s="175"/>
      <c r="N3033" s="174"/>
      <c r="P3033" s="174"/>
      <c r="R3033" s="175"/>
      <c r="S3033" s="174"/>
      <c r="U3033" s="174"/>
      <c r="W3033" s="175"/>
      <c r="X3033" s="174"/>
    </row>
    <row r="3034" spans="7:24" s="165" customFormat="1" ht="15" customHeight="1">
      <c r="G3034" s="172"/>
      <c r="I3034" s="173"/>
      <c r="J3034" s="173"/>
      <c r="K3034" s="174"/>
      <c r="M3034" s="175"/>
      <c r="N3034" s="174"/>
      <c r="P3034" s="174"/>
      <c r="R3034" s="175"/>
      <c r="S3034" s="174"/>
      <c r="U3034" s="174"/>
      <c r="W3034" s="175"/>
      <c r="X3034" s="174"/>
    </row>
    <row r="3035" spans="7:24" s="165" customFormat="1" ht="15" customHeight="1">
      <c r="G3035" s="172"/>
      <c r="I3035" s="173"/>
      <c r="J3035" s="173"/>
      <c r="K3035" s="174"/>
      <c r="M3035" s="175"/>
      <c r="N3035" s="174"/>
      <c r="P3035" s="174"/>
      <c r="R3035" s="175"/>
      <c r="S3035" s="174"/>
      <c r="U3035" s="174"/>
      <c r="W3035" s="175"/>
      <c r="X3035" s="174"/>
    </row>
    <row r="3036" spans="7:24" s="165" customFormat="1" ht="15" customHeight="1">
      <c r="G3036" s="172"/>
      <c r="I3036" s="173"/>
      <c r="J3036" s="173"/>
      <c r="K3036" s="174"/>
      <c r="M3036" s="175"/>
      <c r="N3036" s="174"/>
      <c r="P3036" s="174"/>
      <c r="R3036" s="175"/>
      <c r="S3036" s="174"/>
      <c r="U3036" s="174"/>
      <c r="W3036" s="175"/>
      <c r="X3036" s="174"/>
    </row>
    <row r="3037" spans="7:24" s="165" customFormat="1" ht="15" customHeight="1">
      <c r="G3037" s="172"/>
      <c r="I3037" s="173"/>
      <c r="J3037" s="173"/>
      <c r="K3037" s="174"/>
      <c r="M3037" s="175"/>
      <c r="N3037" s="174"/>
      <c r="P3037" s="174"/>
      <c r="R3037" s="175"/>
      <c r="S3037" s="174"/>
      <c r="U3037" s="174"/>
      <c r="W3037" s="175"/>
      <c r="X3037" s="174"/>
    </row>
    <row r="3038" spans="7:24" s="165" customFormat="1" ht="15" customHeight="1">
      <c r="G3038" s="172"/>
      <c r="I3038" s="173"/>
      <c r="J3038" s="173"/>
      <c r="K3038" s="174"/>
      <c r="M3038" s="175"/>
      <c r="N3038" s="174"/>
      <c r="P3038" s="174"/>
      <c r="R3038" s="175"/>
      <c r="S3038" s="174"/>
      <c r="U3038" s="174"/>
      <c r="W3038" s="175"/>
      <c r="X3038" s="174"/>
    </row>
    <row r="3039" spans="7:24" s="165" customFormat="1" ht="15" customHeight="1">
      <c r="G3039" s="172"/>
      <c r="I3039" s="173"/>
      <c r="J3039" s="173"/>
      <c r="K3039" s="174"/>
      <c r="M3039" s="175"/>
      <c r="N3039" s="174"/>
      <c r="P3039" s="174"/>
      <c r="R3039" s="175"/>
      <c r="S3039" s="174"/>
      <c r="U3039" s="174"/>
      <c r="W3039" s="175"/>
      <c r="X3039" s="174"/>
    </row>
    <row r="3040" spans="7:24" s="165" customFormat="1" ht="15" customHeight="1">
      <c r="G3040" s="172"/>
      <c r="I3040" s="173"/>
      <c r="J3040" s="173"/>
      <c r="K3040" s="174"/>
      <c r="M3040" s="175"/>
      <c r="N3040" s="174"/>
      <c r="P3040" s="174"/>
      <c r="R3040" s="175"/>
      <c r="S3040" s="174"/>
      <c r="U3040" s="174"/>
      <c r="W3040" s="175"/>
      <c r="X3040" s="174"/>
    </row>
    <row r="3041" spans="7:24" s="165" customFormat="1" ht="15" customHeight="1">
      <c r="G3041" s="172"/>
      <c r="I3041" s="173"/>
      <c r="J3041" s="173"/>
      <c r="K3041" s="174"/>
      <c r="M3041" s="175"/>
      <c r="N3041" s="174"/>
      <c r="P3041" s="174"/>
      <c r="R3041" s="175"/>
      <c r="S3041" s="174"/>
      <c r="U3041" s="174"/>
      <c r="W3041" s="175"/>
      <c r="X3041" s="174"/>
    </row>
    <row r="3042" spans="7:24" s="165" customFormat="1" ht="15" customHeight="1">
      <c r="G3042" s="172"/>
      <c r="I3042" s="173"/>
      <c r="J3042" s="173"/>
      <c r="K3042" s="174"/>
      <c r="M3042" s="175"/>
      <c r="N3042" s="174"/>
      <c r="P3042" s="174"/>
      <c r="R3042" s="175"/>
      <c r="S3042" s="174"/>
      <c r="U3042" s="174"/>
      <c r="W3042" s="175"/>
      <c r="X3042" s="174"/>
    </row>
    <row r="3043" spans="7:24" s="165" customFormat="1" ht="15" customHeight="1">
      <c r="G3043" s="172"/>
      <c r="I3043" s="173"/>
      <c r="J3043" s="173"/>
      <c r="K3043" s="174"/>
      <c r="M3043" s="175"/>
      <c r="N3043" s="174"/>
      <c r="P3043" s="174"/>
      <c r="R3043" s="175"/>
      <c r="S3043" s="174"/>
      <c r="U3043" s="174"/>
      <c r="W3043" s="175"/>
      <c r="X3043" s="174"/>
    </row>
    <row r="3044" spans="7:24" s="165" customFormat="1" ht="15" customHeight="1">
      <c r="G3044" s="172"/>
      <c r="I3044" s="173"/>
      <c r="J3044" s="173"/>
      <c r="K3044" s="174"/>
      <c r="M3044" s="175"/>
      <c r="N3044" s="174"/>
      <c r="P3044" s="174"/>
      <c r="R3044" s="175"/>
      <c r="S3044" s="174"/>
      <c r="U3044" s="174"/>
      <c r="W3044" s="175"/>
      <c r="X3044" s="174"/>
    </row>
    <row r="3045" spans="7:24" s="165" customFormat="1" ht="15" customHeight="1">
      <c r="G3045" s="172"/>
      <c r="I3045" s="173"/>
      <c r="J3045" s="173"/>
      <c r="K3045" s="174"/>
      <c r="M3045" s="175"/>
      <c r="N3045" s="174"/>
      <c r="P3045" s="174"/>
      <c r="R3045" s="175"/>
      <c r="S3045" s="174"/>
      <c r="U3045" s="174"/>
      <c r="W3045" s="175"/>
      <c r="X3045" s="174"/>
    </row>
    <row r="3046" spans="7:24" s="165" customFormat="1" ht="15" customHeight="1">
      <c r="G3046" s="172"/>
      <c r="I3046" s="173"/>
      <c r="J3046" s="173"/>
      <c r="K3046" s="174"/>
      <c r="M3046" s="175"/>
      <c r="N3046" s="174"/>
      <c r="P3046" s="174"/>
      <c r="R3046" s="175"/>
      <c r="S3046" s="174"/>
      <c r="U3046" s="174"/>
      <c r="W3046" s="175"/>
      <c r="X3046" s="174"/>
    </row>
    <row r="3047" spans="7:24" s="165" customFormat="1" ht="15" customHeight="1">
      <c r="G3047" s="172"/>
      <c r="I3047" s="173"/>
      <c r="J3047" s="173"/>
      <c r="K3047" s="174"/>
      <c r="M3047" s="175"/>
      <c r="N3047" s="174"/>
      <c r="P3047" s="174"/>
      <c r="R3047" s="175"/>
      <c r="S3047" s="174"/>
      <c r="U3047" s="174"/>
      <c r="W3047" s="175"/>
      <c r="X3047" s="174"/>
    </row>
    <row r="3048" spans="7:24" s="165" customFormat="1" ht="15" customHeight="1">
      <c r="G3048" s="172"/>
      <c r="I3048" s="173"/>
      <c r="J3048" s="173"/>
      <c r="K3048" s="174"/>
      <c r="M3048" s="175"/>
      <c r="N3048" s="174"/>
      <c r="P3048" s="174"/>
      <c r="R3048" s="175"/>
      <c r="S3048" s="174"/>
      <c r="U3048" s="174"/>
      <c r="W3048" s="175"/>
      <c r="X3048" s="174"/>
    </row>
    <row r="3049" spans="7:24" s="165" customFormat="1" ht="15" customHeight="1">
      <c r="G3049" s="172"/>
      <c r="I3049" s="173"/>
      <c r="J3049" s="173"/>
      <c r="K3049" s="174"/>
      <c r="M3049" s="175"/>
      <c r="N3049" s="174"/>
      <c r="P3049" s="174"/>
      <c r="R3049" s="175"/>
      <c r="S3049" s="174"/>
      <c r="U3049" s="174"/>
      <c r="W3049" s="175"/>
      <c r="X3049" s="174"/>
    </row>
    <row r="3050" spans="7:24" s="165" customFormat="1" ht="15" customHeight="1">
      <c r="G3050" s="172"/>
      <c r="I3050" s="173"/>
      <c r="J3050" s="173"/>
      <c r="K3050" s="174"/>
      <c r="M3050" s="175"/>
      <c r="N3050" s="174"/>
      <c r="P3050" s="174"/>
      <c r="R3050" s="175"/>
      <c r="S3050" s="174"/>
      <c r="U3050" s="174"/>
      <c r="W3050" s="175"/>
      <c r="X3050" s="174"/>
    </row>
    <row r="3051" spans="7:24" s="165" customFormat="1" ht="15" customHeight="1">
      <c r="G3051" s="172"/>
      <c r="I3051" s="173"/>
      <c r="J3051" s="173"/>
      <c r="K3051" s="174"/>
      <c r="M3051" s="175"/>
      <c r="N3051" s="174"/>
      <c r="P3051" s="174"/>
      <c r="R3051" s="175"/>
      <c r="S3051" s="174"/>
      <c r="U3051" s="174"/>
      <c r="W3051" s="175"/>
      <c r="X3051" s="174"/>
    </row>
    <row r="3052" spans="7:24" s="165" customFormat="1" ht="15" customHeight="1">
      <c r="G3052" s="172"/>
      <c r="I3052" s="173"/>
      <c r="J3052" s="173"/>
      <c r="K3052" s="174"/>
      <c r="M3052" s="175"/>
      <c r="N3052" s="174"/>
      <c r="P3052" s="174"/>
      <c r="R3052" s="175"/>
      <c r="S3052" s="174"/>
      <c r="U3052" s="174"/>
      <c r="W3052" s="175"/>
      <c r="X3052" s="174"/>
    </row>
    <row r="3053" spans="7:24" s="165" customFormat="1" ht="15" customHeight="1">
      <c r="G3053" s="172"/>
      <c r="I3053" s="173"/>
      <c r="J3053" s="173"/>
      <c r="K3053" s="174"/>
      <c r="M3053" s="175"/>
      <c r="N3053" s="174"/>
      <c r="P3053" s="174"/>
      <c r="R3053" s="175"/>
      <c r="S3053" s="174"/>
      <c r="U3053" s="174"/>
      <c r="W3053" s="175"/>
      <c r="X3053" s="174"/>
    </row>
    <row r="3054" spans="7:24" s="165" customFormat="1" ht="15" customHeight="1">
      <c r="G3054" s="172"/>
      <c r="I3054" s="173"/>
      <c r="J3054" s="173"/>
      <c r="K3054" s="174"/>
      <c r="M3054" s="175"/>
      <c r="N3054" s="174"/>
      <c r="P3054" s="174"/>
      <c r="R3054" s="175"/>
      <c r="S3054" s="174"/>
      <c r="U3054" s="174"/>
      <c r="W3054" s="175"/>
      <c r="X3054" s="174"/>
    </row>
    <row r="3055" spans="7:24" s="165" customFormat="1" ht="15" customHeight="1">
      <c r="G3055" s="172"/>
      <c r="I3055" s="173"/>
      <c r="J3055" s="173"/>
      <c r="K3055" s="174"/>
      <c r="M3055" s="175"/>
      <c r="N3055" s="174"/>
      <c r="P3055" s="174"/>
      <c r="R3055" s="175"/>
      <c r="S3055" s="174"/>
      <c r="U3055" s="174"/>
      <c r="W3055" s="175"/>
      <c r="X3055" s="174"/>
    </row>
    <row r="3056" spans="7:24" s="165" customFormat="1" ht="15" customHeight="1">
      <c r="G3056" s="172"/>
      <c r="I3056" s="173"/>
      <c r="J3056" s="173"/>
      <c r="K3056" s="174"/>
      <c r="M3056" s="175"/>
      <c r="N3056" s="174"/>
      <c r="P3056" s="174"/>
      <c r="R3056" s="175"/>
      <c r="S3056" s="174"/>
      <c r="U3056" s="174"/>
      <c r="W3056" s="175"/>
      <c r="X3056" s="174"/>
    </row>
    <row r="3057" spans="7:24" s="165" customFormat="1" ht="15" customHeight="1">
      <c r="G3057" s="172"/>
      <c r="I3057" s="173"/>
      <c r="J3057" s="173"/>
      <c r="K3057" s="174"/>
      <c r="M3057" s="175"/>
      <c r="N3057" s="174"/>
      <c r="P3057" s="174"/>
      <c r="R3057" s="175"/>
      <c r="S3057" s="174"/>
      <c r="U3057" s="174"/>
      <c r="W3057" s="175"/>
      <c r="X3057" s="174"/>
    </row>
    <row r="3058" spans="7:24" s="165" customFormat="1" ht="15" customHeight="1">
      <c r="G3058" s="172"/>
      <c r="I3058" s="173"/>
      <c r="J3058" s="173"/>
      <c r="K3058" s="174"/>
      <c r="M3058" s="175"/>
      <c r="N3058" s="174"/>
      <c r="P3058" s="174"/>
      <c r="R3058" s="175"/>
      <c r="S3058" s="174"/>
      <c r="U3058" s="174"/>
      <c r="W3058" s="175"/>
      <c r="X3058" s="174"/>
    </row>
    <row r="3059" spans="7:24" s="165" customFormat="1" ht="15" customHeight="1">
      <c r="G3059" s="172"/>
      <c r="I3059" s="173"/>
      <c r="J3059" s="173"/>
      <c r="K3059" s="174"/>
      <c r="M3059" s="175"/>
      <c r="N3059" s="174"/>
      <c r="P3059" s="174"/>
      <c r="R3059" s="175"/>
      <c r="S3059" s="174"/>
      <c r="U3059" s="174"/>
      <c r="W3059" s="175"/>
      <c r="X3059" s="174"/>
    </row>
    <row r="3060" spans="7:24" s="165" customFormat="1" ht="15" customHeight="1">
      <c r="G3060" s="172"/>
      <c r="I3060" s="173"/>
      <c r="J3060" s="173"/>
      <c r="K3060" s="174"/>
      <c r="M3060" s="175"/>
      <c r="N3060" s="174"/>
      <c r="P3060" s="174"/>
      <c r="R3060" s="175"/>
      <c r="S3060" s="174"/>
      <c r="U3060" s="174"/>
      <c r="W3060" s="175"/>
      <c r="X3060" s="174"/>
    </row>
    <row r="3061" spans="7:24" s="165" customFormat="1" ht="15" customHeight="1">
      <c r="G3061" s="172"/>
      <c r="I3061" s="173"/>
      <c r="J3061" s="173"/>
      <c r="K3061" s="174"/>
      <c r="M3061" s="175"/>
      <c r="N3061" s="174"/>
      <c r="P3061" s="174"/>
      <c r="R3061" s="175"/>
      <c r="S3061" s="174"/>
      <c r="U3061" s="174"/>
      <c r="W3061" s="175"/>
      <c r="X3061" s="174"/>
    </row>
    <row r="3062" spans="7:24" s="165" customFormat="1" ht="15" customHeight="1">
      <c r="G3062" s="172"/>
      <c r="I3062" s="173"/>
      <c r="J3062" s="173"/>
      <c r="K3062" s="174"/>
      <c r="M3062" s="175"/>
      <c r="N3062" s="174"/>
      <c r="P3062" s="174"/>
      <c r="R3062" s="175"/>
      <c r="S3062" s="174"/>
      <c r="U3062" s="174"/>
      <c r="W3062" s="175"/>
      <c r="X3062" s="174"/>
    </row>
    <row r="3063" spans="7:24" s="165" customFormat="1" ht="15" customHeight="1">
      <c r="G3063" s="172"/>
      <c r="I3063" s="173"/>
      <c r="J3063" s="173"/>
      <c r="K3063" s="174"/>
      <c r="M3063" s="175"/>
      <c r="N3063" s="174"/>
      <c r="P3063" s="174"/>
      <c r="R3063" s="175"/>
      <c r="S3063" s="174"/>
      <c r="U3063" s="174"/>
      <c r="W3063" s="175"/>
      <c r="X3063" s="174"/>
    </row>
    <row r="3064" spans="7:24" s="165" customFormat="1" ht="15" customHeight="1">
      <c r="G3064" s="172"/>
      <c r="I3064" s="173"/>
      <c r="J3064" s="173"/>
      <c r="K3064" s="174"/>
      <c r="M3064" s="175"/>
      <c r="N3064" s="174"/>
      <c r="P3064" s="174"/>
      <c r="R3064" s="175"/>
      <c r="S3064" s="174"/>
      <c r="U3064" s="174"/>
      <c r="W3064" s="175"/>
      <c r="X3064" s="174"/>
    </row>
    <row r="3065" spans="7:24" s="165" customFormat="1" ht="15" customHeight="1">
      <c r="G3065" s="172"/>
      <c r="I3065" s="173"/>
      <c r="J3065" s="173"/>
      <c r="K3065" s="174"/>
      <c r="M3065" s="175"/>
      <c r="N3065" s="174"/>
      <c r="P3065" s="174"/>
      <c r="R3065" s="175"/>
      <c r="S3065" s="174"/>
      <c r="U3065" s="174"/>
      <c r="W3065" s="175"/>
      <c r="X3065" s="174"/>
    </row>
    <row r="3066" spans="7:24" s="165" customFormat="1" ht="15" customHeight="1">
      <c r="G3066" s="172"/>
      <c r="I3066" s="173"/>
      <c r="J3066" s="173"/>
      <c r="K3066" s="174"/>
      <c r="M3066" s="175"/>
      <c r="N3066" s="174"/>
      <c r="P3066" s="174"/>
      <c r="R3066" s="175"/>
      <c r="S3066" s="174"/>
      <c r="U3066" s="174"/>
      <c r="W3066" s="175"/>
      <c r="X3066" s="174"/>
    </row>
    <row r="3067" spans="7:24" s="165" customFormat="1" ht="15" customHeight="1">
      <c r="G3067" s="172"/>
      <c r="I3067" s="173"/>
      <c r="J3067" s="173"/>
      <c r="K3067" s="174"/>
      <c r="M3067" s="175"/>
      <c r="N3067" s="174"/>
      <c r="P3067" s="174"/>
      <c r="R3067" s="175"/>
      <c r="S3067" s="174"/>
      <c r="U3067" s="174"/>
      <c r="W3067" s="175"/>
      <c r="X3067" s="174"/>
    </row>
    <row r="3068" spans="7:24" s="165" customFormat="1" ht="15" customHeight="1">
      <c r="G3068" s="172"/>
      <c r="I3068" s="173"/>
      <c r="J3068" s="173"/>
      <c r="K3068" s="174"/>
      <c r="M3068" s="175"/>
      <c r="N3068" s="174"/>
      <c r="P3068" s="174"/>
      <c r="R3068" s="175"/>
      <c r="S3068" s="174"/>
      <c r="U3068" s="174"/>
      <c r="W3068" s="175"/>
      <c r="X3068" s="174"/>
    </row>
    <row r="3069" spans="7:24" s="165" customFormat="1" ht="15" customHeight="1">
      <c r="G3069" s="172"/>
      <c r="I3069" s="173"/>
      <c r="J3069" s="173"/>
      <c r="K3069" s="174"/>
      <c r="M3069" s="175"/>
      <c r="N3069" s="174"/>
      <c r="P3069" s="174"/>
      <c r="R3069" s="175"/>
      <c r="S3069" s="174"/>
      <c r="U3069" s="174"/>
      <c r="W3069" s="175"/>
      <c r="X3069" s="174"/>
    </row>
    <row r="3070" spans="7:24" s="165" customFormat="1" ht="15" customHeight="1">
      <c r="G3070" s="172"/>
      <c r="I3070" s="173"/>
      <c r="J3070" s="173"/>
      <c r="K3070" s="174"/>
      <c r="M3070" s="175"/>
      <c r="N3070" s="174"/>
      <c r="P3070" s="174"/>
      <c r="R3070" s="175"/>
      <c r="S3070" s="174"/>
      <c r="U3070" s="174"/>
      <c r="W3070" s="175"/>
      <c r="X3070" s="174"/>
    </row>
    <row r="3071" spans="7:24" s="165" customFormat="1" ht="15" customHeight="1">
      <c r="G3071" s="172"/>
      <c r="I3071" s="173"/>
      <c r="J3071" s="173"/>
      <c r="K3071" s="174"/>
      <c r="M3071" s="175"/>
      <c r="N3071" s="174"/>
      <c r="P3071" s="174"/>
      <c r="R3071" s="175"/>
      <c r="S3071" s="174"/>
      <c r="U3071" s="174"/>
      <c r="W3071" s="175"/>
      <c r="X3071" s="174"/>
    </row>
    <row r="3072" spans="7:24" s="165" customFormat="1" ht="15" customHeight="1">
      <c r="G3072" s="172"/>
      <c r="I3072" s="173"/>
      <c r="J3072" s="173"/>
      <c r="K3072" s="174"/>
      <c r="M3072" s="175"/>
      <c r="N3072" s="174"/>
      <c r="P3072" s="174"/>
      <c r="R3072" s="175"/>
      <c r="S3072" s="174"/>
      <c r="U3072" s="174"/>
      <c r="W3072" s="175"/>
      <c r="X3072" s="174"/>
    </row>
    <row r="3073" spans="7:24" s="165" customFormat="1" ht="15" customHeight="1">
      <c r="G3073" s="172"/>
      <c r="I3073" s="173"/>
      <c r="J3073" s="173"/>
      <c r="K3073" s="174"/>
      <c r="M3073" s="175"/>
      <c r="N3073" s="174"/>
      <c r="P3073" s="174"/>
      <c r="R3073" s="175"/>
      <c r="S3073" s="174"/>
      <c r="U3073" s="174"/>
      <c r="W3073" s="175"/>
      <c r="X3073" s="174"/>
    </row>
    <row r="3074" spans="7:24" s="165" customFormat="1" ht="15" customHeight="1">
      <c r="G3074" s="172"/>
      <c r="I3074" s="173"/>
      <c r="J3074" s="173"/>
      <c r="K3074" s="174"/>
      <c r="M3074" s="175"/>
      <c r="N3074" s="174"/>
      <c r="P3074" s="174"/>
      <c r="R3074" s="175"/>
      <c r="S3074" s="174"/>
      <c r="U3074" s="174"/>
      <c r="W3074" s="175"/>
      <c r="X3074" s="174"/>
    </row>
    <row r="3075" spans="7:24" s="165" customFormat="1" ht="15" customHeight="1">
      <c r="G3075" s="172"/>
      <c r="I3075" s="173"/>
      <c r="J3075" s="173"/>
      <c r="K3075" s="174"/>
      <c r="M3075" s="175"/>
      <c r="N3075" s="174"/>
      <c r="P3075" s="174"/>
      <c r="R3075" s="175"/>
      <c r="S3075" s="174"/>
      <c r="U3075" s="174"/>
      <c r="W3075" s="175"/>
      <c r="X3075" s="174"/>
    </row>
    <row r="3076" spans="7:24" s="165" customFormat="1" ht="15" customHeight="1">
      <c r="G3076" s="172"/>
      <c r="I3076" s="173"/>
      <c r="J3076" s="173"/>
      <c r="K3076" s="174"/>
      <c r="M3076" s="175"/>
      <c r="N3076" s="174"/>
      <c r="P3076" s="174"/>
      <c r="R3076" s="175"/>
      <c r="S3076" s="174"/>
      <c r="U3076" s="174"/>
      <c r="W3076" s="175"/>
      <c r="X3076" s="174"/>
    </row>
    <row r="3077" spans="7:24" s="165" customFormat="1" ht="15" customHeight="1">
      <c r="G3077" s="172"/>
      <c r="I3077" s="173"/>
      <c r="J3077" s="173"/>
      <c r="K3077" s="174"/>
      <c r="M3077" s="175"/>
      <c r="N3077" s="174"/>
      <c r="P3077" s="174"/>
      <c r="R3077" s="175"/>
      <c r="S3077" s="174"/>
      <c r="U3077" s="174"/>
      <c r="W3077" s="175"/>
      <c r="X3077" s="174"/>
    </row>
    <row r="3078" spans="7:24" s="165" customFormat="1" ht="15" customHeight="1">
      <c r="G3078" s="172"/>
      <c r="I3078" s="173"/>
      <c r="J3078" s="173"/>
      <c r="K3078" s="174"/>
      <c r="M3078" s="175"/>
      <c r="N3078" s="174"/>
      <c r="P3078" s="174"/>
      <c r="R3078" s="175"/>
      <c r="S3078" s="174"/>
      <c r="U3078" s="174"/>
      <c r="W3078" s="175"/>
      <c r="X3078" s="174"/>
    </row>
    <row r="3079" spans="7:24" s="165" customFormat="1" ht="15" customHeight="1">
      <c r="G3079" s="172"/>
      <c r="I3079" s="173"/>
      <c r="J3079" s="173"/>
      <c r="K3079" s="174"/>
      <c r="M3079" s="175"/>
      <c r="N3079" s="174"/>
      <c r="P3079" s="174"/>
      <c r="R3079" s="175"/>
      <c r="S3079" s="174"/>
      <c r="U3079" s="174"/>
      <c r="W3079" s="175"/>
      <c r="X3079" s="174"/>
    </row>
    <row r="3080" spans="7:24" s="165" customFormat="1" ht="15" customHeight="1">
      <c r="G3080" s="172"/>
      <c r="I3080" s="173"/>
      <c r="J3080" s="173"/>
      <c r="K3080" s="174"/>
      <c r="M3080" s="175"/>
      <c r="N3080" s="174"/>
      <c r="P3080" s="174"/>
      <c r="R3080" s="175"/>
      <c r="S3080" s="174"/>
      <c r="U3080" s="174"/>
      <c r="W3080" s="175"/>
      <c r="X3080" s="174"/>
    </row>
    <row r="3081" spans="7:24" s="165" customFormat="1" ht="15" customHeight="1">
      <c r="G3081" s="172"/>
      <c r="I3081" s="173"/>
      <c r="J3081" s="173"/>
      <c r="K3081" s="174"/>
      <c r="M3081" s="175"/>
      <c r="N3081" s="174"/>
      <c r="P3081" s="174"/>
      <c r="R3081" s="175"/>
      <c r="S3081" s="174"/>
      <c r="U3081" s="174"/>
      <c r="W3081" s="175"/>
      <c r="X3081" s="174"/>
    </row>
    <row r="3082" spans="7:24" s="165" customFormat="1" ht="15" customHeight="1">
      <c r="G3082" s="172"/>
      <c r="I3082" s="173"/>
      <c r="J3082" s="173"/>
      <c r="K3082" s="174"/>
      <c r="M3082" s="175"/>
      <c r="N3082" s="174"/>
      <c r="P3082" s="174"/>
      <c r="R3082" s="175"/>
      <c r="S3082" s="174"/>
      <c r="U3082" s="174"/>
      <c r="W3082" s="175"/>
      <c r="X3082" s="174"/>
    </row>
    <row r="3083" spans="7:24" s="165" customFormat="1" ht="15" customHeight="1">
      <c r="G3083" s="172"/>
      <c r="I3083" s="173"/>
      <c r="J3083" s="173"/>
      <c r="K3083" s="174"/>
      <c r="M3083" s="175"/>
      <c r="N3083" s="174"/>
      <c r="P3083" s="174"/>
      <c r="R3083" s="175"/>
      <c r="S3083" s="174"/>
      <c r="U3083" s="174"/>
      <c r="W3083" s="175"/>
      <c r="X3083" s="174"/>
    </row>
    <row r="3084" spans="7:24" s="165" customFormat="1" ht="15" customHeight="1">
      <c r="G3084" s="172"/>
      <c r="I3084" s="173"/>
      <c r="J3084" s="173"/>
      <c r="K3084" s="174"/>
      <c r="M3084" s="175"/>
      <c r="N3084" s="174"/>
      <c r="P3084" s="174"/>
      <c r="R3084" s="175"/>
      <c r="S3084" s="174"/>
      <c r="U3084" s="174"/>
      <c r="W3084" s="175"/>
      <c r="X3084" s="174"/>
    </row>
    <row r="3085" spans="7:24" s="165" customFormat="1" ht="15" customHeight="1">
      <c r="G3085" s="172"/>
      <c r="I3085" s="173"/>
      <c r="J3085" s="173"/>
      <c r="K3085" s="174"/>
      <c r="M3085" s="175"/>
      <c r="N3085" s="174"/>
      <c r="P3085" s="174"/>
      <c r="R3085" s="175"/>
      <c r="S3085" s="174"/>
      <c r="U3085" s="174"/>
      <c r="W3085" s="175"/>
      <c r="X3085" s="174"/>
    </row>
    <row r="3086" spans="7:24" s="165" customFormat="1" ht="15" customHeight="1">
      <c r="G3086" s="172"/>
      <c r="I3086" s="173"/>
      <c r="J3086" s="173"/>
      <c r="K3086" s="174"/>
      <c r="M3086" s="175"/>
      <c r="N3086" s="174"/>
      <c r="P3086" s="174"/>
      <c r="R3086" s="175"/>
      <c r="S3086" s="174"/>
      <c r="U3086" s="174"/>
      <c r="W3086" s="175"/>
      <c r="X3086" s="174"/>
    </row>
    <row r="3087" spans="7:24" s="165" customFormat="1" ht="15" customHeight="1">
      <c r="G3087" s="172"/>
      <c r="I3087" s="173"/>
      <c r="J3087" s="173"/>
      <c r="K3087" s="174"/>
      <c r="M3087" s="175"/>
      <c r="N3087" s="174"/>
      <c r="P3087" s="174"/>
      <c r="R3087" s="175"/>
      <c r="S3087" s="174"/>
      <c r="U3087" s="174"/>
      <c r="W3087" s="175"/>
      <c r="X3087" s="174"/>
    </row>
    <row r="3088" spans="7:24" s="165" customFormat="1" ht="15" customHeight="1">
      <c r="G3088" s="172"/>
      <c r="I3088" s="173"/>
      <c r="J3088" s="173"/>
      <c r="K3088" s="174"/>
      <c r="M3088" s="175"/>
      <c r="N3088" s="174"/>
      <c r="P3088" s="174"/>
      <c r="R3088" s="175"/>
      <c r="S3088" s="174"/>
      <c r="U3088" s="174"/>
      <c r="W3088" s="175"/>
      <c r="X3088" s="174"/>
    </row>
    <row r="3089" spans="7:24" s="165" customFormat="1" ht="15" customHeight="1">
      <c r="G3089" s="172"/>
      <c r="I3089" s="173"/>
      <c r="J3089" s="173"/>
      <c r="K3089" s="174"/>
      <c r="M3089" s="175"/>
      <c r="N3089" s="174"/>
      <c r="P3089" s="174"/>
      <c r="R3089" s="175"/>
      <c r="S3089" s="174"/>
      <c r="U3089" s="174"/>
      <c r="W3089" s="175"/>
      <c r="X3089" s="174"/>
    </row>
    <row r="3090" spans="7:24" s="165" customFormat="1" ht="15" customHeight="1">
      <c r="G3090" s="172"/>
      <c r="I3090" s="173"/>
      <c r="J3090" s="173"/>
      <c r="K3090" s="174"/>
      <c r="M3090" s="175"/>
      <c r="N3090" s="174"/>
      <c r="P3090" s="174"/>
      <c r="R3090" s="175"/>
      <c r="S3090" s="174"/>
      <c r="U3090" s="174"/>
      <c r="W3090" s="175"/>
      <c r="X3090" s="174"/>
    </row>
    <row r="3091" spans="7:24" s="165" customFormat="1" ht="15" customHeight="1">
      <c r="G3091" s="172"/>
      <c r="I3091" s="173"/>
      <c r="J3091" s="173"/>
      <c r="K3091" s="174"/>
      <c r="M3091" s="175"/>
      <c r="N3091" s="174"/>
      <c r="P3091" s="174"/>
      <c r="R3091" s="175"/>
      <c r="S3091" s="174"/>
      <c r="U3091" s="174"/>
      <c r="W3091" s="175"/>
      <c r="X3091" s="174"/>
    </row>
    <row r="3092" spans="7:24" s="165" customFormat="1" ht="15" customHeight="1">
      <c r="G3092" s="172"/>
      <c r="I3092" s="173"/>
      <c r="J3092" s="173"/>
      <c r="K3092" s="174"/>
      <c r="M3092" s="175"/>
      <c r="N3092" s="174"/>
      <c r="P3092" s="174"/>
      <c r="R3092" s="175"/>
      <c r="S3092" s="174"/>
      <c r="U3092" s="174"/>
      <c r="W3092" s="175"/>
      <c r="X3092" s="174"/>
    </row>
    <row r="3093" spans="7:24" s="165" customFormat="1" ht="15" customHeight="1">
      <c r="G3093" s="172"/>
      <c r="I3093" s="173"/>
      <c r="J3093" s="173"/>
      <c r="K3093" s="174"/>
      <c r="M3093" s="175"/>
      <c r="N3093" s="174"/>
      <c r="P3093" s="174"/>
      <c r="R3093" s="175"/>
      <c r="S3093" s="174"/>
      <c r="U3093" s="174"/>
      <c r="W3093" s="175"/>
      <c r="X3093" s="174"/>
    </row>
    <row r="3094" spans="7:24" s="165" customFormat="1" ht="15" customHeight="1">
      <c r="G3094" s="172"/>
      <c r="I3094" s="173"/>
      <c r="J3094" s="173"/>
      <c r="K3094" s="174"/>
      <c r="M3094" s="175"/>
      <c r="N3094" s="174"/>
      <c r="P3094" s="174"/>
      <c r="R3094" s="175"/>
      <c r="S3094" s="174"/>
      <c r="U3094" s="174"/>
      <c r="W3094" s="175"/>
      <c r="X3094" s="174"/>
    </row>
    <row r="3095" spans="7:24" s="165" customFormat="1" ht="15" customHeight="1">
      <c r="G3095" s="172"/>
      <c r="I3095" s="173"/>
      <c r="J3095" s="173"/>
      <c r="K3095" s="174"/>
      <c r="M3095" s="175"/>
      <c r="N3095" s="174"/>
      <c r="P3095" s="174"/>
      <c r="R3095" s="175"/>
      <c r="S3095" s="174"/>
      <c r="U3095" s="174"/>
      <c r="W3095" s="175"/>
      <c r="X3095" s="174"/>
    </row>
    <row r="3096" spans="7:24" s="165" customFormat="1" ht="15" customHeight="1">
      <c r="G3096" s="172"/>
      <c r="I3096" s="173"/>
      <c r="J3096" s="173"/>
      <c r="K3096" s="174"/>
      <c r="M3096" s="175"/>
      <c r="N3096" s="174"/>
      <c r="P3096" s="174"/>
      <c r="R3096" s="175"/>
      <c r="S3096" s="174"/>
      <c r="U3096" s="174"/>
      <c r="W3096" s="175"/>
      <c r="X3096" s="174"/>
    </row>
    <row r="3097" spans="7:24" s="165" customFormat="1" ht="15" customHeight="1">
      <c r="G3097" s="172"/>
      <c r="I3097" s="173"/>
      <c r="J3097" s="173"/>
      <c r="K3097" s="174"/>
      <c r="M3097" s="175"/>
      <c r="N3097" s="174"/>
      <c r="P3097" s="174"/>
      <c r="R3097" s="175"/>
      <c r="S3097" s="174"/>
      <c r="U3097" s="174"/>
      <c r="W3097" s="175"/>
      <c r="X3097" s="174"/>
    </row>
    <row r="3098" spans="7:24" s="165" customFormat="1" ht="15" customHeight="1">
      <c r="G3098" s="172"/>
      <c r="I3098" s="173"/>
      <c r="J3098" s="173"/>
      <c r="K3098" s="174"/>
      <c r="M3098" s="175"/>
      <c r="N3098" s="174"/>
      <c r="P3098" s="174"/>
      <c r="R3098" s="175"/>
      <c r="S3098" s="174"/>
      <c r="U3098" s="174"/>
      <c r="W3098" s="175"/>
      <c r="X3098" s="174"/>
    </row>
    <row r="3099" spans="7:24" s="165" customFormat="1" ht="15" customHeight="1">
      <c r="G3099" s="172"/>
      <c r="I3099" s="173"/>
      <c r="J3099" s="173"/>
      <c r="K3099" s="174"/>
      <c r="M3099" s="175"/>
      <c r="N3099" s="174"/>
      <c r="P3099" s="174"/>
      <c r="R3099" s="175"/>
      <c r="S3099" s="174"/>
      <c r="U3099" s="174"/>
      <c r="W3099" s="175"/>
      <c r="X3099" s="174"/>
    </row>
    <row r="3100" spans="7:24" s="165" customFormat="1" ht="15" customHeight="1">
      <c r="G3100" s="172"/>
      <c r="I3100" s="173"/>
      <c r="J3100" s="173"/>
      <c r="K3100" s="174"/>
      <c r="M3100" s="175"/>
      <c r="N3100" s="174"/>
      <c r="P3100" s="174"/>
      <c r="R3100" s="175"/>
      <c r="S3100" s="174"/>
      <c r="U3100" s="174"/>
      <c r="W3100" s="175"/>
      <c r="X3100" s="174"/>
    </row>
    <row r="3101" spans="7:24" s="165" customFormat="1" ht="15" customHeight="1">
      <c r="G3101" s="172"/>
      <c r="I3101" s="173"/>
      <c r="J3101" s="173"/>
      <c r="K3101" s="174"/>
      <c r="M3101" s="175"/>
      <c r="N3101" s="174"/>
      <c r="P3101" s="174"/>
      <c r="R3101" s="175"/>
      <c r="S3101" s="174"/>
      <c r="U3101" s="174"/>
      <c r="W3101" s="175"/>
      <c r="X3101" s="174"/>
    </row>
    <row r="3102" spans="7:24" s="165" customFormat="1" ht="15" customHeight="1">
      <c r="G3102" s="172"/>
      <c r="I3102" s="173"/>
      <c r="J3102" s="173"/>
      <c r="K3102" s="174"/>
      <c r="M3102" s="175"/>
      <c r="N3102" s="174"/>
      <c r="P3102" s="174"/>
      <c r="R3102" s="175"/>
      <c r="S3102" s="174"/>
      <c r="U3102" s="174"/>
      <c r="W3102" s="175"/>
      <c r="X3102" s="174"/>
    </row>
    <row r="3103" spans="7:24" s="165" customFormat="1" ht="15" customHeight="1">
      <c r="G3103" s="172"/>
      <c r="I3103" s="173"/>
      <c r="J3103" s="173"/>
      <c r="K3103" s="174"/>
      <c r="M3103" s="175"/>
      <c r="N3103" s="174"/>
      <c r="P3103" s="174"/>
      <c r="R3103" s="175"/>
      <c r="S3103" s="174"/>
      <c r="U3103" s="174"/>
      <c r="W3103" s="175"/>
      <c r="X3103" s="174"/>
    </row>
    <row r="3104" spans="7:24" s="165" customFormat="1" ht="15" customHeight="1">
      <c r="G3104" s="172"/>
      <c r="I3104" s="173"/>
      <c r="J3104" s="173"/>
      <c r="K3104" s="174"/>
      <c r="M3104" s="175"/>
      <c r="N3104" s="174"/>
      <c r="P3104" s="174"/>
      <c r="R3104" s="175"/>
      <c r="S3104" s="174"/>
      <c r="U3104" s="174"/>
      <c r="W3104" s="175"/>
      <c r="X3104" s="174"/>
    </row>
    <row r="3105" spans="7:24" s="165" customFormat="1" ht="15" customHeight="1">
      <c r="G3105" s="172"/>
      <c r="I3105" s="173"/>
      <c r="J3105" s="173"/>
      <c r="K3105" s="174"/>
      <c r="M3105" s="175"/>
      <c r="N3105" s="174"/>
      <c r="P3105" s="174"/>
      <c r="R3105" s="175"/>
      <c r="S3105" s="174"/>
      <c r="U3105" s="174"/>
      <c r="W3105" s="175"/>
      <c r="X3105" s="174"/>
    </row>
    <row r="3106" spans="7:24" s="165" customFormat="1" ht="15" customHeight="1">
      <c r="G3106" s="172"/>
      <c r="I3106" s="173"/>
      <c r="J3106" s="173"/>
      <c r="K3106" s="174"/>
      <c r="M3106" s="175"/>
      <c r="N3106" s="174"/>
      <c r="P3106" s="174"/>
      <c r="R3106" s="175"/>
      <c r="S3106" s="174"/>
      <c r="U3106" s="174"/>
      <c r="W3106" s="175"/>
      <c r="X3106" s="174"/>
    </row>
    <row r="3107" spans="7:24" s="165" customFormat="1" ht="15" customHeight="1">
      <c r="G3107" s="172"/>
      <c r="I3107" s="173"/>
      <c r="J3107" s="173"/>
      <c r="K3107" s="174"/>
      <c r="M3107" s="175"/>
      <c r="N3107" s="174"/>
      <c r="P3107" s="174"/>
      <c r="R3107" s="175"/>
      <c r="S3107" s="174"/>
      <c r="U3107" s="174"/>
      <c r="W3107" s="175"/>
      <c r="X3107" s="174"/>
    </row>
    <row r="3108" spans="7:24" s="165" customFormat="1" ht="15" customHeight="1">
      <c r="G3108" s="172"/>
      <c r="I3108" s="173"/>
      <c r="J3108" s="173"/>
      <c r="K3108" s="174"/>
      <c r="M3108" s="175"/>
      <c r="N3108" s="174"/>
      <c r="P3108" s="174"/>
      <c r="R3108" s="175"/>
      <c r="S3108" s="174"/>
      <c r="U3108" s="174"/>
      <c r="W3108" s="175"/>
      <c r="X3108" s="174"/>
    </row>
    <row r="3109" spans="7:24" s="165" customFormat="1" ht="15" customHeight="1">
      <c r="G3109" s="172"/>
      <c r="I3109" s="173"/>
      <c r="J3109" s="173"/>
      <c r="K3109" s="174"/>
      <c r="M3109" s="175"/>
      <c r="N3109" s="174"/>
      <c r="P3109" s="174"/>
      <c r="R3109" s="175"/>
      <c r="S3109" s="174"/>
      <c r="U3109" s="174"/>
      <c r="W3109" s="175"/>
      <c r="X3109" s="174"/>
    </row>
    <row r="3110" spans="7:24" s="165" customFormat="1" ht="15" customHeight="1">
      <c r="G3110" s="172"/>
      <c r="I3110" s="173"/>
      <c r="J3110" s="173"/>
      <c r="K3110" s="174"/>
      <c r="M3110" s="175"/>
      <c r="N3110" s="174"/>
      <c r="P3110" s="174"/>
      <c r="R3110" s="175"/>
      <c r="S3110" s="174"/>
      <c r="U3110" s="174"/>
      <c r="W3110" s="175"/>
      <c r="X3110" s="174"/>
    </row>
    <row r="3111" spans="7:24" s="165" customFormat="1" ht="15" customHeight="1">
      <c r="G3111" s="172"/>
      <c r="I3111" s="173"/>
      <c r="J3111" s="173"/>
      <c r="K3111" s="174"/>
      <c r="M3111" s="175"/>
      <c r="N3111" s="174"/>
      <c r="P3111" s="174"/>
      <c r="R3111" s="175"/>
      <c r="S3111" s="174"/>
      <c r="U3111" s="174"/>
      <c r="W3111" s="175"/>
      <c r="X3111" s="174"/>
    </row>
    <row r="3112" spans="7:24" s="165" customFormat="1" ht="15" customHeight="1">
      <c r="G3112" s="172"/>
      <c r="I3112" s="173"/>
      <c r="J3112" s="173"/>
      <c r="K3112" s="174"/>
      <c r="M3112" s="175"/>
      <c r="N3112" s="174"/>
      <c r="P3112" s="174"/>
      <c r="R3112" s="175"/>
      <c r="S3112" s="174"/>
      <c r="U3112" s="174"/>
      <c r="W3112" s="175"/>
      <c r="X3112" s="174"/>
    </row>
    <row r="3113" spans="7:24" s="165" customFormat="1" ht="15" customHeight="1">
      <c r="G3113" s="172"/>
      <c r="I3113" s="173"/>
      <c r="J3113" s="173"/>
      <c r="K3113" s="174"/>
      <c r="M3113" s="175"/>
      <c r="N3113" s="174"/>
      <c r="P3113" s="174"/>
      <c r="R3113" s="175"/>
      <c r="S3113" s="174"/>
      <c r="U3113" s="174"/>
      <c r="W3113" s="175"/>
      <c r="X3113" s="174"/>
    </row>
    <row r="3114" spans="7:24" s="165" customFormat="1" ht="15" customHeight="1">
      <c r="G3114" s="172"/>
      <c r="I3114" s="173"/>
      <c r="J3114" s="173"/>
      <c r="K3114" s="174"/>
      <c r="M3114" s="175"/>
      <c r="N3114" s="174"/>
      <c r="P3114" s="174"/>
      <c r="R3114" s="175"/>
      <c r="S3114" s="174"/>
      <c r="U3114" s="174"/>
      <c r="W3114" s="175"/>
      <c r="X3114" s="174"/>
    </row>
    <row r="3115" spans="7:24" s="165" customFormat="1" ht="15" customHeight="1">
      <c r="G3115" s="172"/>
      <c r="I3115" s="173"/>
      <c r="J3115" s="173"/>
      <c r="K3115" s="174"/>
      <c r="M3115" s="175"/>
      <c r="N3115" s="174"/>
      <c r="P3115" s="174"/>
      <c r="R3115" s="175"/>
      <c r="S3115" s="174"/>
      <c r="U3115" s="174"/>
      <c r="W3115" s="175"/>
      <c r="X3115" s="174"/>
    </row>
    <row r="3116" spans="7:24" s="165" customFormat="1" ht="15" customHeight="1">
      <c r="G3116" s="172"/>
      <c r="I3116" s="173"/>
      <c r="J3116" s="173"/>
      <c r="K3116" s="174"/>
      <c r="M3116" s="175"/>
      <c r="N3116" s="174"/>
      <c r="P3116" s="174"/>
      <c r="R3116" s="175"/>
      <c r="S3116" s="174"/>
      <c r="U3116" s="174"/>
      <c r="W3116" s="175"/>
      <c r="X3116" s="174"/>
    </row>
    <row r="3117" spans="7:24" s="165" customFormat="1" ht="15" customHeight="1">
      <c r="G3117" s="172"/>
      <c r="I3117" s="173"/>
      <c r="J3117" s="173"/>
      <c r="K3117" s="174"/>
      <c r="M3117" s="175"/>
      <c r="N3117" s="174"/>
      <c r="P3117" s="174"/>
      <c r="R3117" s="175"/>
      <c r="S3117" s="174"/>
      <c r="U3117" s="174"/>
      <c r="W3117" s="175"/>
      <c r="X3117" s="174"/>
    </row>
    <row r="3118" spans="7:24" s="165" customFormat="1" ht="15" customHeight="1">
      <c r="G3118" s="172"/>
      <c r="I3118" s="173"/>
      <c r="J3118" s="173"/>
      <c r="K3118" s="174"/>
      <c r="M3118" s="175"/>
      <c r="N3118" s="174"/>
      <c r="P3118" s="174"/>
      <c r="R3118" s="175"/>
      <c r="S3118" s="174"/>
      <c r="U3118" s="174"/>
      <c r="W3118" s="175"/>
      <c r="X3118" s="174"/>
    </row>
    <row r="3119" spans="7:24" s="165" customFormat="1" ht="15" customHeight="1">
      <c r="G3119" s="172"/>
      <c r="I3119" s="173"/>
      <c r="J3119" s="173"/>
      <c r="K3119" s="174"/>
      <c r="M3119" s="175"/>
      <c r="N3119" s="174"/>
      <c r="P3119" s="174"/>
      <c r="R3119" s="175"/>
      <c r="S3119" s="174"/>
      <c r="U3119" s="174"/>
      <c r="W3119" s="175"/>
      <c r="X3119" s="174"/>
    </row>
    <row r="3120" spans="7:24" s="165" customFormat="1" ht="15" customHeight="1">
      <c r="G3120" s="172"/>
      <c r="I3120" s="173"/>
      <c r="J3120" s="173"/>
      <c r="K3120" s="174"/>
      <c r="M3120" s="175"/>
      <c r="N3120" s="174"/>
      <c r="P3120" s="174"/>
      <c r="R3120" s="175"/>
      <c r="S3120" s="174"/>
      <c r="U3120" s="174"/>
      <c r="W3120" s="175"/>
      <c r="X3120" s="174"/>
    </row>
    <row r="3121" spans="7:24" s="165" customFormat="1" ht="15" customHeight="1">
      <c r="G3121" s="172"/>
      <c r="I3121" s="173"/>
      <c r="J3121" s="173"/>
      <c r="K3121" s="174"/>
      <c r="M3121" s="175"/>
      <c r="N3121" s="174"/>
      <c r="P3121" s="174"/>
      <c r="R3121" s="175"/>
      <c r="S3121" s="174"/>
      <c r="U3121" s="174"/>
      <c r="W3121" s="175"/>
      <c r="X3121" s="174"/>
    </row>
    <row r="3122" spans="7:24" s="165" customFormat="1" ht="15" customHeight="1">
      <c r="G3122" s="172"/>
      <c r="I3122" s="173"/>
      <c r="J3122" s="173"/>
      <c r="K3122" s="174"/>
      <c r="M3122" s="175"/>
      <c r="N3122" s="174"/>
      <c r="P3122" s="174"/>
      <c r="R3122" s="175"/>
      <c r="S3122" s="174"/>
      <c r="U3122" s="174"/>
      <c r="W3122" s="175"/>
      <c r="X3122" s="174"/>
    </row>
    <row r="3123" spans="7:24" s="165" customFormat="1" ht="15" customHeight="1">
      <c r="G3123" s="172"/>
      <c r="I3123" s="173"/>
      <c r="J3123" s="173"/>
      <c r="K3123" s="174"/>
      <c r="M3123" s="175"/>
      <c r="N3123" s="174"/>
      <c r="P3123" s="174"/>
      <c r="R3123" s="175"/>
      <c r="S3123" s="174"/>
      <c r="U3123" s="174"/>
      <c r="W3123" s="175"/>
      <c r="X3123" s="174"/>
    </row>
    <row r="3124" spans="7:24" s="165" customFormat="1" ht="15" customHeight="1">
      <c r="G3124" s="172"/>
      <c r="I3124" s="173"/>
      <c r="J3124" s="173"/>
      <c r="K3124" s="174"/>
      <c r="M3124" s="175"/>
      <c r="N3124" s="174"/>
      <c r="P3124" s="174"/>
      <c r="R3124" s="175"/>
      <c r="S3124" s="174"/>
      <c r="U3124" s="174"/>
      <c r="W3124" s="175"/>
      <c r="X3124" s="174"/>
    </row>
    <row r="3125" spans="7:24" s="165" customFormat="1" ht="15" customHeight="1">
      <c r="G3125" s="172"/>
      <c r="I3125" s="173"/>
      <c r="J3125" s="173"/>
      <c r="K3125" s="174"/>
      <c r="M3125" s="175"/>
      <c r="N3125" s="174"/>
      <c r="P3125" s="174"/>
      <c r="R3125" s="175"/>
      <c r="S3125" s="174"/>
      <c r="U3125" s="174"/>
      <c r="W3125" s="175"/>
      <c r="X3125" s="174"/>
    </row>
    <row r="3126" spans="7:24" s="165" customFormat="1" ht="15" customHeight="1">
      <c r="G3126" s="172"/>
      <c r="I3126" s="173"/>
      <c r="J3126" s="173"/>
      <c r="K3126" s="174"/>
      <c r="M3126" s="175"/>
      <c r="N3126" s="174"/>
      <c r="P3126" s="174"/>
      <c r="R3126" s="175"/>
      <c r="S3126" s="174"/>
      <c r="U3126" s="174"/>
      <c r="W3126" s="175"/>
      <c r="X3126" s="174"/>
    </row>
    <row r="3127" spans="7:24" s="165" customFormat="1" ht="15" customHeight="1">
      <c r="G3127" s="172"/>
      <c r="I3127" s="173"/>
      <c r="J3127" s="173"/>
      <c r="K3127" s="174"/>
      <c r="M3127" s="175"/>
      <c r="N3127" s="174"/>
      <c r="P3127" s="174"/>
      <c r="R3127" s="175"/>
      <c r="S3127" s="174"/>
      <c r="U3127" s="174"/>
      <c r="W3127" s="175"/>
      <c r="X3127" s="174"/>
    </row>
    <row r="3128" spans="7:24" s="165" customFormat="1" ht="15" customHeight="1">
      <c r="G3128" s="172"/>
      <c r="I3128" s="173"/>
      <c r="J3128" s="173"/>
      <c r="K3128" s="174"/>
      <c r="M3128" s="175"/>
      <c r="N3128" s="174"/>
      <c r="P3128" s="174"/>
      <c r="R3128" s="175"/>
      <c r="S3128" s="174"/>
      <c r="U3128" s="174"/>
      <c r="W3128" s="175"/>
      <c r="X3128" s="174"/>
    </row>
    <row r="3129" spans="7:24" s="165" customFormat="1" ht="15" customHeight="1">
      <c r="G3129" s="172"/>
      <c r="I3129" s="173"/>
      <c r="J3129" s="173"/>
      <c r="K3129" s="174"/>
      <c r="M3129" s="175"/>
      <c r="N3129" s="174"/>
      <c r="P3129" s="174"/>
      <c r="R3129" s="175"/>
      <c r="S3129" s="174"/>
      <c r="U3129" s="174"/>
      <c r="W3129" s="175"/>
      <c r="X3129" s="174"/>
    </row>
    <row r="3130" spans="7:24" s="165" customFormat="1" ht="15" customHeight="1">
      <c r="G3130" s="172"/>
      <c r="I3130" s="173"/>
      <c r="J3130" s="173"/>
      <c r="K3130" s="174"/>
      <c r="M3130" s="175"/>
      <c r="N3130" s="174"/>
      <c r="P3130" s="174"/>
      <c r="R3130" s="175"/>
      <c r="S3130" s="174"/>
      <c r="U3130" s="174"/>
      <c r="W3130" s="175"/>
      <c r="X3130" s="174"/>
    </row>
    <row r="3131" spans="7:24" s="165" customFormat="1" ht="15" customHeight="1">
      <c r="G3131" s="172"/>
      <c r="I3131" s="173"/>
      <c r="J3131" s="173"/>
      <c r="K3131" s="174"/>
      <c r="M3131" s="175"/>
      <c r="N3131" s="174"/>
      <c r="P3131" s="174"/>
      <c r="R3131" s="175"/>
      <c r="S3131" s="174"/>
      <c r="U3131" s="174"/>
      <c r="W3131" s="175"/>
      <c r="X3131" s="174"/>
    </row>
    <row r="3132" spans="7:24" s="165" customFormat="1" ht="15" customHeight="1">
      <c r="G3132" s="172"/>
      <c r="I3132" s="173"/>
      <c r="J3132" s="173"/>
      <c r="K3132" s="174"/>
      <c r="M3132" s="175"/>
      <c r="N3132" s="174"/>
      <c r="P3132" s="174"/>
      <c r="R3132" s="175"/>
      <c r="S3132" s="174"/>
      <c r="U3132" s="174"/>
      <c r="W3132" s="175"/>
      <c r="X3132" s="174"/>
    </row>
    <row r="3133" spans="7:24" s="165" customFormat="1" ht="15" customHeight="1">
      <c r="G3133" s="172"/>
      <c r="I3133" s="173"/>
      <c r="J3133" s="173"/>
      <c r="K3133" s="174"/>
      <c r="M3133" s="175"/>
      <c r="N3133" s="174"/>
      <c r="P3133" s="174"/>
      <c r="R3133" s="175"/>
      <c r="S3133" s="174"/>
      <c r="U3133" s="174"/>
      <c r="W3133" s="175"/>
      <c r="X3133" s="174"/>
    </row>
    <row r="3134" spans="7:24" s="165" customFormat="1" ht="15" customHeight="1">
      <c r="G3134" s="172"/>
      <c r="I3134" s="173"/>
      <c r="J3134" s="173"/>
      <c r="K3134" s="174"/>
      <c r="M3134" s="175"/>
      <c r="N3134" s="174"/>
      <c r="P3134" s="174"/>
      <c r="R3134" s="175"/>
      <c r="S3134" s="174"/>
      <c r="U3134" s="174"/>
      <c r="W3134" s="175"/>
      <c r="X3134" s="174"/>
    </row>
    <row r="3135" spans="7:24" s="165" customFormat="1" ht="15" customHeight="1">
      <c r="G3135" s="172"/>
      <c r="I3135" s="173"/>
      <c r="J3135" s="173"/>
      <c r="K3135" s="174"/>
      <c r="M3135" s="175"/>
      <c r="N3135" s="174"/>
      <c r="P3135" s="174"/>
      <c r="R3135" s="175"/>
      <c r="S3135" s="174"/>
      <c r="U3135" s="174"/>
      <c r="W3135" s="175"/>
      <c r="X3135" s="174"/>
    </row>
    <row r="3136" spans="7:24" s="165" customFormat="1" ht="15" customHeight="1">
      <c r="G3136" s="172"/>
      <c r="I3136" s="173"/>
      <c r="J3136" s="173"/>
      <c r="K3136" s="174"/>
      <c r="M3136" s="175"/>
      <c r="N3136" s="174"/>
      <c r="P3136" s="174"/>
      <c r="R3136" s="175"/>
      <c r="S3136" s="174"/>
      <c r="U3136" s="174"/>
      <c r="W3136" s="175"/>
      <c r="X3136" s="174"/>
    </row>
    <row r="3137" spans="7:24" s="165" customFormat="1" ht="15" customHeight="1">
      <c r="G3137" s="172"/>
      <c r="I3137" s="173"/>
      <c r="J3137" s="173"/>
      <c r="K3137" s="174"/>
      <c r="M3137" s="175"/>
      <c r="N3137" s="174"/>
      <c r="P3137" s="174"/>
      <c r="R3137" s="175"/>
      <c r="S3137" s="174"/>
      <c r="U3137" s="174"/>
      <c r="W3137" s="175"/>
      <c r="X3137" s="174"/>
    </row>
    <row r="3138" spans="7:24" s="165" customFormat="1" ht="15" customHeight="1">
      <c r="G3138" s="172"/>
      <c r="I3138" s="173"/>
      <c r="J3138" s="173"/>
      <c r="K3138" s="174"/>
      <c r="M3138" s="175"/>
      <c r="N3138" s="174"/>
      <c r="P3138" s="174"/>
      <c r="R3138" s="175"/>
      <c r="S3138" s="174"/>
      <c r="U3138" s="174"/>
      <c r="W3138" s="175"/>
      <c r="X3138" s="174"/>
    </row>
    <row r="3139" spans="7:24" s="165" customFormat="1" ht="15" customHeight="1">
      <c r="G3139" s="172"/>
      <c r="I3139" s="173"/>
      <c r="J3139" s="173"/>
      <c r="K3139" s="174"/>
      <c r="M3139" s="175"/>
      <c r="N3139" s="174"/>
      <c r="P3139" s="174"/>
      <c r="R3139" s="175"/>
      <c r="S3139" s="174"/>
      <c r="U3139" s="174"/>
      <c r="W3139" s="175"/>
      <c r="X3139" s="174"/>
    </row>
    <row r="3140" spans="7:24" s="165" customFormat="1" ht="15" customHeight="1">
      <c r="G3140" s="172"/>
      <c r="I3140" s="173"/>
      <c r="J3140" s="173"/>
      <c r="K3140" s="174"/>
      <c r="M3140" s="175"/>
      <c r="N3140" s="174"/>
      <c r="P3140" s="174"/>
      <c r="R3140" s="175"/>
      <c r="S3140" s="174"/>
      <c r="U3140" s="174"/>
      <c r="W3140" s="175"/>
      <c r="X3140" s="174"/>
    </row>
    <row r="3141" spans="7:24" s="165" customFormat="1" ht="15" customHeight="1">
      <c r="G3141" s="172"/>
      <c r="I3141" s="173"/>
      <c r="J3141" s="173"/>
      <c r="K3141" s="174"/>
      <c r="M3141" s="175"/>
      <c r="N3141" s="174"/>
      <c r="P3141" s="174"/>
      <c r="R3141" s="175"/>
      <c r="S3141" s="174"/>
      <c r="U3141" s="174"/>
      <c r="W3141" s="175"/>
      <c r="X3141" s="174"/>
    </row>
    <row r="3142" spans="7:24" s="165" customFormat="1" ht="15" customHeight="1">
      <c r="G3142" s="172"/>
      <c r="I3142" s="173"/>
      <c r="J3142" s="173"/>
      <c r="K3142" s="174"/>
      <c r="M3142" s="175"/>
      <c r="N3142" s="174"/>
      <c r="P3142" s="174"/>
      <c r="R3142" s="175"/>
      <c r="S3142" s="174"/>
      <c r="U3142" s="174"/>
      <c r="W3142" s="175"/>
      <c r="X3142" s="174"/>
    </row>
    <row r="3143" spans="7:24" s="165" customFormat="1" ht="15" customHeight="1">
      <c r="G3143" s="172"/>
      <c r="I3143" s="173"/>
      <c r="J3143" s="173"/>
      <c r="K3143" s="174"/>
      <c r="M3143" s="175"/>
      <c r="N3143" s="174"/>
      <c r="P3143" s="174"/>
      <c r="R3143" s="175"/>
      <c r="S3143" s="174"/>
      <c r="U3143" s="174"/>
      <c r="W3143" s="175"/>
      <c r="X3143" s="174"/>
    </row>
    <row r="3144" spans="7:24" s="165" customFormat="1" ht="15" customHeight="1">
      <c r="G3144" s="172"/>
      <c r="I3144" s="173"/>
      <c r="J3144" s="173"/>
      <c r="K3144" s="174"/>
      <c r="M3144" s="175"/>
      <c r="N3144" s="174"/>
      <c r="P3144" s="174"/>
      <c r="R3144" s="175"/>
      <c r="S3144" s="174"/>
      <c r="U3144" s="174"/>
      <c r="W3144" s="175"/>
      <c r="X3144" s="174"/>
    </row>
    <row r="3145" spans="7:24" s="165" customFormat="1" ht="15" customHeight="1">
      <c r="G3145" s="172"/>
      <c r="I3145" s="173"/>
      <c r="J3145" s="173"/>
      <c r="K3145" s="174"/>
      <c r="M3145" s="175"/>
      <c r="N3145" s="174"/>
      <c r="P3145" s="174"/>
      <c r="R3145" s="175"/>
      <c r="S3145" s="174"/>
      <c r="U3145" s="174"/>
      <c r="W3145" s="175"/>
      <c r="X3145" s="174"/>
    </row>
    <row r="3146" spans="7:24" s="165" customFormat="1" ht="15" customHeight="1">
      <c r="G3146" s="172"/>
      <c r="I3146" s="173"/>
      <c r="J3146" s="173"/>
      <c r="K3146" s="174"/>
      <c r="M3146" s="175"/>
      <c r="N3146" s="174"/>
      <c r="P3146" s="174"/>
      <c r="R3146" s="175"/>
      <c r="S3146" s="174"/>
      <c r="U3146" s="174"/>
      <c r="W3146" s="175"/>
      <c r="X3146" s="174"/>
    </row>
    <row r="3147" spans="7:24" s="165" customFormat="1" ht="15" customHeight="1">
      <c r="G3147" s="172"/>
      <c r="I3147" s="173"/>
      <c r="J3147" s="173"/>
      <c r="K3147" s="174"/>
      <c r="M3147" s="175"/>
      <c r="N3147" s="174"/>
      <c r="P3147" s="174"/>
      <c r="R3147" s="175"/>
      <c r="S3147" s="174"/>
      <c r="U3147" s="174"/>
      <c r="W3147" s="175"/>
      <c r="X3147" s="174"/>
    </row>
    <row r="3148" spans="7:24" s="165" customFormat="1" ht="15" customHeight="1">
      <c r="G3148" s="172"/>
      <c r="I3148" s="173"/>
      <c r="J3148" s="173"/>
      <c r="K3148" s="174"/>
      <c r="M3148" s="175"/>
      <c r="N3148" s="174"/>
      <c r="P3148" s="174"/>
      <c r="R3148" s="175"/>
      <c r="S3148" s="174"/>
      <c r="U3148" s="174"/>
      <c r="W3148" s="175"/>
      <c r="X3148" s="174"/>
    </row>
    <row r="3149" spans="7:24" s="165" customFormat="1" ht="15" customHeight="1">
      <c r="G3149" s="172"/>
      <c r="I3149" s="173"/>
      <c r="J3149" s="173"/>
      <c r="K3149" s="174"/>
      <c r="M3149" s="175"/>
      <c r="N3149" s="174"/>
      <c r="P3149" s="174"/>
      <c r="R3149" s="175"/>
      <c r="S3149" s="174"/>
      <c r="U3149" s="174"/>
      <c r="W3149" s="175"/>
      <c r="X3149" s="174"/>
    </row>
    <row r="3150" spans="7:24" s="165" customFormat="1" ht="15" customHeight="1">
      <c r="G3150" s="172"/>
      <c r="I3150" s="173"/>
      <c r="J3150" s="173"/>
      <c r="K3150" s="174"/>
      <c r="M3150" s="175"/>
      <c r="N3150" s="174"/>
      <c r="P3150" s="174"/>
      <c r="R3150" s="175"/>
      <c r="S3150" s="174"/>
      <c r="U3150" s="174"/>
      <c r="W3150" s="175"/>
      <c r="X3150" s="174"/>
    </row>
    <row r="3151" spans="7:24" s="165" customFormat="1" ht="15" customHeight="1">
      <c r="G3151" s="172"/>
      <c r="I3151" s="173"/>
      <c r="J3151" s="173"/>
      <c r="K3151" s="174"/>
      <c r="M3151" s="175"/>
      <c r="N3151" s="174"/>
      <c r="P3151" s="174"/>
      <c r="R3151" s="175"/>
      <c r="S3151" s="174"/>
      <c r="U3151" s="174"/>
      <c r="W3151" s="175"/>
      <c r="X3151" s="174"/>
    </row>
    <row r="3152" spans="7:24" s="165" customFormat="1" ht="15" customHeight="1">
      <c r="G3152" s="172"/>
      <c r="I3152" s="173"/>
      <c r="J3152" s="173"/>
      <c r="K3152" s="174"/>
      <c r="M3152" s="175"/>
      <c r="N3152" s="174"/>
      <c r="P3152" s="174"/>
      <c r="R3152" s="175"/>
      <c r="S3152" s="174"/>
      <c r="U3152" s="174"/>
      <c r="W3152" s="175"/>
      <c r="X3152" s="174"/>
    </row>
    <row r="3153" spans="7:24" s="165" customFormat="1" ht="15" customHeight="1">
      <c r="G3153" s="172"/>
      <c r="I3153" s="173"/>
      <c r="J3153" s="173"/>
      <c r="K3153" s="174"/>
      <c r="M3153" s="175"/>
      <c r="N3153" s="174"/>
      <c r="P3153" s="174"/>
      <c r="R3153" s="175"/>
      <c r="S3153" s="174"/>
      <c r="U3153" s="174"/>
      <c r="W3153" s="175"/>
      <c r="X3153" s="174"/>
    </row>
    <row r="3154" spans="7:24" s="165" customFormat="1" ht="15" customHeight="1">
      <c r="G3154" s="172"/>
      <c r="I3154" s="173"/>
      <c r="J3154" s="173"/>
      <c r="K3154" s="174"/>
      <c r="M3154" s="175"/>
      <c r="N3154" s="174"/>
      <c r="P3154" s="174"/>
      <c r="R3154" s="175"/>
      <c r="S3154" s="174"/>
      <c r="U3154" s="174"/>
      <c r="W3154" s="175"/>
      <c r="X3154" s="174"/>
    </row>
    <row r="3155" spans="7:24" s="165" customFormat="1" ht="15" customHeight="1">
      <c r="G3155" s="172"/>
      <c r="I3155" s="173"/>
      <c r="J3155" s="173"/>
      <c r="K3155" s="174"/>
      <c r="M3155" s="175"/>
      <c r="N3155" s="174"/>
      <c r="P3155" s="174"/>
      <c r="R3155" s="175"/>
      <c r="S3155" s="174"/>
      <c r="U3155" s="174"/>
      <c r="W3155" s="175"/>
      <c r="X3155" s="174"/>
    </row>
    <row r="3156" spans="7:24" s="165" customFormat="1" ht="15" customHeight="1">
      <c r="G3156" s="172"/>
      <c r="I3156" s="173"/>
      <c r="J3156" s="173"/>
      <c r="K3156" s="174"/>
      <c r="M3156" s="175"/>
      <c r="N3156" s="174"/>
      <c r="P3156" s="174"/>
      <c r="R3156" s="175"/>
      <c r="S3156" s="174"/>
      <c r="U3156" s="174"/>
      <c r="W3156" s="175"/>
      <c r="X3156" s="174"/>
    </row>
    <row r="3157" spans="7:24" s="165" customFormat="1" ht="15" customHeight="1">
      <c r="G3157" s="172"/>
      <c r="I3157" s="173"/>
      <c r="J3157" s="173"/>
      <c r="K3157" s="174"/>
      <c r="M3157" s="175"/>
      <c r="N3157" s="174"/>
      <c r="P3157" s="174"/>
      <c r="R3157" s="175"/>
      <c r="S3157" s="174"/>
      <c r="U3157" s="174"/>
      <c r="W3157" s="175"/>
      <c r="X3157" s="174"/>
    </row>
    <row r="3158" spans="7:24" s="165" customFormat="1" ht="15" customHeight="1">
      <c r="G3158" s="172"/>
      <c r="I3158" s="173"/>
      <c r="J3158" s="173"/>
      <c r="K3158" s="174"/>
      <c r="M3158" s="175"/>
      <c r="N3158" s="174"/>
      <c r="P3158" s="174"/>
      <c r="R3158" s="175"/>
      <c r="S3158" s="174"/>
      <c r="U3158" s="174"/>
      <c r="W3158" s="175"/>
      <c r="X3158" s="174"/>
    </row>
    <row r="3159" spans="7:24" s="165" customFormat="1" ht="15" customHeight="1">
      <c r="G3159" s="172"/>
      <c r="I3159" s="173"/>
      <c r="J3159" s="173"/>
      <c r="K3159" s="174"/>
      <c r="M3159" s="175"/>
      <c r="N3159" s="174"/>
      <c r="P3159" s="174"/>
      <c r="R3159" s="175"/>
      <c r="S3159" s="174"/>
      <c r="U3159" s="174"/>
      <c r="W3159" s="175"/>
      <c r="X3159" s="174"/>
    </row>
    <row r="3160" spans="7:24" s="165" customFormat="1" ht="15" customHeight="1">
      <c r="G3160" s="172"/>
      <c r="I3160" s="173"/>
      <c r="J3160" s="173"/>
      <c r="K3160" s="174"/>
      <c r="M3160" s="175"/>
      <c r="N3160" s="174"/>
      <c r="P3160" s="174"/>
      <c r="R3160" s="175"/>
      <c r="S3160" s="174"/>
      <c r="U3160" s="174"/>
      <c r="W3160" s="175"/>
      <c r="X3160" s="174"/>
    </row>
    <row r="3161" spans="7:24" s="165" customFormat="1" ht="15" customHeight="1">
      <c r="G3161" s="172"/>
      <c r="I3161" s="173"/>
      <c r="J3161" s="173"/>
      <c r="K3161" s="174"/>
      <c r="M3161" s="175"/>
      <c r="N3161" s="174"/>
      <c r="P3161" s="174"/>
      <c r="R3161" s="175"/>
      <c r="S3161" s="174"/>
      <c r="U3161" s="174"/>
      <c r="W3161" s="175"/>
      <c r="X3161" s="174"/>
    </row>
    <row r="3162" spans="7:24" s="165" customFormat="1" ht="15" customHeight="1">
      <c r="G3162" s="172"/>
      <c r="I3162" s="173"/>
      <c r="J3162" s="173"/>
      <c r="K3162" s="174"/>
      <c r="M3162" s="175"/>
      <c r="N3162" s="174"/>
      <c r="P3162" s="174"/>
      <c r="R3162" s="175"/>
      <c r="S3162" s="174"/>
      <c r="U3162" s="174"/>
      <c r="W3162" s="175"/>
      <c r="X3162" s="174"/>
    </row>
    <row r="3163" spans="7:24" s="165" customFormat="1" ht="15" customHeight="1">
      <c r="G3163" s="172"/>
      <c r="I3163" s="173"/>
      <c r="J3163" s="173"/>
      <c r="K3163" s="174"/>
      <c r="M3163" s="175"/>
      <c r="N3163" s="174"/>
      <c r="P3163" s="174"/>
      <c r="R3163" s="175"/>
      <c r="S3163" s="174"/>
      <c r="U3163" s="174"/>
      <c r="W3163" s="175"/>
      <c r="X3163" s="174"/>
    </row>
    <row r="3164" spans="7:24" s="165" customFormat="1" ht="15" customHeight="1">
      <c r="G3164" s="172"/>
      <c r="I3164" s="173"/>
      <c r="J3164" s="173"/>
      <c r="K3164" s="174"/>
      <c r="M3164" s="175"/>
      <c r="N3164" s="174"/>
      <c r="P3164" s="174"/>
      <c r="R3164" s="175"/>
      <c r="S3164" s="174"/>
      <c r="U3164" s="174"/>
      <c r="W3164" s="175"/>
      <c r="X3164" s="174"/>
    </row>
    <row r="3165" spans="7:24" s="165" customFormat="1" ht="15" customHeight="1">
      <c r="G3165" s="172"/>
      <c r="I3165" s="173"/>
      <c r="J3165" s="173"/>
      <c r="K3165" s="174"/>
      <c r="M3165" s="175"/>
      <c r="N3165" s="174"/>
      <c r="P3165" s="174"/>
      <c r="R3165" s="175"/>
      <c r="S3165" s="174"/>
      <c r="U3165" s="174"/>
      <c r="W3165" s="175"/>
      <c r="X3165" s="174"/>
    </row>
    <row r="3166" spans="7:24" s="165" customFormat="1" ht="15" customHeight="1">
      <c r="G3166" s="172"/>
      <c r="I3166" s="173"/>
      <c r="J3166" s="173"/>
      <c r="K3166" s="174"/>
      <c r="M3166" s="175"/>
      <c r="N3166" s="174"/>
      <c r="P3166" s="174"/>
      <c r="R3166" s="175"/>
      <c r="S3166" s="174"/>
      <c r="U3166" s="174"/>
      <c r="W3166" s="175"/>
      <c r="X3166" s="174"/>
    </row>
    <row r="3167" spans="7:24" s="165" customFormat="1" ht="15" customHeight="1">
      <c r="G3167" s="172"/>
      <c r="I3167" s="173"/>
      <c r="J3167" s="173"/>
      <c r="K3167" s="174"/>
      <c r="M3167" s="175"/>
      <c r="N3167" s="174"/>
      <c r="P3167" s="174"/>
      <c r="R3167" s="175"/>
      <c r="S3167" s="174"/>
      <c r="U3167" s="174"/>
      <c r="W3167" s="175"/>
      <c r="X3167" s="174"/>
    </row>
    <row r="3168" spans="7:24" s="165" customFormat="1" ht="15" customHeight="1">
      <c r="G3168" s="172"/>
      <c r="I3168" s="173"/>
      <c r="J3168" s="173"/>
      <c r="K3168" s="174"/>
      <c r="M3168" s="175"/>
      <c r="N3168" s="174"/>
      <c r="P3168" s="174"/>
      <c r="R3168" s="175"/>
      <c r="S3168" s="174"/>
      <c r="U3168" s="174"/>
      <c r="W3168" s="175"/>
      <c r="X3168" s="174"/>
    </row>
    <row r="3169" spans="7:24" s="165" customFormat="1" ht="15" customHeight="1">
      <c r="G3169" s="172"/>
      <c r="I3169" s="173"/>
      <c r="J3169" s="173"/>
      <c r="K3169" s="174"/>
      <c r="M3169" s="175"/>
      <c r="N3169" s="174"/>
      <c r="P3169" s="174"/>
      <c r="R3169" s="175"/>
      <c r="S3169" s="174"/>
      <c r="U3169" s="174"/>
      <c r="W3169" s="175"/>
      <c r="X3169" s="174"/>
    </row>
    <row r="3170" spans="7:24" s="165" customFormat="1" ht="15" customHeight="1">
      <c r="G3170" s="172"/>
      <c r="I3170" s="173"/>
      <c r="J3170" s="173"/>
      <c r="K3170" s="174"/>
      <c r="M3170" s="175"/>
      <c r="N3170" s="174"/>
      <c r="P3170" s="174"/>
      <c r="R3170" s="175"/>
      <c r="S3170" s="174"/>
      <c r="U3170" s="174"/>
      <c r="W3170" s="175"/>
      <c r="X3170" s="174"/>
    </row>
    <row r="3171" spans="7:24" s="165" customFormat="1" ht="15" customHeight="1">
      <c r="G3171" s="172"/>
      <c r="I3171" s="173"/>
      <c r="J3171" s="173"/>
      <c r="K3171" s="174"/>
      <c r="M3171" s="175"/>
      <c r="N3171" s="174"/>
      <c r="P3171" s="174"/>
      <c r="R3171" s="175"/>
      <c r="S3171" s="174"/>
      <c r="U3171" s="174"/>
      <c r="W3171" s="175"/>
      <c r="X3171" s="174"/>
    </row>
    <row r="3172" spans="7:24" s="165" customFormat="1" ht="15" customHeight="1">
      <c r="G3172" s="172"/>
      <c r="I3172" s="173"/>
      <c r="J3172" s="173"/>
      <c r="K3172" s="174"/>
      <c r="M3172" s="175"/>
      <c r="N3172" s="174"/>
      <c r="P3172" s="174"/>
      <c r="R3172" s="175"/>
      <c r="S3172" s="174"/>
      <c r="U3172" s="174"/>
      <c r="W3172" s="175"/>
      <c r="X3172" s="174"/>
    </row>
    <row r="3173" spans="7:24" s="165" customFormat="1" ht="15" customHeight="1">
      <c r="G3173" s="172"/>
      <c r="I3173" s="173"/>
      <c r="J3173" s="173"/>
      <c r="K3173" s="174"/>
      <c r="M3173" s="175"/>
      <c r="N3173" s="174"/>
      <c r="P3173" s="174"/>
      <c r="R3173" s="175"/>
      <c r="S3173" s="174"/>
      <c r="U3173" s="174"/>
      <c r="W3173" s="175"/>
      <c r="X3173" s="174"/>
    </row>
    <row r="3174" spans="7:24" s="165" customFormat="1" ht="15" customHeight="1">
      <c r="G3174" s="172"/>
      <c r="I3174" s="173"/>
      <c r="J3174" s="173"/>
      <c r="K3174" s="174"/>
      <c r="M3174" s="175"/>
      <c r="N3174" s="174"/>
      <c r="P3174" s="174"/>
      <c r="R3174" s="175"/>
      <c r="S3174" s="174"/>
      <c r="U3174" s="174"/>
      <c r="W3174" s="175"/>
      <c r="X3174" s="174"/>
    </row>
    <row r="3175" spans="7:24" s="165" customFormat="1" ht="15" customHeight="1">
      <c r="G3175" s="172"/>
      <c r="I3175" s="173"/>
      <c r="J3175" s="173"/>
      <c r="K3175" s="174"/>
      <c r="M3175" s="175"/>
      <c r="N3175" s="174"/>
      <c r="P3175" s="174"/>
      <c r="R3175" s="175"/>
      <c r="S3175" s="174"/>
      <c r="U3175" s="174"/>
      <c r="W3175" s="175"/>
      <c r="X3175" s="174"/>
    </row>
    <row r="3176" spans="7:24" s="165" customFormat="1" ht="15" customHeight="1">
      <c r="G3176" s="172"/>
      <c r="I3176" s="173"/>
      <c r="J3176" s="173"/>
      <c r="K3176" s="174"/>
      <c r="M3176" s="175"/>
      <c r="N3176" s="174"/>
      <c r="P3176" s="174"/>
      <c r="R3176" s="175"/>
      <c r="S3176" s="174"/>
      <c r="U3176" s="174"/>
      <c r="W3176" s="175"/>
      <c r="X3176" s="174"/>
    </row>
    <row r="3177" spans="7:24" s="165" customFormat="1" ht="15" customHeight="1">
      <c r="G3177" s="172"/>
      <c r="I3177" s="173"/>
      <c r="J3177" s="173"/>
      <c r="K3177" s="174"/>
      <c r="M3177" s="175"/>
      <c r="N3177" s="174"/>
      <c r="P3177" s="174"/>
      <c r="R3177" s="175"/>
      <c r="S3177" s="174"/>
      <c r="U3177" s="174"/>
      <c r="W3177" s="175"/>
      <c r="X3177" s="174"/>
    </row>
    <row r="3178" spans="7:24" s="165" customFormat="1" ht="15" customHeight="1">
      <c r="G3178" s="172"/>
      <c r="I3178" s="173"/>
      <c r="J3178" s="173"/>
      <c r="K3178" s="174"/>
      <c r="M3178" s="175"/>
      <c r="N3178" s="174"/>
      <c r="P3178" s="174"/>
      <c r="R3178" s="175"/>
      <c r="S3178" s="174"/>
      <c r="U3178" s="174"/>
      <c r="W3178" s="175"/>
      <c r="X3178" s="174"/>
    </row>
    <row r="3179" spans="7:24" s="165" customFormat="1" ht="15" customHeight="1">
      <c r="G3179" s="172"/>
      <c r="I3179" s="173"/>
      <c r="J3179" s="173"/>
      <c r="K3179" s="174"/>
      <c r="M3179" s="175"/>
      <c r="N3179" s="174"/>
      <c r="P3179" s="174"/>
      <c r="R3179" s="175"/>
      <c r="S3179" s="174"/>
      <c r="U3179" s="174"/>
      <c r="W3179" s="175"/>
      <c r="X3179" s="174"/>
    </row>
    <row r="3180" spans="7:24" s="165" customFormat="1" ht="15" customHeight="1">
      <c r="G3180" s="172"/>
      <c r="I3180" s="173"/>
      <c r="J3180" s="173"/>
      <c r="K3180" s="174"/>
      <c r="M3180" s="175"/>
      <c r="N3180" s="174"/>
      <c r="P3180" s="174"/>
      <c r="R3180" s="175"/>
      <c r="S3180" s="174"/>
      <c r="U3180" s="174"/>
      <c r="W3180" s="175"/>
      <c r="X3180" s="174"/>
    </row>
    <row r="3181" spans="7:24" s="165" customFormat="1" ht="15" customHeight="1">
      <c r="G3181" s="172"/>
      <c r="I3181" s="173"/>
      <c r="J3181" s="173"/>
      <c r="K3181" s="174"/>
      <c r="M3181" s="175"/>
      <c r="N3181" s="174"/>
      <c r="P3181" s="174"/>
      <c r="R3181" s="175"/>
      <c r="S3181" s="174"/>
      <c r="U3181" s="174"/>
      <c r="W3181" s="175"/>
      <c r="X3181" s="174"/>
    </row>
    <row r="3182" spans="7:24" s="165" customFormat="1" ht="15" customHeight="1">
      <c r="G3182" s="172"/>
      <c r="I3182" s="173"/>
      <c r="J3182" s="173"/>
      <c r="K3182" s="174"/>
      <c r="M3182" s="175"/>
      <c r="N3182" s="174"/>
      <c r="P3182" s="174"/>
      <c r="R3182" s="175"/>
      <c r="S3182" s="174"/>
      <c r="U3182" s="174"/>
      <c r="W3182" s="175"/>
      <c r="X3182" s="174"/>
    </row>
    <row r="3183" spans="7:24" s="165" customFormat="1" ht="15" customHeight="1">
      <c r="G3183" s="172"/>
      <c r="I3183" s="173"/>
      <c r="J3183" s="173"/>
      <c r="K3183" s="174"/>
      <c r="M3183" s="175"/>
      <c r="N3183" s="174"/>
      <c r="P3183" s="174"/>
      <c r="R3183" s="175"/>
      <c r="S3183" s="174"/>
      <c r="U3183" s="174"/>
      <c r="W3183" s="175"/>
      <c r="X3183" s="174"/>
    </row>
    <row r="3184" spans="7:24" s="165" customFormat="1" ht="15" customHeight="1">
      <c r="G3184" s="172"/>
      <c r="I3184" s="173"/>
      <c r="J3184" s="173"/>
      <c r="K3184" s="174"/>
      <c r="M3184" s="175"/>
      <c r="N3184" s="174"/>
      <c r="P3184" s="174"/>
      <c r="R3184" s="175"/>
      <c r="S3184" s="174"/>
      <c r="U3184" s="174"/>
      <c r="W3184" s="175"/>
      <c r="X3184" s="174"/>
    </row>
    <row r="3185" spans="7:24" s="165" customFormat="1" ht="15" customHeight="1">
      <c r="G3185" s="172"/>
      <c r="I3185" s="173"/>
      <c r="J3185" s="173"/>
      <c r="K3185" s="174"/>
      <c r="M3185" s="175"/>
      <c r="N3185" s="174"/>
      <c r="P3185" s="174"/>
      <c r="R3185" s="175"/>
      <c r="S3185" s="174"/>
      <c r="U3185" s="174"/>
      <c r="W3185" s="175"/>
      <c r="X3185" s="174"/>
    </row>
    <row r="3186" spans="7:24" s="165" customFormat="1" ht="15" customHeight="1">
      <c r="G3186" s="172"/>
      <c r="I3186" s="173"/>
      <c r="J3186" s="173"/>
      <c r="K3186" s="174"/>
      <c r="M3186" s="175"/>
      <c r="N3186" s="174"/>
      <c r="P3186" s="174"/>
      <c r="R3186" s="175"/>
      <c r="S3186" s="174"/>
      <c r="U3186" s="174"/>
      <c r="W3186" s="175"/>
      <c r="X3186" s="174"/>
    </row>
    <row r="3187" spans="7:24" s="165" customFormat="1" ht="15" customHeight="1">
      <c r="G3187" s="172"/>
      <c r="I3187" s="173"/>
      <c r="J3187" s="173"/>
      <c r="K3187" s="174"/>
      <c r="M3187" s="175"/>
      <c r="N3187" s="174"/>
      <c r="P3187" s="174"/>
      <c r="R3187" s="175"/>
      <c r="S3187" s="174"/>
      <c r="U3187" s="174"/>
      <c r="W3187" s="175"/>
      <c r="X3187" s="174"/>
    </row>
    <row r="3188" spans="7:24" s="165" customFormat="1" ht="15" customHeight="1">
      <c r="G3188" s="172"/>
      <c r="I3188" s="173"/>
      <c r="J3188" s="173"/>
      <c r="K3188" s="174"/>
      <c r="M3188" s="175"/>
      <c r="N3188" s="174"/>
      <c r="P3188" s="174"/>
      <c r="R3188" s="175"/>
      <c r="S3188" s="174"/>
      <c r="U3188" s="174"/>
      <c r="W3188" s="175"/>
      <c r="X3188" s="174"/>
    </row>
    <row r="3189" spans="7:24" s="165" customFormat="1" ht="15" customHeight="1">
      <c r="G3189" s="172"/>
      <c r="I3189" s="173"/>
      <c r="J3189" s="173"/>
      <c r="K3189" s="174"/>
      <c r="M3189" s="175"/>
      <c r="N3189" s="174"/>
      <c r="P3189" s="174"/>
      <c r="R3189" s="175"/>
      <c r="S3189" s="174"/>
      <c r="U3189" s="174"/>
      <c r="W3189" s="175"/>
      <c r="X3189" s="174"/>
    </row>
    <row r="3190" spans="7:24" s="165" customFormat="1" ht="15" customHeight="1">
      <c r="G3190" s="172"/>
      <c r="I3190" s="173"/>
      <c r="J3190" s="173"/>
      <c r="K3190" s="174"/>
      <c r="M3190" s="175"/>
      <c r="N3190" s="174"/>
      <c r="P3190" s="174"/>
      <c r="R3190" s="175"/>
      <c r="S3190" s="174"/>
      <c r="U3190" s="174"/>
      <c r="W3190" s="175"/>
      <c r="X3190" s="174"/>
    </row>
    <row r="3191" spans="7:24" s="165" customFormat="1" ht="15" customHeight="1">
      <c r="G3191" s="172"/>
      <c r="I3191" s="173"/>
      <c r="J3191" s="173"/>
      <c r="K3191" s="174"/>
      <c r="M3191" s="175"/>
      <c r="N3191" s="174"/>
      <c r="P3191" s="174"/>
      <c r="R3191" s="175"/>
      <c r="S3191" s="174"/>
      <c r="U3191" s="174"/>
      <c r="W3191" s="175"/>
      <c r="X3191" s="174"/>
    </row>
    <row r="3192" spans="7:24" s="165" customFormat="1" ht="15" customHeight="1">
      <c r="G3192" s="172"/>
      <c r="I3192" s="173"/>
      <c r="J3192" s="173"/>
      <c r="K3192" s="174"/>
      <c r="M3192" s="175"/>
      <c r="N3192" s="174"/>
      <c r="P3192" s="174"/>
      <c r="R3192" s="175"/>
      <c r="S3192" s="174"/>
      <c r="U3192" s="174"/>
      <c r="W3192" s="175"/>
      <c r="X3192" s="174"/>
    </row>
    <row r="3193" spans="7:24" s="165" customFormat="1" ht="15" customHeight="1">
      <c r="G3193" s="172"/>
      <c r="I3193" s="173"/>
      <c r="J3193" s="173"/>
      <c r="K3193" s="174"/>
      <c r="M3193" s="175"/>
      <c r="N3193" s="174"/>
      <c r="P3193" s="174"/>
      <c r="R3193" s="175"/>
      <c r="S3193" s="174"/>
      <c r="U3193" s="174"/>
      <c r="W3193" s="175"/>
      <c r="X3193" s="174"/>
    </row>
    <row r="3194" spans="7:24" s="165" customFormat="1" ht="15" customHeight="1">
      <c r="G3194" s="172"/>
      <c r="I3194" s="173"/>
      <c r="J3194" s="173"/>
      <c r="K3194" s="174"/>
      <c r="M3194" s="175"/>
      <c r="N3194" s="174"/>
      <c r="P3194" s="174"/>
      <c r="R3194" s="175"/>
      <c r="S3194" s="174"/>
      <c r="U3194" s="174"/>
      <c r="W3194" s="175"/>
      <c r="X3194" s="174"/>
    </row>
    <row r="3195" spans="7:24" s="165" customFormat="1" ht="15" customHeight="1">
      <c r="G3195" s="172"/>
      <c r="I3195" s="173"/>
      <c r="J3195" s="173"/>
      <c r="K3195" s="174"/>
      <c r="M3195" s="175"/>
      <c r="N3195" s="174"/>
      <c r="P3195" s="174"/>
      <c r="R3195" s="175"/>
      <c r="S3195" s="174"/>
      <c r="U3195" s="174"/>
      <c r="W3195" s="175"/>
      <c r="X3195" s="174"/>
    </row>
    <row r="3196" spans="7:24" s="165" customFormat="1" ht="15" customHeight="1">
      <c r="G3196" s="172"/>
      <c r="I3196" s="173"/>
      <c r="J3196" s="173"/>
      <c r="K3196" s="174"/>
      <c r="M3196" s="175"/>
      <c r="N3196" s="174"/>
      <c r="P3196" s="174"/>
      <c r="R3196" s="175"/>
      <c r="S3196" s="174"/>
      <c r="U3196" s="174"/>
      <c r="W3196" s="175"/>
      <c r="X3196" s="174"/>
    </row>
    <row r="3197" spans="7:24" s="165" customFormat="1" ht="15" customHeight="1">
      <c r="G3197" s="172"/>
      <c r="I3197" s="173"/>
      <c r="J3197" s="173"/>
      <c r="K3197" s="174"/>
      <c r="M3197" s="175"/>
      <c r="N3197" s="174"/>
      <c r="P3197" s="174"/>
      <c r="R3197" s="175"/>
      <c r="S3197" s="174"/>
      <c r="U3197" s="174"/>
      <c r="W3197" s="175"/>
      <c r="X3197" s="174"/>
    </row>
    <row r="3198" spans="7:24" s="165" customFormat="1" ht="15" customHeight="1">
      <c r="G3198" s="172"/>
      <c r="I3198" s="173"/>
      <c r="J3198" s="173"/>
      <c r="K3198" s="174"/>
      <c r="M3198" s="175"/>
      <c r="N3198" s="174"/>
      <c r="P3198" s="174"/>
      <c r="R3198" s="175"/>
      <c r="S3198" s="174"/>
      <c r="U3198" s="174"/>
      <c r="W3198" s="175"/>
      <c r="X3198" s="174"/>
    </row>
    <row r="3199" spans="7:24" s="165" customFormat="1" ht="15" customHeight="1">
      <c r="G3199" s="172"/>
      <c r="I3199" s="173"/>
      <c r="J3199" s="173"/>
      <c r="K3199" s="174"/>
      <c r="M3199" s="175"/>
      <c r="N3199" s="174"/>
      <c r="P3199" s="174"/>
      <c r="R3199" s="175"/>
      <c r="S3199" s="174"/>
      <c r="U3199" s="174"/>
      <c r="W3199" s="175"/>
      <c r="X3199" s="174"/>
    </row>
    <row r="3200" spans="7:24" s="165" customFormat="1" ht="15" customHeight="1">
      <c r="G3200" s="172"/>
      <c r="I3200" s="173"/>
      <c r="J3200" s="173"/>
      <c r="K3200" s="174"/>
      <c r="M3200" s="175"/>
      <c r="N3200" s="174"/>
      <c r="P3200" s="174"/>
      <c r="R3200" s="175"/>
      <c r="S3200" s="174"/>
      <c r="U3200" s="174"/>
      <c r="W3200" s="175"/>
      <c r="X3200" s="174"/>
    </row>
    <row r="3201" spans="7:24" s="165" customFormat="1" ht="15" customHeight="1">
      <c r="G3201" s="172"/>
      <c r="I3201" s="173"/>
      <c r="J3201" s="173"/>
      <c r="K3201" s="174"/>
      <c r="M3201" s="175"/>
      <c r="N3201" s="174"/>
      <c r="P3201" s="174"/>
      <c r="R3201" s="175"/>
      <c r="S3201" s="174"/>
      <c r="U3201" s="174"/>
      <c r="W3201" s="175"/>
      <c r="X3201" s="174"/>
    </row>
    <row r="3202" spans="7:24" s="165" customFormat="1" ht="15" customHeight="1">
      <c r="G3202" s="172"/>
      <c r="I3202" s="173"/>
      <c r="J3202" s="173"/>
      <c r="K3202" s="174"/>
      <c r="M3202" s="175"/>
      <c r="N3202" s="174"/>
      <c r="P3202" s="174"/>
      <c r="R3202" s="175"/>
      <c r="S3202" s="174"/>
      <c r="U3202" s="174"/>
      <c r="W3202" s="175"/>
      <c r="X3202" s="174"/>
    </row>
    <row r="3203" spans="7:24" s="165" customFormat="1" ht="15" customHeight="1">
      <c r="G3203" s="172"/>
      <c r="I3203" s="173"/>
      <c r="J3203" s="173"/>
      <c r="K3203" s="174"/>
      <c r="M3203" s="175"/>
      <c r="N3203" s="174"/>
      <c r="P3203" s="174"/>
      <c r="R3203" s="175"/>
      <c r="S3203" s="174"/>
      <c r="U3203" s="174"/>
      <c r="W3203" s="175"/>
      <c r="X3203" s="174"/>
    </row>
    <row r="3204" spans="7:24" s="165" customFormat="1" ht="15" customHeight="1">
      <c r="G3204" s="172"/>
      <c r="I3204" s="173"/>
      <c r="J3204" s="173"/>
      <c r="K3204" s="174"/>
      <c r="M3204" s="175"/>
      <c r="N3204" s="174"/>
      <c r="P3204" s="174"/>
      <c r="R3204" s="175"/>
      <c r="S3204" s="174"/>
      <c r="U3204" s="174"/>
      <c r="W3204" s="175"/>
      <c r="X3204" s="174"/>
    </row>
    <row r="3205" spans="7:24" s="165" customFormat="1" ht="15" customHeight="1">
      <c r="G3205" s="172"/>
      <c r="I3205" s="173"/>
      <c r="J3205" s="173"/>
      <c r="K3205" s="174"/>
      <c r="M3205" s="175"/>
      <c r="N3205" s="174"/>
      <c r="P3205" s="174"/>
      <c r="R3205" s="175"/>
      <c r="S3205" s="174"/>
      <c r="U3205" s="174"/>
      <c r="W3205" s="175"/>
      <c r="X3205" s="174"/>
    </row>
    <row r="3206" spans="7:24" s="165" customFormat="1" ht="15" customHeight="1">
      <c r="G3206" s="172"/>
      <c r="I3206" s="173"/>
      <c r="J3206" s="173"/>
      <c r="K3206" s="174"/>
      <c r="M3206" s="175"/>
      <c r="N3206" s="174"/>
      <c r="P3206" s="174"/>
      <c r="R3206" s="175"/>
      <c r="S3206" s="174"/>
      <c r="U3206" s="174"/>
      <c r="W3206" s="175"/>
      <c r="X3206" s="174"/>
    </row>
    <row r="3207" spans="7:24" s="165" customFormat="1" ht="15" customHeight="1">
      <c r="G3207" s="172"/>
      <c r="I3207" s="173"/>
      <c r="J3207" s="173"/>
      <c r="K3207" s="174"/>
      <c r="M3207" s="175"/>
      <c r="N3207" s="174"/>
      <c r="P3207" s="174"/>
      <c r="R3207" s="175"/>
      <c r="S3207" s="174"/>
      <c r="U3207" s="174"/>
      <c r="W3207" s="175"/>
      <c r="X3207" s="174"/>
    </row>
    <row r="3208" spans="7:24" s="165" customFormat="1" ht="15" customHeight="1">
      <c r="G3208" s="172"/>
      <c r="I3208" s="173"/>
      <c r="J3208" s="173"/>
      <c r="K3208" s="174"/>
      <c r="M3208" s="175"/>
      <c r="N3208" s="174"/>
      <c r="P3208" s="174"/>
      <c r="R3208" s="175"/>
      <c r="S3208" s="174"/>
      <c r="U3208" s="174"/>
      <c r="W3208" s="175"/>
      <c r="X3208" s="174"/>
    </row>
    <row r="3209" spans="7:24" s="165" customFormat="1" ht="15" customHeight="1">
      <c r="G3209" s="172"/>
      <c r="I3209" s="173"/>
      <c r="J3209" s="173"/>
      <c r="K3209" s="174"/>
      <c r="M3209" s="175"/>
      <c r="N3209" s="174"/>
      <c r="P3209" s="174"/>
      <c r="R3209" s="175"/>
      <c r="S3209" s="174"/>
      <c r="U3209" s="174"/>
      <c r="W3209" s="175"/>
      <c r="X3209" s="174"/>
    </row>
    <row r="3210" spans="7:24" s="165" customFormat="1" ht="15" customHeight="1">
      <c r="G3210" s="172"/>
      <c r="I3210" s="173"/>
      <c r="J3210" s="173"/>
      <c r="K3210" s="174"/>
      <c r="M3210" s="175"/>
      <c r="N3210" s="174"/>
      <c r="P3210" s="174"/>
      <c r="R3210" s="175"/>
      <c r="S3210" s="174"/>
      <c r="U3210" s="174"/>
      <c r="W3210" s="175"/>
      <c r="X3210" s="174"/>
    </row>
    <row r="3211" spans="7:24" s="165" customFormat="1" ht="15" customHeight="1">
      <c r="G3211" s="172"/>
      <c r="I3211" s="173"/>
      <c r="J3211" s="173"/>
      <c r="K3211" s="174"/>
      <c r="M3211" s="175"/>
      <c r="N3211" s="174"/>
      <c r="P3211" s="174"/>
      <c r="R3211" s="175"/>
      <c r="S3211" s="174"/>
      <c r="U3211" s="174"/>
      <c r="W3211" s="175"/>
      <c r="X3211" s="174"/>
    </row>
    <row r="3212" spans="7:24" s="165" customFormat="1" ht="15" customHeight="1">
      <c r="G3212" s="172"/>
      <c r="I3212" s="173"/>
      <c r="J3212" s="173"/>
      <c r="K3212" s="174"/>
      <c r="M3212" s="175"/>
      <c r="N3212" s="174"/>
      <c r="P3212" s="174"/>
      <c r="R3212" s="175"/>
      <c r="S3212" s="174"/>
      <c r="U3212" s="174"/>
      <c r="W3212" s="175"/>
      <c r="X3212" s="174"/>
    </row>
    <row r="3213" spans="7:24" s="165" customFormat="1" ht="15" customHeight="1">
      <c r="G3213" s="172"/>
      <c r="I3213" s="173"/>
      <c r="J3213" s="173"/>
      <c r="K3213" s="174"/>
      <c r="M3213" s="175"/>
      <c r="N3213" s="174"/>
      <c r="P3213" s="174"/>
      <c r="R3213" s="175"/>
      <c r="S3213" s="174"/>
      <c r="U3213" s="174"/>
      <c r="W3213" s="175"/>
      <c r="X3213" s="174"/>
    </row>
    <row r="3214" spans="7:24" s="165" customFormat="1" ht="15" customHeight="1">
      <c r="G3214" s="172"/>
      <c r="I3214" s="173"/>
      <c r="J3214" s="173"/>
      <c r="K3214" s="174"/>
      <c r="M3214" s="175"/>
      <c r="N3214" s="174"/>
      <c r="P3214" s="174"/>
      <c r="R3214" s="175"/>
      <c r="S3214" s="174"/>
      <c r="U3214" s="174"/>
      <c r="W3214" s="175"/>
      <c r="X3214" s="174"/>
    </row>
    <row r="3215" spans="7:24" s="165" customFormat="1" ht="15" customHeight="1">
      <c r="G3215" s="172"/>
      <c r="I3215" s="173"/>
      <c r="J3215" s="173"/>
      <c r="K3215" s="174"/>
      <c r="M3215" s="175"/>
      <c r="N3215" s="174"/>
      <c r="P3215" s="174"/>
      <c r="R3215" s="175"/>
      <c r="S3215" s="174"/>
      <c r="U3215" s="174"/>
      <c r="W3215" s="175"/>
      <c r="X3215" s="174"/>
    </row>
    <row r="3216" spans="7:24" s="165" customFormat="1" ht="15" customHeight="1">
      <c r="G3216" s="172"/>
      <c r="I3216" s="173"/>
      <c r="J3216" s="173"/>
      <c r="K3216" s="174"/>
      <c r="M3216" s="175"/>
      <c r="N3216" s="174"/>
      <c r="P3216" s="174"/>
      <c r="R3216" s="175"/>
      <c r="S3216" s="174"/>
      <c r="U3216" s="174"/>
      <c r="W3216" s="175"/>
      <c r="X3216" s="174"/>
    </row>
    <row r="3217" spans="7:24" s="165" customFormat="1" ht="15" customHeight="1">
      <c r="G3217" s="172"/>
      <c r="I3217" s="173"/>
      <c r="J3217" s="173"/>
      <c r="K3217" s="174"/>
      <c r="M3217" s="175"/>
      <c r="N3217" s="174"/>
      <c r="P3217" s="174"/>
      <c r="R3217" s="175"/>
      <c r="S3217" s="174"/>
      <c r="U3217" s="174"/>
      <c r="W3217" s="175"/>
      <c r="X3217" s="174"/>
    </row>
    <row r="3218" spans="7:24" s="165" customFormat="1" ht="15" customHeight="1">
      <c r="G3218" s="172"/>
      <c r="I3218" s="173"/>
      <c r="J3218" s="173"/>
      <c r="K3218" s="174"/>
      <c r="M3218" s="175"/>
      <c r="N3218" s="174"/>
      <c r="P3218" s="174"/>
      <c r="R3218" s="175"/>
      <c r="S3218" s="174"/>
      <c r="U3218" s="174"/>
      <c r="W3218" s="175"/>
      <c r="X3218" s="174"/>
    </row>
    <row r="3219" spans="7:24" s="165" customFormat="1" ht="15" customHeight="1">
      <c r="G3219" s="172"/>
      <c r="I3219" s="173"/>
      <c r="J3219" s="173"/>
      <c r="K3219" s="174"/>
      <c r="M3219" s="175"/>
      <c r="N3219" s="174"/>
      <c r="P3219" s="174"/>
      <c r="R3219" s="175"/>
      <c r="S3219" s="174"/>
      <c r="U3219" s="174"/>
      <c r="W3219" s="175"/>
      <c r="X3219" s="174"/>
    </row>
    <row r="3220" spans="7:24" s="165" customFormat="1" ht="15" customHeight="1">
      <c r="G3220" s="172"/>
      <c r="I3220" s="173"/>
      <c r="J3220" s="173"/>
      <c r="K3220" s="174"/>
      <c r="M3220" s="175"/>
      <c r="N3220" s="174"/>
      <c r="P3220" s="174"/>
      <c r="R3220" s="175"/>
      <c r="S3220" s="174"/>
      <c r="U3220" s="174"/>
      <c r="W3220" s="175"/>
      <c r="X3220" s="174"/>
    </row>
    <row r="3221" spans="7:24" s="165" customFormat="1" ht="15" customHeight="1">
      <c r="G3221" s="172"/>
      <c r="I3221" s="173"/>
      <c r="J3221" s="173"/>
      <c r="K3221" s="174"/>
      <c r="M3221" s="175"/>
      <c r="N3221" s="174"/>
      <c r="P3221" s="174"/>
      <c r="R3221" s="175"/>
      <c r="S3221" s="174"/>
      <c r="U3221" s="174"/>
      <c r="W3221" s="175"/>
      <c r="X3221" s="174"/>
    </row>
    <row r="3222" spans="7:24" s="165" customFormat="1" ht="15" customHeight="1">
      <c r="G3222" s="172"/>
      <c r="I3222" s="173"/>
      <c r="J3222" s="173"/>
      <c r="K3222" s="174"/>
      <c r="M3222" s="175"/>
      <c r="N3222" s="174"/>
      <c r="P3222" s="174"/>
      <c r="R3222" s="175"/>
      <c r="S3222" s="174"/>
      <c r="U3222" s="174"/>
      <c r="W3222" s="175"/>
      <c r="X3222" s="174"/>
    </row>
    <row r="3223" spans="7:24" s="165" customFormat="1" ht="15" customHeight="1">
      <c r="G3223" s="172"/>
      <c r="I3223" s="173"/>
      <c r="J3223" s="173"/>
      <c r="K3223" s="174"/>
      <c r="M3223" s="175"/>
      <c r="N3223" s="174"/>
      <c r="P3223" s="174"/>
      <c r="R3223" s="175"/>
      <c r="S3223" s="174"/>
      <c r="U3223" s="174"/>
      <c r="W3223" s="175"/>
      <c r="X3223" s="174"/>
    </row>
    <row r="3224" spans="7:24" s="165" customFormat="1" ht="15" customHeight="1">
      <c r="G3224" s="172"/>
      <c r="I3224" s="173"/>
      <c r="J3224" s="173"/>
      <c r="K3224" s="174"/>
      <c r="M3224" s="175"/>
      <c r="N3224" s="174"/>
      <c r="P3224" s="174"/>
      <c r="R3224" s="175"/>
      <c r="S3224" s="174"/>
      <c r="U3224" s="174"/>
      <c r="W3224" s="175"/>
      <c r="X3224" s="174"/>
    </row>
    <row r="3225" spans="7:24" s="165" customFormat="1" ht="15" customHeight="1">
      <c r="G3225" s="172"/>
      <c r="I3225" s="173"/>
      <c r="J3225" s="173"/>
      <c r="K3225" s="174"/>
      <c r="M3225" s="175"/>
      <c r="N3225" s="174"/>
      <c r="P3225" s="174"/>
      <c r="R3225" s="175"/>
      <c r="S3225" s="174"/>
      <c r="U3225" s="174"/>
      <c r="W3225" s="175"/>
      <c r="X3225" s="174"/>
    </row>
    <row r="3226" spans="7:24" s="165" customFormat="1" ht="15" customHeight="1">
      <c r="G3226" s="172"/>
      <c r="I3226" s="173"/>
      <c r="J3226" s="173"/>
      <c r="K3226" s="174"/>
      <c r="M3226" s="175"/>
      <c r="N3226" s="174"/>
      <c r="P3226" s="174"/>
      <c r="R3226" s="175"/>
      <c r="S3226" s="174"/>
      <c r="U3226" s="174"/>
      <c r="W3226" s="175"/>
      <c r="X3226" s="174"/>
    </row>
    <row r="3227" spans="7:24" s="165" customFormat="1" ht="15" customHeight="1">
      <c r="G3227" s="172"/>
      <c r="I3227" s="173"/>
      <c r="J3227" s="173"/>
      <c r="K3227" s="174"/>
      <c r="M3227" s="175"/>
      <c r="N3227" s="174"/>
      <c r="P3227" s="174"/>
      <c r="R3227" s="175"/>
      <c r="S3227" s="174"/>
      <c r="U3227" s="174"/>
      <c r="W3227" s="175"/>
      <c r="X3227" s="174"/>
    </row>
    <row r="3228" spans="7:24" s="165" customFormat="1" ht="15" customHeight="1">
      <c r="G3228" s="172"/>
      <c r="I3228" s="173"/>
      <c r="J3228" s="173"/>
      <c r="K3228" s="174"/>
      <c r="M3228" s="175"/>
      <c r="N3228" s="174"/>
      <c r="P3228" s="174"/>
      <c r="R3228" s="175"/>
      <c r="S3228" s="174"/>
      <c r="U3228" s="174"/>
      <c r="W3228" s="175"/>
      <c r="X3228" s="174"/>
    </row>
    <row r="3229" spans="7:24" s="165" customFormat="1" ht="15" customHeight="1">
      <c r="G3229" s="172"/>
      <c r="I3229" s="173"/>
      <c r="J3229" s="173"/>
      <c r="K3229" s="174"/>
      <c r="M3229" s="175"/>
      <c r="N3229" s="174"/>
      <c r="P3229" s="174"/>
      <c r="R3229" s="175"/>
      <c r="S3229" s="174"/>
      <c r="U3229" s="174"/>
      <c r="W3229" s="175"/>
      <c r="X3229" s="174"/>
    </row>
    <row r="3230" spans="7:24" s="165" customFormat="1" ht="15" customHeight="1">
      <c r="G3230" s="172"/>
      <c r="I3230" s="173"/>
      <c r="J3230" s="173"/>
      <c r="K3230" s="174"/>
      <c r="M3230" s="175"/>
      <c r="N3230" s="174"/>
      <c r="P3230" s="174"/>
      <c r="R3230" s="175"/>
      <c r="S3230" s="174"/>
      <c r="U3230" s="174"/>
      <c r="W3230" s="175"/>
      <c r="X3230" s="174"/>
    </row>
    <row r="3231" spans="7:24" s="165" customFormat="1" ht="15" customHeight="1">
      <c r="G3231" s="172"/>
      <c r="I3231" s="173"/>
      <c r="J3231" s="173"/>
      <c r="K3231" s="174"/>
      <c r="M3231" s="175"/>
      <c r="N3231" s="174"/>
      <c r="P3231" s="174"/>
      <c r="R3231" s="175"/>
      <c r="S3231" s="174"/>
      <c r="U3231" s="174"/>
      <c r="W3231" s="175"/>
      <c r="X3231" s="174"/>
    </row>
    <row r="3232" spans="7:24" s="165" customFormat="1" ht="15" customHeight="1">
      <c r="G3232" s="172"/>
      <c r="I3232" s="173"/>
      <c r="J3232" s="173"/>
      <c r="K3232" s="174"/>
      <c r="M3232" s="175"/>
      <c r="N3232" s="174"/>
      <c r="P3232" s="174"/>
      <c r="R3232" s="175"/>
      <c r="S3232" s="174"/>
      <c r="U3232" s="174"/>
      <c r="W3232" s="175"/>
      <c r="X3232" s="174"/>
    </row>
    <row r="3233" spans="7:24" s="165" customFormat="1" ht="15" customHeight="1">
      <c r="G3233" s="172"/>
      <c r="I3233" s="173"/>
      <c r="J3233" s="173"/>
      <c r="K3233" s="174"/>
      <c r="M3233" s="175"/>
      <c r="N3233" s="174"/>
      <c r="P3233" s="174"/>
      <c r="R3233" s="175"/>
      <c r="S3233" s="174"/>
      <c r="U3233" s="174"/>
      <c r="W3233" s="175"/>
      <c r="X3233" s="174"/>
    </row>
    <row r="3234" spans="7:24" s="165" customFormat="1" ht="15" customHeight="1">
      <c r="G3234" s="172"/>
      <c r="I3234" s="173"/>
      <c r="J3234" s="173"/>
      <c r="K3234" s="174"/>
      <c r="M3234" s="175"/>
      <c r="N3234" s="174"/>
      <c r="P3234" s="174"/>
      <c r="R3234" s="175"/>
      <c r="S3234" s="174"/>
      <c r="U3234" s="174"/>
      <c r="W3234" s="175"/>
      <c r="X3234" s="174"/>
    </row>
    <row r="3235" spans="7:24" s="165" customFormat="1" ht="15" customHeight="1">
      <c r="G3235" s="172"/>
      <c r="I3235" s="173"/>
      <c r="J3235" s="173"/>
      <c r="K3235" s="174"/>
      <c r="M3235" s="175"/>
      <c r="N3235" s="174"/>
      <c r="P3235" s="174"/>
      <c r="R3235" s="175"/>
      <c r="S3235" s="174"/>
      <c r="U3235" s="174"/>
      <c r="W3235" s="175"/>
      <c r="X3235" s="174"/>
    </row>
    <row r="3236" spans="7:24" s="165" customFormat="1" ht="15" customHeight="1">
      <c r="G3236" s="172"/>
      <c r="I3236" s="173"/>
      <c r="J3236" s="173"/>
      <c r="K3236" s="174"/>
      <c r="M3236" s="175"/>
      <c r="N3236" s="174"/>
      <c r="P3236" s="174"/>
      <c r="R3236" s="175"/>
      <c r="S3236" s="174"/>
      <c r="U3236" s="174"/>
      <c r="W3236" s="175"/>
      <c r="X3236" s="174"/>
    </row>
    <row r="3237" spans="7:24" s="165" customFormat="1" ht="15" customHeight="1">
      <c r="G3237" s="172"/>
      <c r="I3237" s="173"/>
      <c r="J3237" s="173"/>
      <c r="K3237" s="174"/>
      <c r="M3237" s="175"/>
      <c r="N3237" s="174"/>
      <c r="P3237" s="174"/>
      <c r="R3237" s="175"/>
      <c r="S3237" s="174"/>
      <c r="U3237" s="174"/>
      <c r="W3237" s="175"/>
      <c r="X3237" s="174"/>
    </row>
    <row r="3238" spans="7:24" s="165" customFormat="1" ht="15" customHeight="1">
      <c r="G3238" s="172"/>
      <c r="I3238" s="173"/>
      <c r="J3238" s="173"/>
      <c r="K3238" s="174"/>
      <c r="M3238" s="175"/>
      <c r="N3238" s="174"/>
      <c r="P3238" s="174"/>
      <c r="R3238" s="175"/>
      <c r="S3238" s="174"/>
      <c r="U3238" s="174"/>
      <c r="W3238" s="175"/>
      <c r="X3238" s="174"/>
    </row>
    <row r="3239" spans="7:24" s="165" customFormat="1" ht="15" customHeight="1">
      <c r="G3239" s="172"/>
      <c r="I3239" s="173"/>
      <c r="J3239" s="173"/>
      <c r="K3239" s="174"/>
      <c r="M3239" s="175"/>
      <c r="N3239" s="174"/>
      <c r="P3239" s="174"/>
      <c r="R3239" s="175"/>
      <c r="S3239" s="174"/>
      <c r="U3239" s="174"/>
      <c r="W3239" s="175"/>
      <c r="X3239" s="174"/>
    </row>
    <row r="3240" spans="7:24" s="165" customFormat="1" ht="15" customHeight="1">
      <c r="G3240" s="172"/>
      <c r="I3240" s="173"/>
      <c r="J3240" s="173"/>
      <c r="K3240" s="174"/>
      <c r="M3240" s="175"/>
      <c r="N3240" s="174"/>
      <c r="P3240" s="174"/>
      <c r="R3240" s="175"/>
      <c r="S3240" s="174"/>
      <c r="U3240" s="174"/>
      <c r="W3240" s="175"/>
      <c r="X3240" s="174"/>
    </row>
    <row r="3241" spans="7:24" s="165" customFormat="1" ht="15" customHeight="1">
      <c r="G3241" s="172"/>
      <c r="I3241" s="173"/>
      <c r="J3241" s="173"/>
      <c r="K3241" s="174"/>
      <c r="M3241" s="175"/>
      <c r="N3241" s="174"/>
      <c r="P3241" s="174"/>
      <c r="R3241" s="175"/>
      <c r="S3241" s="174"/>
      <c r="U3241" s="174"/>
      <c r="W3241" s="175"/>
      <c r="X3241" s="174"/>
    </row>
    <row r="3242" spans="7:24" s="165" customFormat="1" ht="15" customHeight="1">
      <c r="G3242" s="172"/>
      <c r="I3242" s="173"/>
      <c r="J3242" s="173"/>
      <c r="K3242" s="174"/>
      <c r="M3242" s="175"/>
      <c r="N3242" s="174"/>
      <c r="P3242" s="174"/>
      <c r="R3242" s="175"/>
      <c r="S3242" s="174"/>
      <c r="U3242" s="174"/>
      <c r="W3242" s="175"/>
      <c r="X3242" s="174"/>
    </row>
    <row r="3243" spans="7:24" s="165" customFormat="1" ht="15" customHeight="1">
      <c r="G3243" s="172"/>
      <c r="I3243" s="173"/>
      <c r="J3243" s="173"/>
      <c r="K3243" s="174"/>
      <c r="M3243" s="175"/>
      <c r="N3243" s="174"/>
      <c r="P3243" s="174"/>
      <c r="R3243" s="175"/>
      <c r="S3243" s="174"/>
      <c r="U3243" s="174"/>
      <c r="W3243" s="175"/>
      <c r="X3243" s="174"/>
    </row>
    <row r="3244" spans="7:24" s="165" customFormat="1" ht="15" customHeight="1">
      <c r="G3244" s="172"/>
      <c r="I3244" s="173"/>
      <c r="J3244" s="173"/>
      <c r="K3244" s="174"/>
      <c r="M3244" s="175"/>
      <c r="N3244" s="174"/>
      <c r="P3244" s="174"/>
      <c r="R3244" s="175"/>
      <c r="S3244" s="174"/>
      <c r="U3244" s="174"/>
      <c r="W3244" s="175"/>
      <c r="X3244" s="174"/>
    </row>
    <row r="3245" spans="7:24" s="165" customFormat="1" ht="15" customHeight="1">
      <c r="G3245" s="172"/>
      <c r="I3245" s="173"/>
      <c r="J3245" s="173"/>
      <c r="K3245" s="174"/>
      <c r="M3245" s="175"/>
      <c r="N3245" s="174"/>
      <c r="P3245" s="174"/>
      <c r="R3245" s="175"/>
      <c r="S3245" s="174"/>
      <c r="U3245" s="174"/>
      <c r="W3245" s="175"/>
      <c r="X3245" s="174"/>
    </row>
    <row r="3246" spans="7:24" s="165" customFormat="1" ht="15" customHeight="1">
      <c r="G3246" s="172"/>
      <c r="I3246" s="173"/>
      <c r="J3246" s="173"/>
      <c r="K3246" s="174"/>
      <c r="M3246" s="175"/>
      <c r="N3246" s="174"/>
      <c r="P3246" s="174"/>
      <c r="R3246" s="175"/>
      <c r="S3246" s="174"/>
      <c r="U3246" s="174"/>
      <c r="W3246" s="175"/>
      <c r="X3246" s="174"/>
    </row>
    <row r="3247" spans="7:24" s="165" customFormat="1" ht="15" customHeight="1">
      <c r="G3247" s="172"/>
      <c r="I3247" s="173"/>
      <c r="J3247" s="173"/>
      <c r="K3247" s="174"/>
      <c r="M3247" s="175"/>
      <c r="N3247" s="174"/>
      <c r="P3247" s="174"/>
      <c r="R3247" s="175"/>
      <c r="S3247" s="174"/>
      <c r="U3247" s="174"/>
      <c r="W3247" s="175"/>
      <c r="X3247" s="174"/>
    </row>
    <row r="3248" spans="7:24" s="165" customFormat="1" ht="15" customHeight="1">
      <c r="G3248" s="172"/>
      <c r="I3248" s="173"/>
      <c r="J3248" s="173"/>
      <c r="K3248" s="174"/>
      <c r="M3248" s="175"/>
      <c r="N3248" s="174"/>
      <c r="P3248" s="174"/>
      <c r="R3248" s="175"/>
      <c r="S3248" s="174"/>
      <c r="U3248" s="174"/>
      <c r="W3248" s="175"/>
      <c r="X3248" s="174"/>
    </row>
    <row r="3249" spans="7:24" s="165" customFormat="1" ht="15" customHeight="1">
      <c r="G3249" s="172"/>
      <c r="I3249" s="173"/>
      <c r="J3249" s="173"/>
      <c r="K3249" s="174"/>
      <c r="M3249" s="175"/>
      <c r="N3249" s="174"/>
      <c r="P3249" s="174"/>
      <c r="R3249" s="175"/>
      <c r="S3249" s="174"/>
      <c r="U3249" s="174"/>
      <c r="W3249" s="175"/>
      <c r="X3249" s="174"/>
    </row>
    <row r="3250" spans="7:24" s="165" customFormat="1" ht="15" customHeight="1">
      <c r="G3250" s="172"/>
      <c r="I3250" s="173"/>
      <c r="J3250" s="173"/>
      <c r="K3250" s="174"/>
      <c r="M3250" s="175"/>
      <c r="N3250" s="174"/>
      <c r="P3250" s="174"/>
      <c r="R3250" s="175"/>
      <c r="S3250" s="174"/>
      <c r="U3250" s="174"/>
      <c r="W3250" s="175"/>
      <c r="X3250" s="174"/>
    </row>
    <row r="3251" spans="7:24" s="165" customFormat="1" ht="15" customHeight="1">
      <c r="G3251" s="172"/>
      <c r="I3251" s="173"/>
      <c r="J3251" s="173"/>
      <c r="K3251" s="174"/>
      <c r="M3251" s="175"/>
      <c r="N3251" s="174"/>
      <c r="P3251" s="174"/>
      <c r="R3251" s="175"/>
      <c r="S3251" s="174"/>
      <c r="U3251" s="174"/>
      <c r="W3251" s="175"/>
      <c r="X3251" s="174"/>
    </row>
    <row r="3252" spans="7:24" s="165" customFormat="1" ht="15" customHeight="1">
      <c r="G3252" s="172"/>
      <c r="I3252" s="173"/>
      <c r="J3252" s="173"/>
      <c r="K3252" s="174"/>
      <c r="M3252" s="175"/>
      <c r="N3252" s="174"/>
      <c r="P3252" s="174"/>
      <c r="R3252" s="175"/>
      <c r="S3252" s="174"/>
      <c r="U3252" s="174"/>
      <c r="W3252" s="175"/>
      <c r="X3252" s="174"/>
    </row>
    <row r="3253" spans="7:24" s="165" customFormat="1" ht="15" customHeight="1">
      <c r="G3253" s="172"/>
      <c r="I3253" s="173"/>
      <c r="J3253" s="173"/>
      <c r="K3253" s="174"/>
      <c r="M3253" s="175"/>
      <c r="N3253" s="174"/>
      <c r="P3253" s="174"/>
      <c r="R3253" s="175"/>
      <c r="S3253" s="174"/>
      <c r="U3253" s="174"/>
      <c r="W3253" s="175"/>
      <c r="X3253" s="174"/>
    </row>
    <row r="3254" spans="7:24" s="165" customFormat="1" ht="15" customHeight="1">
      <c r="G3254" s="172"/>
      <c r="I3254" s="173"/>
      <c r="J3254" s="173"/>
      <c r="K3254" s="174"/>
      <c r="M3254" s="175"/>
      <c r="N3254" s="174"/>
      <c r="P3254" s="174"/>
      <c r="R3254" s="175"/>
      <c r="S3254" s="174"/>
      <c r="U3254" s="174"/>
      <c r="W3254" s="175"/>
      <c r="X3254" s="174"/>
    </row>
    <row r="3255" spans="7:24" s="165" customFormat="1" ht="15" customHeight="1">
      <c r="G3255" s="172"/>
      <c r="I3255" s="173"/>
      <c r="J3255" s="173"/>
      <c r="K3255" s="174"/>
      <c r="M3255" s="175"/>
      <c r="N3255" s="174"/>
      <c r="P3255" s="174"/>
      <c r="R3255" s="175"/>
      <c r="S3255" s="174"/>
      <c r="U3255" s="174"/>
      <c r="W3255" s="175"/>
      <c r="X3255" s="174"/>
    </row>
    <row r="3256" spans="7:24" s="165" customFormat="1" ht="15" customHeight="1">
      <c r="G3256" s="172"/>
      <c r="I3256" s="173"/>
      <c r="J3256" s="173"/>
      <c r="K3256" s="174"/>
      <c r="M3256" s="175"/>
      <c r="N3256" s="174"/>
      <c r="P3256" s="174"/>
      <c r="R3256" s="175"/>
      <c r="S3256" s="174"/>
      <c r="U3256" s="174"/>
      <c r="W3256" s="175"/>
      <c r="X3256" s="174"/>
    </row>
    <row r="3257" spans="7:24" s="165" customFormat="1" ht="15" customHeight="1">
      <c r="G3257" s="172"/>
      <c r="I3257" s="173"/>
      <c r="J3257" s="173"/>
      <c r="K3257" s="174"/>
      <c r="M3257" s="175"/>
      <c r="N3257" s="174"/>
      <c r="P3257" s="174"/>
      <c r="R3257" s="175"/>
      <c r="S3257" s="174"/>
      <c r="U3257" s="174"/>
      <c r="W3257" s="175"/>
      <c r="X3257" s="174"/>
    </row>
    <row r="3258" spans="7:24" s="165" customFormat="1" ht="15" customHeight="1">
      <c r="G3258" s="172"/>
      <c r="I3258" s="173"/>
      <c r="J3258" s="173"/>
      <c r="K3258" s="174"/>
      <c r="M3258" s="175"/>
      <c r="N3258" s="174"/>
      <c r="P3258" s="174"/>
      <c r="R3258" s="175"/>
      <c r="S3258" s="174"/>
      <c r="U3258" s="174"/>
      <c r="W3258" s="175"/>
      <c r="X3258" s="174"/>
    </row>
    <row r="3259" spans="7:24" s="165" customFormat="1" ht="15" customHeight="1">
      <c r="G3259" s="172"/>
      <c r="I3259" s="173"/>
      <c r="J3259" s="173"/>
      <c r="K3259" s="174"/>
      <c r="M3259" s="175"/>
      <c r="N3259" s="174"/>
      <c r="P3259" s="174"/>
      <c r="R3259" s="175"/>
      <c r="S3259" s="174"/>
      <c r="U3259" s="174"/>
      <c r="W3259" s="175"/>
      <c r="X3259" s="174"/>
    </row>
    <row r="3260" spans="7:24" s="165" customFormat="1" ht="15" customHeight="1">
      <c r="G3260" s="172"/>
      <c r="I3260" s="173"/>
      <c r="J3260" s="173"/>
      <c r="K3260" s="174"/>
      <c r="M3260" s="175"/>
      <c r="N3260" s="174"/>
      <c r="P3260" s="174"/>
      <c r="R3260" s="175"/>
      <c r="S3260" s="174"/>
      <c r="U3260" s="174"/>
      <c r="W3260" s="175"/>
      <c r="X3260" s="174"/>
    </row>
    <row r="3261" spans="7:24" s="165" customFormat="1" ht="15" customHeight="1">
      <c r="G3261" s="172"/>
      <c r="I3261" s="173"/>
      <c r="J3261" s="173"/>
      <c r="K3261" s="174"/>
      <c r="M3261" s="175"/>
      <c r="N3261" s="174"/>
      <c r="P3261" s="174"/>
      <c r="R3261" s="175"/>
      <c r="S3261" s="174"/>
      <c r="U3261" s="174"/>
      <c r="W3261" s="175"/>
      <c r="X3261" s="174"/>
    </row>
    <row r="3262" spans="7:24" s="165" customFormat="1" ht="15" customHeight="1">
      <c r="G3262" s="172"/>
      <c r="I3262" s="173"/>
      <c r="J3262" s="173"/>
      <c r="K3262" s="174"/>
      <c r="M3262" s="175"/>
      <c r="N3262" s="174"/>
      <c r="P3262" s="174"/>
      <c r="R3262" s="175"/>
      <c r="S3262" s="174"/>
      <c r="U3262" s="174"/>
      <c r="W3262" s="175"/>
      <c r="X3262" s="174"/>
    </row>
    <row r="3263" spans="7:24" s="165" customFormat="1" ht="15" customHeight="1">
      <c r="G3263" s="172"/>
      <c r="I3263" s="173"/>
      <c r="J3263" s="173"/>
      <c r="K3263" s="174"/>
      <c r="M3263" s="175"/>
      <c r="N3263" s="174"/>
      <c r="P3263" s="174"/>
      <c r="R3263" s="175"/>
      <c r="S3263" s="174"/>
      <c r="U3263" s="174"/>
      <c r="W3263" s="175"/>
      <c r="X3263" s="174"/>
    </row>
    <row r="3264" spans="7:24" s="165" customFormat="1" ht="15" customHeight="1">
      <c r="G3264" s="172"/>
      <c r="I3264" s="173"/>
      <c r="J3264" s="173"/>
      <c r="K3264" s="174"/>
      <c r="M3264" s="175"/>
      <c r="N3264" s="174"/>
      <c r="P3264" s="174"/>
      <c r="R3264" s="175"/>
      <c r="S3264" s="174"/>
      <c r="U3264" s="174"/>
      <c r="W3264" s="175"/>
      <c r="X3264" s="174"/>
    </row>
    <row r="3265" spans="7:24" s="165" customFormat="1" ht="15" customHeight="1">
      <c r="G3265" s="172"/>
      <c r="I3265" s="173"/>
      <c r="J3265" s="173"/>
      <c r="K3265" s="174"/>
      <c r="M3265" s="175"/>
      <c r="N3265" s="174"/>
      <c r="P3265" s="174"/>
      <c r="R3265" s="175"/>
      <c r="S3265" s="174"/>
      <c r="U3265" s="174"/>
      <c r="W3265" s="175"/>
      <c r="X3265" s="174"/>
    </row>
    <row r="3266" spans="7:24" s="165" customFormat="1" ht="15" customHeight="1">
      <c r="G3266" s="172"/>
      <c r="I3266" s="173"/>
      <c r="J3266" s="173"/>
      <c r="K3266" s="174"/>
      <c r="M3266" s="175"/>
      <c r="N3266" s="174"/>
      <c r="P3266" s="174"/>
      <c r="R3266" s="175"/>
      <c r="S3266" s="174"/>
      <c r="U3266" s="174"/>
      <c r="W3266" s="175"/>
      <c r="X3266" s="174"/>
    </row>
    <row r="3267" spans="7:24" s="165" customFormat="1" ht="15" customHeight="1">
      <c r="G3267" s="172"/>
      <c r="I3267" s="173"/>
      <c r="J3267" s="173"/>
      <c r="K3267" s="174"/>
      <c r="M3267" s="175"/>
      <c r="N3267" s="174"/>
      <c r="P3267" s="174"/>
      <c r="R3267" s="175"/>
      <c r="S3267" s="174"/>
      <c r="U3267" s="174"/>
      <c r="W3267" s="175"/>
      <c r="X3267" s="174"/>
    </row>
    <row r="3268" spans="7:24" s="165" customFormat="1" ht="15" customHeight="1">
      <c r="G3268" s="172"/>
      <c r="I3268" s="173"/>
      <c r="J3268" s="173"/>
      <c r="K3268" s="174"/>
      <c r="M3268" s="175"/>
      <c r="N3268" s="174"/>
      <c r="P3268" s="174"/>
      <c r="R3268" s="175"/>
      <c r="S3268" s="174"/>
      <c r="U3268" s="174"/>
      <c r="W3268" s="175"/>
      <c r="X3268" s="174"/>
    </row>
    <row r="3269" spans="7:24" s="165" customFormat="1" ht="15" customHeight="1">
      <c r="G3269" s="172"/>
      <c r="I3269" s="173"/>
      <c r="J3269" s="173"/>
      <c r="K3269" s="174"/>
      <c r="M3269" s="175"/>
      <c r="N3269" s="174"/>
      <c r="P3269" s="174"/>
      <c r="R3269" s="175"/>
      <c r="S3269" s="174"/>
      <c r="U3269" s="174"/>
      <c r="W3269" s="175"/>
      <c r="X3269" s="174"/>
    </row>
    <row r="3270" spans="7:24" s="165" customFormat="1" ht="15" customHeight="1">
      <c r="G3270" s="172"/>
      <c r="I3270" s="173"/>
      <c r="J3270" s="173"/>
      <c r="K3270" s="174"/>
      <c r="M3270" s="175"/>
      <c r="N3270" s="174"/>
      <c r="P3270" s="174"/>
      <c r="R3270" s="175"/>
      <c r="S3270" s="174"/>
      <c r="U3270" s="174"/>
      <c r="W3270" s="175"/>
      <c r="X3270" s="174"/>
    </row>
    <row r="3271" spans="7:24" s="165" customFormat="1" ht="15" customHeight="1">
      <c r="G3271" s="172"/>
      <c r="I3271" s="173"/>
      <c r="J3271" s="173"/>
      <c r="K3271" s="174"/>
      <c r="M3271" s="175"/>
      <c r="N3271" s="174"/>
      <c r="P3271" s="174"/>
      <c r="R3271" s="175"/>
      <c r="S3271" s="174"/>
      <c r="U3271" s="174"/>
      <c r="W3271" s="175"/>
      <c r="X3271" s="174"/>
    </row>
    <row r="3272" spans="7:24" s="165" customFormat="1" ht="15" customHeight="1">
      <c r="G3272" s="172"/>
      <c r="I3272" s="173"/>
      <c r="J3272" s="173"/>
      <c r="K3272" s="174"/>
      <c r="M3272" s="175"/>
      <c r="N3272" s="174"/>
      <c r="P3272" s="174"/>
      <c r="R3272" s="175"/>
      <c r="S3272" s="174"/>
      <c r="U3272" s="174"/>
      <c r="W3272" s="175"/>
      <c r="X3272" s="174"/>
    </row>
    <row r="3273" spans="7:24" s="165" customFormat="1" ht="15" customHeight="1">
      <c r="G3273" s="172"/>
      <c r="I3273" s="173"/>
      <c r="J3273" s="173"/>
      <c r="K3273" s="174"/>
      <c r="M3273" s="175"/>
      <c r="N3273" s="174"/>
      <c r="P3273" s="174"/>
      <c r="R3273" s="175"/>
      <c r="S3273" s="174"/>
      <c r="U3273" s="174"/>
      <c r="W3273" s="175"/>
      <c r="X3273" s="174"/>
    </row>
    <row r="3274" spans="7:24" s="165" customFormat="1" ht="15" customHeight="1">
      <c r="G3274" s="172"/>
      <c r="I3274" s="173"/>
      <c r="J3274" s="173"/>
      <c r="K3274" s="174"/>
      <c r="M3274" s="175"/>
      <c r="N3274" s="174"/>
      <c r="P3274" s="174"/>
      <c r="R3274" s="175"/>
      <c r="S3274" s="174"/>
      <c r="U3274" s="174"/>
      <c r="W3274" s="175"/>
      <c r="X3274" s="174"/>
    </row>
    <row r="3275" spans="7:24" s="165" customFormat="1" ht="15" customHeight="1">
      <c r="G3275" s="172"/>
      <c r="I3275" s="173"/>
      <c r="J3275" s="173"/>
      <c r="K3275" s="174"/>
      <c r="M3275" s="175"/>
      <c r="N3275" s="174"/>
      <c r="P3275" s="174"/>
      <c r="R3275" s="175"/>
      <c r="S3275" s="174"/>
      <c r="U3275" s="174"/>
      <c r="W3275" s="175"/>
      <c r="X3275" s="174"/>
    </row>
    <row r="3276" spans="7:24" s="165" customFormat="1" ht="15" customHeight="1">
      <c r="G3276" s="172"/>
      <c r="I3276" s="173"/>
      <c r="J3276" s="173"/>
      <c r="K3276" s="174"/>
      <c r="M3276" s="175"/>
      <c r="N3276" s="174"/>
      <c r="P3276" s="174"/>
      <c r="R3276" s="175"/>
      <c r="S3276" s="174"/>
      <c r="U3276" s="174"/>
      <c r="W3276" s="175"/>
      <c r="X3276" s="174"/>
    </row>
    <row r="3277" spans="7:24" s="165" customFormat="1" ht="15" customHeight="1">
      <c r="G3277" s="172"/>
      <c r="I3277" s="173"/>
      <c r="J3277" s="173"/>
      <c r="K3277" s="174"/>
      <c r="M3277" s="175"/>
      <c r="N3277" s="174"/>
      <c r="P3277" s="174"/>
      <c r="R3277" s="175"/>
      <c r="S3277" s="174"/>
      <c r="U3277" s="174"/>
      <c r="W3277" s="175"/>
      <c r="X3277" s="174"/>
    </row>
    <row r="3278" spans="7:24" s="165" customFormat="1" ht="15" customHeight="1">
      <c r="G3278" s="172"/>
      <c r="I3278" s="173"/>
      <c r="J3278" s="173"/>
      <c r="K3278" s="174"/>
      <c r="M3278" s="175"/>
      <c r="N3278" s="174"/>
      <c r="P3278" s="174"/>
      <c r="R3278" s="175"/>
      <c r="S3278" s="174"/>
      <c r="U3278" s="174"/>
      <c r="W3278" s="175"/>
      <c r="X3278" s="174"/>
    </row>
    <row r="3279" spans="7:24" s="165" customFormat="1" ht="15" customHeight="1">
      <c r="G3279" s="172"/>
      <c r="I3279" s="173"/>
      <c r="J3279" s="173"/>
      <c r="K3279" s="174"/>
      <c r="M3279" s="175"/>
      <c r="N3279" s="174"/>
      <c r="P3279" s="174"/>
      <c r="R3279" s="175"/>
      <c r="S3279" s="174"/>
      <c r="U3279" s="174"/>
      <c r="W3279" s="175"/>
      <c r="X3279" s="174"/>
    </row>
    <row r="3280" spans="7:24" s="165" customFormat="1" ht="15" customHeight="1">
      <c r="G3280" s="172"/>
      <c r="I3280" s="173"/>
      <c r="J3280" s="173"/>
      <c r="K3280" s="174"/>
      <c r="M3280" s="175"/>
      <c r="N3280" s="174"/>
      <c r="P3280" s="174"/>
      <c r="R3280" s="175"/>
      <c r="S3280" s="174"/>
      <c r="U3280" s="174"/>
      <c r="W3280" s="175"/>
      <c r="X3280" s="174"/>
    </row>
    <row r="3281" spans="7:24" s="165" customFormat="1" ht="15" customHeight="1">
      <c r="G3281" s="172"/>
      <c r="I3281" s="173"/>
      <c r="J3281" s="173"/>
      <c r="K3281" s="174"/>
      <c r="M3281" s="175"/>
      <c r="N3281" s="174"/>
      <c r="P3281" s="174"/>
      <c r="R3281" s="175"/>
      <c r="S3281" s="174"/>
      <c r="U3281" s="174"/>
      <c r="W3281" s="175"/>
      <c r="X3281" s="174"/>
    </row>
    <row r="3282" spans="7:24" s="165" customFormat="1" ht="15" customHeight="1">
      <c r="G3282" s="172"/>
      <c r="I3282" s="173"/>
      <c r="J3282" s="173"/>
      <c r="K3282" s="174"/>
      <c r="M3282" s="175"/>
      <c r="N3282" s="174"/>
      <c r="P3282" s="174"/>
      <c r="R3282" s="175"/>
      <c r="S3282" s="174"/>
      <c r="U3282" s="174"/>
      <c r="W3282" s="175"/>
      <c r="X3282" s="174"/>
    </row>
    <row r="3283" spans="7:24" s="165" customFormat="1" ht="15" customHeight="1">
      <c r="G3283" s="172"/>
      <c r="I3283" s="173"/>
      <c r="J3283" s="173"/>
      <c r="K3283" s="174"/>
      <c r="M3283" s="175"/>
      <c r="N3283" s="174"/>
      <c r="P3283" s="174"/>
      <c r="R3283" s="175"/>
      <c r="S3283" s="174"/>
      <c r="U3283" s="174"/>
      <c r="W3283" s="175"/>
      <c r="X3283" s="174"/>
    </row>
    <row r="3284" spans="7:24" s="165" customFormat="1" ht="15" customHeight="1">
      <c r="G3284" s="172"/>
      <c r="I3284" s="173"/>
      <c r="J3284" s="173"/>
      <c r="K3284" s="174"/>
      <c r="M3284" s="175"/>
      <c r="N3284" s="174"/>
      <c r="P3284" s="174"/>
      <c r="R3284" s="175"/>
      <c r="S3284" s="174"/>
      <c r="U3284" s="174"/>
      <c r="W3284" s="175"/>
      <c r="X3284" s="174"/>
    </row>
    <row r="3285" spans="7:24" s="165" customFormat="1" ht="15" customHeight="1">
      <c r="G3285" s="172"/>
      <c r="I3285" s="173"/>
      <c r="J3285" s="173"/>
      <c r="K3285" s="174"/>
      <c r="M3285" s="175"/>
      <c r="N3285" s="174"/>
      <c r="P3285" s="174"/>
      <c r="R3285" s="175"/>
      <c r="S3285" s="174"/>
      <c r="U3285" s="174"/>
      <c r="W3285" s="175"/>
      <c r="X3285" s="174"/>
    </row>
    <row r="3286" spans="7:24" s="165" customFormat="1" ht="15" customHeight="1">
      <c r="G3286" s="172"/>
      <c r="I3286" s="173"/>
      <c r="J3286" s="173"/>
      <c r="K3286" s="174"/>
      <c r="M3286" s="175"/>
      <c r="N3286" s="174"/>
      <c r="P3286" s="174"/>
      <c r="R3286" s="175"/>
      <c r="S3286" s="174"/>
      <c r="U3286" s="174"/>
      <c r="W3286" s="175"/>
      <c r="X3286" s="174"/>
    </row>
    <row r="3287" spans="7:24" s="165" customFormat="1" ht="15" customHeight="1">
      <c r="G3287" s="172"/>
      <c r="I3287" s="173"/>
      <c r="J3287" s="173"/>
      <c r="K3287" s="174"/>
      <c r="M3287" s="175"/>
      <c r="N3287" s="174"/>
      <c r="P3287" s="174"/>
      <c r="R3287" s="175"/>
      <c r="S3287" s="174"/>
      <c r="U3287" s="174"/>
      <c r="W3287" s="175"/>
      <c r="X3287" s="174"/>
    </row>
    <row r="3288" spans="7:24" s="165" customFormat="1" ht="15" customHeight="1">
      <c r="G3288" s="172"/>
      <c r="I3288" s="173"/>
      <c r="J3288" s="173"/>
      <c r="K3288" s="174"/>
      <c r="M3288" s="175"/>
      <c r="N3288" s="174"/>
      <c r="P3288" s="174"/>
      <c r="R3288" s="175"/>
      <c r="S3288" s="174"/>
      <c r="U3288" s="174"/>
      <c r="W3288" s="175"/>
      <c r="X3288" s="174"/>
    </row>
    <row r="3289" spans="7:24" s="165" customFormat="1" ht="15" customHeight="1">
      <c r="G3289" s="172"/>
      <c r="I3289" s="173"/>
      <c r="J3289" s="173"/>
      <c r="K3289" s="174"/>
      <c r="M3289" s="175"/>
      <c r="N3289" s="174"/>
      <c r="P3289" s="174"/>
      <c r="R3289" s="175"/>
      <c r="S3289" s="174"/>
      <c r="U3289" s="174"/>
      <c r="W3289" s="175"/>
      <c r="X3289" s="174"/>
    </row>
    <row r="3290" spans="7:24" s="165" customFormat="1" ht="15" customHeight="1">
      <c r="G3290" s="172"/>
      <c r="I3290" s="173"/>
      <c r="J3290" s="173"/>
      <c r="K3290" s="174"/>
      <c r="M3290" s="175"/>
      <c r="N3290" s="174"/>
      <c r="P3290" s="174"/>
      <c r="R3290" s="175"/>
      <c r="S3290" s="174"/>
      <c r="U3290" s="174"/>
      <c r="W3290" s="175"/>
      <c r="X3290" s="174"/>
    </row>
    <row r="3291" spans="7:24" s="165" customFormat="1" ht="15" customHeight="1">
      <c r="G3291" s="172"/>
      <c r="I3291" s="173"/>
      <c r="J3291" s="173"/>
      <c r="K3291" s="174"/>
      <c r="M3291" s="175"/>
      <c r="N3291" s="174"/>
      <c r="P3291" s="174"/>
      <c r="R3291" s="175"/>
      <c r="S3291" s="174"/>
      <c r="U3291" s="174"/>
      <c r="W3291" s="175"/>
      <c r="X3291" s="174"/>
    </row>
    <row r="3292" spans="7:24" s="165" customFormat="1" ht="15" customHeight="1">
      <c r="G3292" s="172"/>
      <c r="I3292" s="173"/>
      <c r="J3292" s="173"/>
      <c r="K3292" s="174"/>
      <c r="M3292" s="175"/>
      <c r="N3292" s="174"/>
      <c r="P3292" s="174"/>
      <c r="R3292" s="175"/>
      <c r="S3292" s="174"/>
      <c r="U3292" s="174"/>
      <c r="W3292" s="175"/>
      <c r="X3292" s="174"/>
    </row>
    <row r="3293" spans="7:24" s="165" customFormat="1" ht="15" customHeight="1">
      <c r="G3293" s="172"/>
      <c r="I3293" s="173"/>
      <c r="J3293" s="173"/>
      <c r="K3293" s="174"/>
      <c r="M3293" s="175"/>
      <c r="N3293" s="174"/>
      <c r="P3293" s="174"/>
      <c r="R3293" s="175"/>
      <c r="S3293" s="174"/>
      <c r="U3293" s="174"/>
      <c r="W3293" s="175"/>
      <c r="X3293" s="174"/>
    </row>
    <row r="3294" spans="7:24" s="165" customFormat="1" ht="15" customHeight="1">
      <c r="G3294" s="172"/>
      <c r="I3294" s="173"/>
      <c r="J3294" s="173"/>
      <c r="K3294" s="174"/>
      <c r="M3294" s="175"/>
      <c r="N3294" s="174"/>
      <c r="P3294" s="174"/>
      <c r="R3294" s="175"/>
      <c r="S3294" s="174"/>
      <c r="U3294" s="174"/>
      <c r="W3294" s="175"/>
      <c r="X3294" s="174"/>
    </row>
    <row r="3295" spans="7:24" s="165" customFormat="1" ht="15" customHeight="1">
      <c r="G3295" s="172"/>
      <c r="I3295" s="173"/>
      <c r="J3295" s="173"/>
      <c r="K3295" s="174"/>
      <c r="M3295" s="175"/>
      <c r="N3295" s="174"/>
      <c r="P3295" s="174"/>
      <c r="R3295" s="175"/>
      <c r="S3295" s="174"/>
      <c r="U3295" s="174"/>
      <c r="W3295" s="175"/>
      <c r="X3295" s="174"/>
    </row>
    <row r="3296" spans="7:24" s="165" customFormat="1" ht="15" customHeight="1">
      <c r="G3296" s="172"/>
      <c r="I3296" s="173"/>
      <c r="J3296" s="173"/>
      <c r="K3296" s="174"/>
      <c r="M3296" s="175"/>
      <c r="N3296" s="174"/>
      <c r="P3296" s="174"/>
      <c r="R3296" s="175"/>
      <c r="S3296" s="174"/>
      <c r="U3296" s="174"/>
      <c r="W3296" s="175"/>
      <c r="X3296" s="174"/>
    </row>
    <row r="3297" spans="7:24" s="165" customFormat="1" ht="15" customHeight="1">
      <c r="G3297" s="172"/>
      <c r="I3297" s="173"/>
      <c r="J3297" s="173"/>
      <c r="K3297" s="174"/>
      <c r="M3297" s="175"/>
      <c r="N3297" s="174"/>
      <c r="P3297" s="174"/>
      <c r="R3297" s="175"/>
      <c r="S3297" s="174"/>
      <c r="U3297" s="174"/>
      <c r="W3297" s="175"/>
      <c r="X3297" s="174"/>
    </row>
    <row r="3298" spans="7:24" s="165" customFormat="1" ht="15" customHeight="1">
      <c r="G3298" s="172"/>
      <c r="I3298" s="173"/>
      <c r="J3298" s="173"/>
      <c r="K3298" s="174"/>
      <c r="M3298" s="175"/>
      <c r="N3298" s="174"/>
      <c r="P3298" s="174"/>
      <c r="R3298" s="175"/>
      <c r="S3298" s="174"/>
      <c r="U3298" s="174"/>
      <c r="W3298" s="175"/>
      <c r="X3298" s="174"/>
    </row>
    <row r="3299" spans="7:24" s="165" customFormat="1" ht="15" customHeight="1">
      <c r="G3299" s="172"/>
      <c r="I3299" s="173"/>
      <c r="J3299" s="173"/>
      <c r="K3299" s="174"/>
      <c r="M3299" s="175"/>
      <c r="N3299" s="174"/>
      <c r="P3299" s="174"/>
      <c r="R3299" s="175"/>
      <c r="S3299" s="174"/>
      <c r="U3299" s="174"/>
      <c r="W3299" s="175"/>
      <c r="X3299" s="174"/>
    </row>
    <row r="3300" spans="7:24" s="165" customFormat="1" ht="15" customHeight="1">
      <c r="G3300" s="172"/>
      <c r="I3300" s="173"/>
      <c r="J3300" s="173"/>
      <c r="K3300" s="174"/>
      <c r="M3300" s="175"/>
      <c r="N3300" s="174"/>
      <c r="P3300" s="174"/>
      <c r="R3300" s="175"/>
      <c r="S3300" s="174"/>
      <c r="U3300" s="174"/>
      <c r="W3300" s="175"/>
      <c r="X3300" s="174"/>
    </row>
    <row r="3301" spans="7:24" s="165" customFormat="1" ht="15" customHeight="1">
      <c r="G3301" s="172"/>
      <c r="I3301" s="173"/>
      <c r="J3301" s="173"/>
      <c r="K3301" s="174"/>
      <c r="M3301" s="175"/>
      <c r="N3301" s="174"/>
      <c r="P3301" s="174"/>
      <c r="R3301" s="175"/>
      <c r="S3301" s="174"/>
      <c r="U3301" s="174"/>
      <c r="W3301" s="175"/>
      <c r="X3301" s="174"/>
    </row>
    <row r="3302" spans="7:24" s="165" customFormat="1" ht="15" customHeight="1">
      <c r="G3302" s="172"/>
      <c r="I3302" s="173"/>
      <c r="J3302" s="173"/>
      <c r="K3302" s="174"/>
      <c r="M3302" s="175"/>
      <c r="N3302" s="174"/>
      <c r="P3302" s="174"/>
      <c r="R3302" s="175"/>
      <c r="S3302" s="174"/>
      <c r="U3302" s="174"/>
      <c r="W3302" s="175"/>
      <c r="X3302" s="174"/>
    </row>
    <row r="3303" spans="7:24" s="165" customFormat="1" ht="15" customHeight="1">
      <c r="G3303" s="172"/>
      <c r="I3303" s="173"/>
      <c r="J3303" s="173"/>
      <c r="K3303" s="174"/>
      <c r="M3303" s="175"/>
      <c r="N3303" s="174"/>
      <c r="P3303" s="174"/>
      <c r="R3303" s="175"/>
      <c r="S3303" s="174"/>
      <c r="U3303" s="174"/>
      <c r="W3303" s="175"/>
      <c r="X3303" s="174"/>
    </row>
    <row r="3304" spans="7:24" s="165" customFormat="1" ht="15" customHeight="1">
      <c r="G3304" s="172"/>
      <c r="I3304" s="173"/>
      <c r="J3304" s="173"/>
      <c r="K3304" s="174"/>
      <c r="M3304" s="175"/>
      <c r="N3304" s="174"/>
      <c r="P3304" s="174"/>
      <c r="R3304" s="175"/>
      <c r="S3304" s="174"/>
      <c r="U3304" s="174"/>
      <c r="W3304" s="175"/>
      <c r="X3304" s="174"/>
    </row>
    <row r="3305" spans="7:24" s="165" customFormat="1" ht="15" customHeight="1">
      <c r="G3305" s="172"/>
      <c r="I3305" s="173"/>
      <c r="J3305" s="173"/>
      <c r="K3305" s="174"/>
      <c r="M3305" s="175"/>
      <c r="N3305" s="174"/>
      <c r="P3305" s="174"/>
      <c r="R3305" s="175"/>
      <c r="S3305" s="174"/>
      <c r="U3305" s="174"/>
      <c r="W3305" s="175"/>
      <c r="X3305" s="174"/>
    </row>
    <row r="3306" spans="7:24" s="165" customFormat="1" ht="15" customHeight="1">
      <c r="G3306" s="172"/>
      <c r="I3306" s="173"/>
      <c r="J3306" s="173"/>
      <c r="K3306" s="174"/>
      <c r="M3306" s="175"/>
      <c r="N3306" s="174"/>
      <c r="P3306" s="174"/>
      <c r="R3306" s="175"/>
      <c r="S3306" s="174"/>
      <c r="U3306" s="174"/>
      <c r="W3306" s="175"/>
      <c r="X3306" s="174"/>
    </row>
    <row r="3307" spans="7:24" s="165" customFormat="1" ht="15" customHeight="1">
      <c r="G3307" s="172"/>
      <c r="I3307" s="173"/>
      <c r="J3307" s="173"/>
      <c r="K3307" s="174"/>
      <c r="M3307" s="175"/>
      <c r="N3307" s="174"/>
      <c r="P3307" s="174"/>
      <c r="R3307" s="175"/>
      <c r="S3307" s="174"/>
      <c r="U3307" s="174"/>
      <c r="W3307" s="175"/>
      <c r="X3307" s="174"/>
    </row>
    <row r="3308" spans="7:24" s="165" customFormat="1" ht="15" customHeight="1">
      <c r="G3308" s="172"/>
      <c r="I3308" s="173"/>
      <c r="J3308" s="173"/>
      <c r="K3308" s="174"/>
      <c r="M3308" s="175"/>
      <c r="N3308" s="174"/>
      <c r="P3308" s="174"/>
      <c r="R3308" s="175"/>
      <c r="S3308" s="174"/>
      <c r="U3308" s="174"/>
      <c r="W3308" s="175"/>
      <c r="X3308" s="174"/>
    </row>
    <row r="3309" spans="7:24" s="165" customFormat="1" ht="15" customHeight="1">
      <c r="G3309" s="172"/>
      <c r="I3309" s="173"/>
      <c r="J3309" s="173"/>
      <c r="K3309" s="174"/>
      <c r="M3309" s="175"/>
      <c r="N3309" s="174"/>
      <c r="P3309" s="174"/>
      <c r="R3309" s="175"/>
      <c r="S3309" s="174"/>
      <c r="U3309" s="174"/>
      <c r="W3309" s="175"/>
      <c r="X3309" s="174"/>
    </row>
    <row r="3310" spans="7:24" s="165" customFormat="1" ht="15" customHeight="1">
      <c r="G3310" s="172"/>
      <c r="I3310" s="173"/>
      <c r="J3310" s="173"/>
      <c r="K3310" s="174"/>
      <c r="M3310" s="175"/>
      <c r="N3310" s="174"/>
      <c r="P3310" s="174"/>
      <c r="R3310" s="175"/>
      <c r="S3310" s="174"/>
      <c r="U3310" s="174"/>
      <c r="W3310" s="175"/>
      <c r="X3310" s="174"/>
    </row>
    <row r="3311" spans="7:24" s="165" customFormat="1" ht="15" customHeight="1">
      <c r="G3311" s="172"/>
      <c r="I3311" s="173"/>
      <c r="J3311" s="173"/>
      <c r="K3311" s="174"/>
      <c r="M3311" s="175"/>
      <c r="N3311" s="174"/>
      <c r="P3311" s="174"/>
      <c r="R3311" s="175"/>
      <c r="S3311" s="174"/>
      <c r="U3311" s="174"/>
      <c r="W3311" s="175"/>
      <c r="X3311" s="174"/>
    </row>
    <row r="3312" spans="7:24" s="165" customFormat="1" ht="15" customHeight="1">
      <c r="G3312" s="172"/>
      <c r="I3312" s="173"/>
      <c r="J3312" s="173"/>
      <c r="K3312" s="174"/>
      <c r="M3312" s="175"/>
      <c r="N3312" s="174"/>
      <c r="P3312" s="174"/>
      <c r="R3312" s="175"/>
      <c r="S3312" s="174"/>
      <c r="U3312" s="174"/>
      <c r="W3312" s="175"/>
      <c r="X3312" s="174"/>
    </row>
    <row r="3313" spans="7:24" s="165" customFormat="1" ht="15" customHeight="1">
      <c r="G3313" s="172"/>
      <c r="I3313" s="173"/>
      <c r="J3313" s="173"/>
      <c r="K3313" s="174"/>
      <c r="M3313" s="175"/>
      <c r="N3313" s="174"/>
      <c r="P3313" s="174"/>
      <c r="R3313" s="175"/>
      <c r="S3313" s="174"/>
      <c r="U3313" s="174"/>
      <c r="W3313" s="175"/>
      <c r="X3313" s="174"/>
    </row>
    <row r="3314" spans="7:24" s="165" customFormat="1" ht="15" customHeight="1">
      <c r="G3314" s="172"/>
      <c r="I3314" s="173"/>
      <c r="J3314" s="173"/>
      <c r="K3314" s="174"/>
      <c r="M3314" s="175"/>
      <c r="N3314" s="174"/>
      <c r="P3314" s="174"/>
      <c r="R3314" s="175"/>
      <c r="S3314" s="174"/>
      <c r="U3314" s="174"/>
      <c r="W3314" s="175"/>
      <c r="X3314" s="174"/>
    </row>
    <row r="3315" spans="7:24" s="165" customFormat="1" ht="15" customHeight="1">
      <c r="G3315" s="172"/>
      <c r="I3315" s="173"/>
      <c r="J3315" s="173"/>
      <c r="K3315" s="174"/>
      <c r="M3315" s="175"/>
      <c r="N3315" s="174"/>
      <c r="P3315" s="174"/>
      <c r="R3315" s="175"/>
      <c r="S3315" s="174"/>
      <c r="U3315" s="174"/>
      <c r="W3315" s="175"/>
      <c r="X3315" s="174"/>
    </row>
    <row r="3316" spans="7:24" s="165" customFormat="1" ht="15" customHeight="1">
      <c r="G3316" s="172"/>
      <c r="I3316" s="173"/>
      <c r="J3316" s="173"/>
      <c r="K3316" s="174"/>
      <c r="M3316" s="175"/>
      <c r="N3316" s="174"/>
      <c r="P3316" s="174"/>
      <c r="R3316" s="175"/>
      <c r="S3316" s="174"/>
      <c r="U3316" s="174"/>
      <c r="W3316" s="175"/>
      <c r="X3316" s="174"/>
    </row>
    <row r="3317" spans="7:24" s="165" customFormat="1" ht="15" customHeight="1">
      <c r="G3317" s="172"/>
      <c r="I3317" s="173"/>
      <c r="J3317" s="173"/>
      <c r="K3317" s="174"/>
      <c r="M3317" s="175"/>
      <c r="N3317" s="174"/>
      <c r="P3317" s="174"/>
      <c r="R3317" s="175"/>
      <c r="S3317" s="174"/>
      <c r="U3317" s="174"/>
      <c r="W3317" s="175"/>
      <c r="X3317" s="174"/>
    </row>
    <row r="3318" spans="7:24" s="165" customFormat="1" ht="15" customHeight="1">
      <c r="G3318" s="172"/>
      <c r="I3318" s="173"/>
      <c r="J3318" s="173"/>
      <c r="K3318" s="174"/>
      <c r="M3318" s="175"/>
      <c r="N3318" s="174"/>
      <c r="P3318" s="174"/>
      <c r="R3318" s="175"/>
      <c r="S3318" s="174"/>
      <c r="U3318" s="174"/>
      <c r="W3318" s="175"/>
      <c r="X3318" s="174"/>
    </row>
    <row r="3319" spans="7:24" s="165" customFormat="1" ht="15" customHeight="1">
      <c r="G3319" s="172"/>
      <c r="I3319" s="173"/>
      <c r="J3319" s="173"/>
      <c r="K3319" s="174"/>
      <c r="M3319" s="175"/>
      <c r="N3319" s="174"/>
      <c r="P3319" s="174"/>
      <c r="R3319" s="175"/>
      <c r="S3319" s="174"/>
      <c r="U3319" s="174"/>
      <c r="W3319" s="175"/>
      <c r="X3319" s="174"/>
    </row>
    <row r="3320" spans="7:24" s="165" customFormat="1" ht="15" customHeight="1">
      <c r="G3320" s="172"/>
      <c r="I3320" s="173"/>
      <c r="J3320" s="173"/>
      <c r="K3320" s="174"/>
      <c r="M3320" s="175"/>
      <c r="N3320" s="174"/>
      <c r="P3320" s="174"/>
      <c r="R3320" s="175"/>
      <c r="S3320" s="174"/>
      <c r="U3320" s="174"/>
      <c r="W3320" s="175"/>
      <c r="X3320" s="174"/>
    </row>
    <row r="3321" spans="7:24" s="165" customFormat="1" ht="15" customHeight="1">
      <c r="G3321" s="172"/>
      <c r="I3321" s="173"/>
      <c r="J3321" s="173"/>
      <c r="K3321" s="174"/>
      <c r="M3321" s="175"/>
      <c r="N3321" s="174"/>
      <c r="P3321" s="174"/>
      <c r="R3321" s="175"/>
      <c r="S3321" s="174"/>
      <c r="U3321" s="174"/>
      <c r="W3321" s="175"/>
      <c r="X3321" s="174"/>
    </row>
    <row r="3322" spans="7:24" s="165" customFormat="1" ht="15" customHeight="1">
      <c r="G3322" s="172"/>
      <c r="I3322" s="173"/>
      <c r="J3322" s="173"/>
      <c r="K3322" s="174"/>
      <c r="M3322" s="175"/>
      <c r="N3322" s="174"/>
      <c r="P3322" s="174"/>
      <c r="R3322" s="175"/>
      <c r="S3322" s="174"/>
      <c r="U3322" s="174"/>
      <c r="W3322" s="175"/>
      <c r="X3322" s="174"/>
    </row>
    <row r="3323" spans="7:24" s="165" customFormat="1" ht="15" customHeight="1">
      <c r="G3323" s="172"/>
      <c r="I3323" s="173"/>
      <c r="J3323" s="173"/>
      <c r="K3323" s="174"/>
      <c r="M3323" s="175"/>
      <c r="N3323" s="174"/>
      <c r="P3323" s="174"/>
      <c r="R3323" s="175"/>
      <c r="S3323" s="174"/>
      <c r="U3323" s="174"/>
      <c r="W3323" s="175"/>
      <c r="X3323" s="174"/>
    </row>
    <row r="3324" spans="7:24" s="165" customFormat="1" ht="15" customHeight="1">
      <c r="G3324" s="172"/>
      <c r="I3324" s="173"/>
      <c r="J3324" s="173"/>
      <c r="K3324" s="174"/>
      <c r="M3324" s="175"/>
      <c r="N3324" s="174"/>
      <c r="P3324" s="174"/>
      <c r="R3324" s="175"/>
      <c r="S3324" s="174"/>
      <c r="U3324" s="174"/>
      <c r="W3324" s="175"/>
      <c r="X3324" s="174"/>
    </row>
    <row r="3325" spans="7:24" s="165" customFormat="1" ht="15" customHeight="1">
      <c r="G3325" s="172"/>
      <c r="I3325" s="173"/>
      <c r="J3325" s="173"/>
      <c r="K3325" s="174"/>
      <c r="M3325" s="175"/>
      <c r="N3325" s="174"/>
      <c r="P3325" s="174"/>
      <c r="R3325" s="175"/>
      <c r="S3325" s="174"/>
      <c r="U3325" s="174"/>
      <c r="W3325" s="175"/>
      <c r="X3325" s="174"/>
    </row>
    <row r="3326" spans="7:24" s="165" customFormat="1" ht="15" customHeight="1">
      <c r="G3326" s="172"/>
      <c r="I3326" s="173"/>
      <c r="J3326" s="173"/>
      <c r="K3326" s="174"/>
      <c r="M3326" s="175"/>
      <c r="N3326" s="174"/>
      <c r="P3326" s="174"/>
      <c r="R3326" s="175"/>
      <c r="S3326" s="174"/>
      <c r="U3326" s="174"/>
      <c r="W3326" s="175"/>
      <c r="X3326" s="174"/>
    </row>
    <row r="3327" spans="7:24" s="165" customFormat="1" ht="15" customHeight="1">
      <c r="G3327" s="172"/>
      <c r="I3327" s="173"/>
      <c r="J3327" s="173"/>
      <c r="K3327" s="174"/>
      <c r="M3327" s="175"/>
      <c r="N3327" s="174"/>
      <c r="P3327" s="174"/>
      <c r="R3327" s="175"/>
      <c r="S3327" s="174"/>
      <c r="U3327" s="174"/>
      <c r="W3327" s="175"/>
      <c r="X3327" s="174"/>
    </row>
    <row r="3328" spans="7:24" s="165" customFormat="1" ht="15" customHeight="1">
      <c r="G3328" s="172"/>
      <c r="I3328" s="173"/>
      <c r="J3328" s="173"/>
      <c r="K3328" s="174"/>
      <c r="M3328" s="175"/>
      <c r="N3328" s="174"/>
      <c r="P3328" s="174"/>
      <c r="R3328" s="175"/>
      <c r="S3328" s="174"/>
      <c r="U3328" s="174"/>
      <c r="W3328" s="175"/>
      <c r="X3328" s="174"/>
    </row>
    <row r="3329" spans="7:24" s="165" customFormat="1" ht="15" customHeight="1">
      <c r="G3329" s="172"/>
      <c r="I3329" s="173"/>
      <c r="J3329" s="173"/>
      <c r="K3329" s="174"/>
      <c r="M3329" s="175"/>
      <c r="N3329" s="174"/>
      <c r="P3329" s="174"/>
      <c r="R3329" s="175"/>
      <c r="S3329" s="174"/>
      <c r="U3329" s="174"/>
      <c r="W3329" s="175"/>
      <c r="X3329" s="174"/>
    </row>
    <row r="3330" spans="7:24" s="165" customFormat="1" ht="15" customHeight="1">
      <c r="G3330" s="172"/>
      <c r="I3330" s="173"/>
      <c r="J3330" s="173"/>
      <c r="K3330" s="174"/>
      <c r="M3330" s="175"/>
      <c r="N3330" s="174"/>
      <c r="P3330" s="174"/>
      <c r="R3330" s="175"/>
      <c r="S3330" s="174"/>
      <c r="U3330" s="174"/>
      <c r="W3330" s="175"/>
      <c r="X3330" s="174"/>
    </row>
    <row r="3331" spans="7:24" s="165" customFormat="1" ht="15" customHeight="1">
      <c r="G3331" s="172"/>
      <c r="I3331" s="173"/>
      <c r="J3331" s="173"/>
      <c r="K3331" s="174"/>
      <c r="M3331" s="175"/>
      <c r="N3331" s="174"/>
      <c r="P3331" s="174"/>
      <c r="R3331" s="175"/>
      <c r="S3331" s="174"/>
      <c r="U3331" s="174"/>
      <c r="W3331" s="175"/>
      <c r="X3331" s="174"/>
    </row>
    <row r="3332" spans="7:24" s="165" customFormat="1" ht="15" customHeight="1">
      <c r="G3332" s="172"/>
      <c r="I3332" s="173"/>
      <c r="J3332" s="173"/>
      <c r="K3332" s="174"/>
      <c r="M3332" s="175"/>
      <c r="N3332" s="174"/>
      <c r="P3332" s="174"/>
      <c r="R3332" s="175"/>
      <c r="S3332" s="174"/>
      <c r="U3332" s="174"/>
      <c r="W3332" s="175"/>
      <c r="X3332" s="174"/>
    </row>
    <row r="3333" spans="7:24" s="165" customFormat="1" ht="15" customHeight="1">
      <c r="G3333" s="172"/>
      <c r="I3333" s="173"/>
      <c r="J3333" s="173"/>
      <c r="K3333" s="174"/>
      <c r="M3333" s="175"/>
      <c r="N3333" s="174"/>
      <c r="P3333" s="174"/>
      <c r="R3333" s="175"/>
      <c r="S3333" s="174"/>
      <c r="U3333" s="174"/>
      <c r="W3333" s="175"/>
      <c r="X3333" s="174"/>
    </row>
    <row r="3334" spans="7:24" s="165" customFormat="1" ht="15" customHeight="1">
      <c r="G3334" s="172"/>
      <c r="I3334" s="173"/>
      <c r="J3334" s="173"/>
      <c r="K3334" s="174"/>
      <c r="M3334" s="175"/>
      <c r="N3334" s="174"/>
      <c r="P3334" s="174"/>
      <c r="R3334" s="175"/>
      <c r="S3334" s="174"/>
      <c r="U3334" s="174"/>
      <c r="W3334" s="175"/>
      <c r="X3334" s="174"/>
    </row>
    <row r="3335" spans="7:24" s="165" customFormat="1" ht="15" customHeight="1">
      <c r="G3335" s="172"/>
      <c r="I3335" s="173"/>
      <c r="J3335" s="173"/>
      <c r="K3335" s="174"/>
      <c r="M3335" s="175"/>
      <c r="N3335" s="174"/>
      <c r="P3335" s="174"/>
      <c r="R3335" s="175"/>
      <c r="S3335" s="174"/>
      <c r="U3335" s="174"/>
      <c r="W3335" s="175"/>
      <c r="X3335" s="174"/>
    </row>
    <row r="3336" spans="7:24" s="165" customFormat="1" ht="15" customHeight="1">
      <c r="G3336" s="172"/>
      <c r="I3336" s="173"/>
      <c r="J3336" s="173"/>
      <c r="K3336" s="174"/>
      <c r="M3336" s="175"/>
      <c r="N3336" s="174"/>
      <c r="P3336" s="174"/>
      <c r="R3336" s="175"/>
      <c r="S3336" s="174"/>
      <c r="U3336" s="174"/>
      <c r="W3336" s="175"/>
      <c r="X3336" s="174"/>
    </row>
    <row r="3337" spans="7:24" s="165" customFormat="1" ht="15" customHeight="1">
      <c r="G3337" s="172"/>
      <c r="I3337" s="173"/>
      <c r="J3337" s="173"/>
      <c r="K3337" s="174"/>
      <c r="M3337" s="175"/>
      <c r="N3337" s="174"/>
      <c r="P3337" s="174"/>
      <c r="R3337" s="175"/>
      <c r="S3337" s="174"/>
      <c r="U3337" s="174"/>
      <c r="W3337" s="175"/>
      <c r="X3337" s="174"/>
    </row>
    <row r="3338" spans="7:24" s="165" customFormat="1" ht="15" customHeight="1">
      <c r="G3338" s="172"/>
      <c r="I3338" s="173"/>
      <c r="J3338" s="173"/>
      <c r="K3338" s="174"/>
      <c r="M3338" s="175"/>
      <c r="N3338" s="174"/>
      <c r="P3338" s="174"/>
      <c r="R3338" s="175"/>
      <c r="S3338" s="174"/>
      <c r="U3338" s="174"/>
      <c r="W3338" s="175"/>
      <c r="X3338" s="174"/>
    </row>
    <row r="3339" spans="7:24" s="165" customFormat="1" ht="15" customHeight="1">
      <c r="G3339" s="172"/>
      <c r="I3339" s="173"/>
      <c r="J3339" s="173"/>
      <c r="K3339" s="174"/>
      <c r="M3339" s="175"/>
      <c r="N3339" s="174"/>
      <c r="P3339" s="174"/>
      <c r="R3339" s="175"/>
      <c r="S3339" s="174"/>
      <c r="U3339" s="174"/>
      <c r="W3339" s="175"/>
      <c r="X3339" s="174"/>
    </row>
    <row r="3340" spans="7:24" s="165" customFormat="1" ht="15" customHeight="1">
      <c r="G3340" s="172"/>
      <c r="I3340" s="173"/>
      <c r="J3340" s="173"/>
      <c r="K3340" s="174"/>
      <c r="M3340" s="175"/>
      <c r="N3340" s="174"/>
      <c r="P3340" s="174"/>
      <c r="R3340" s="175"/>
      <c r="S3340" s="174"/>
      <c r="U3340" s="174"/>
      <c r="W3340" s="175"/>
      <c r="X3340" s="174"/>
    </row>
    <row r="3341" spans="7:24" s="165" customFormat="1" ht="15" customHeight="1">
      <c r="G3341" s="172"/>
      <c r="I3341" s="173"/>
      <c r="J3341" s="173"/>
      <c r="K3341" s="174"/>
      <c r="M3341" s="175"/>
      <c r="N3341" s="174"/>
      <c r="P3341" s="174"/>
      <c r="R3341" s="175"/>
      <c r="S3341" s="174"/>
      <c r="U3341" s="174"/>
      <c r="W3341" s="175"/>
      <c r="X3341" s="174"/>
    </row>
    <row r="3342" spans="7:24" s="165" customFormat="1" ht="15" customHeight="1">
      <c r="G3342" s="172"/>
      <c r="I3342" s="173"/>
      <c r="J3342" s="173"/>
      <c r="K3342" s="174"/>
      <c r="M3342" s="175"/>
      <c r="N3342" s="174"/>
      <c r="P3342" s="174"/>
      <c r="R3342" s="175"/>
      <c r="S3342" s="174"/>
      <c r="U3342" s="174"/>
      <c r="W3342" s="175"/>
      <c r="X3342" s="174"/>
    </row>
    <row r="3343" spans="7:24" s="165" customFormat="1" ht="15" customHeight="1">
      <c r="G3343" s="172"/>
      <c r="I3343" s="173"/>
      <c r="J3343" s="173"/>
      <c r="K3343" s="174"/>
      <c r="M3343" s="175"/>
      <c r="N3343" s="174"/>
      <c r="P3343" s="174"/>
      <c r="R3343" s="175"/>
      <c r="S3343" s="174"/>
      <c r="U3343" s="174"/>
      <c r="W3343" s="175"/>
      <c r="X3343" s="174"/>
    </row>
    <row r="3344" spans="7:24" s="165" customFormat="1" ht="15" customHeight="1">
      <c r="G3344" s="172"/>
      <c r="I3344" s="173"/>
      <c r="J3344" s="173"/>
      <c r="K3344" s="174"/>
      <c r="M3344" s="175"/>
      <c r="N3344" s="174"/>
      <c r="P3344" s="174"/>
      <c r="R3344" s="175"/>
      <c r="S3344" s="174"/>
      <c r="U3344" s="174"/>
      <c r="W3344" s="175"/>
      <c r="X3344" s="174"/>
    </row>
    <row r="3345" spans="7:24" s="165" customFormat="1" ht="15" customHeight="1">
      <c r="G3345" s="172"/>
      <c r="I3345" s="173"/>
      <c r="J3345" s="173"/>
      <c r="K3345" s="174"/>
      <c r="M3345" s="175"/>
      <c r="N3345" s="174"/>
      <c r="P3345" s="174"/>
      <c r="R3345" s="175"/>
      <c r="S3345" s="174"/>
      <c r="U3345" s="174"/>
      <c r="W3345" s="175"/>
      <c r="X3345" s="174"/>
    </row>
    <row r="3346" spans="7:24" s="165" customFormat="1" ht="15" customHeight="1">
      <c r="G3346" s="172"/>
      <c r="I3346" s="173"/>
      <c r="J3346" s="173"/>
      <c r="K3346" s="174"/>
      <c r="M3346" s="175"/>
      <c r="N3346" s="174"/>
      <c r="P3346" s="174"/>
      <c r="R3346" s="175"/>
      <c r="S3346" s="174"/>
      <c r="U3346" s="174"/>
      <c r="W3346" s="175"/>
      <c r="X3346" s="174"/>
    </row>
    <row r="3347" spans="7:24" s="165" customFormat="1" ht="15" customHeight="1">
      <c r="G3347" s="172"/>
      <c r="I3347" s="173"/>
      <c r="J3347" s="173"/>
      <c r="K3347" s="174"/>
      <c r="M3347" s="175"/>
      <c r="N3347" s="174"/>
      <c r="P3347" s="174"/>
      <c r="R3347" s="175"/>
      <c r="S3347" s="174"/>
      <c r="U3347" s="174"/>
      <c r="W3347" s="175"/>
      <c r="X3347" s="174"/>
    </row>
    <row r="3348" spans="7:24" s="165" customFormat="1" ht="15" customHeight="1">
      <c r="G3348" s="172"/>
      <c r="I3348" s="173"/>
      <c r="J3348" s="173"/>
      <c r="K3348" s="174"/>
      <c r="M3348" s="175"/>
      <c r="N3348" s="174"/>
      <c r="P3348" s="174"/>
      <c r="R3348" s="175"/>
      <c r="S3348" s="174"/>
      <c r="U3348" s="174"/>
      <c r="W3348" s="175"/>
      <c r="X3348" s="174"/>
    </row>
    <row r="3349" spans="7:24" s="165" customFormat="1" ht="15" customHeight="1">
      <c r="G3349" s="172"/>
      <c r="I3349" s="173"/>
      <c r="J3349" s="173"/>
      <c r="K3349" s="174"/>
      <c r="M3349" s="175"/>
      <c r="N3349" s="174"/>
      <c r="P3349" s="174"/>
      <c r="R3349" s="175"/>
      <c r="S3349" s="174"/>
      <c r="U3349" s="174"/>
      <c r="W3349" s="175"/>
      <c r="X3349" s="174"/>
    </row>
    <row r="3350" spans="7:24" s="165" customFormat="1" ht="15" customHeight="1">
      <c r="G3350" s="172"/>
      <c r="I3350" s="173"/>
      <c r="J3350" s="173"/>
      <c r="K3350" s="174"/>
      <c r="M3350" s="175"/>
      <c r="N3350" s="174"/>
      <c r="P3350" s="174"/>
      <c r="R3350" s="175"/>
      <c r="S3350" s="174"/>
      <c r="U3350" s="174"/>
      <c r="W3350" s="175"/>
      <c r="X3350" s="174"/>
    </row>
    <row r="3351" spans="7:24" s="165" customFormat="1" ht="15" customHeight="1">
      <c r="G3351" s="172"/>
      <c r="I3351" s="173"/>
      <c r="J3351" s="173"/>
      <c r="K3351" s="174"/>
      <c r="M3351" s="175"/>
      <c r="N3351" s="174"/>
      <c r="P3351" s="174"/>
      <c r="R3351" s="175"/>
      <c r="S3351" s="174"/>
      <c r="U3351" s="174"/>
      <c r="W3351" s="175"/>
      <c r="X3351" s="174"/>
    </row>
    <row r="3352" spans="7:24" s="165" customFormat="1" ht="15" customHeight="1">
      <c r="G3352" s="172"/>
      <c r="I3352" s="173"/>
      <c r="J3352" s="173"/>
      <c r="K3352" s="174"/>
      <c r="M3352" s="175"/>
      <c r="N3352" s="174"/>
      <c r="P3352" s="174"/>
      <c r="R3352" s="175"/>
      <c r="S3352" s="174"/>
      <c r="U3352" s="174"/>
      <c r="W3352" s="175"/>
      <c r="X3352" s="174"/>
    </row>
    <row r="3353" spans="7:24" s="165" customFormat="1" ht="15" customHeight="1">
      <c r="G3353" s="172"/>
      <c r="I3353" s="173"/>
      <c r="J3353" s="173"/>
      <c r="K3353" s="174"/>
      <c r="M3353" s="175"/>
      <c r="N3353" s="174"/>
      <c r="P3353" s="174"/>
      <c r="R3353" s="175"/>
      <c r="S3353" s="174"/>
      <c r="U3353" s="174"/>
      <c r="W3353" s="175"/>
      <c r="X3353" s="174"/>
    </row>
    <row r="3354" spans="7:24" s="165" customFormat="1" ht="15" customHeight="1">
      <c r="G3354" s="172"/>
      <c r="I3354" s="173"/>
      <c r="J3354" s="173"/>
      <c r="K3354" s="174"/>
      <c r="M3354" s="175"/>
      <c r="N3354" s="174"/>
      <c r="P3354" s="174"/>
      <c r="R3354" s="175"/>
      <c r="S3354" s="174"/>
      <c r="U3354" s="174"/>
      <c r="W3354" s="175"/>
      <c r="X3354" s="174"/>
    </row>
    <row r="3355" spans="7:24" s="165" customFormat="1" ht="15" customHeight="1">
      <c r="G3355" s="172"/>
      <c r="I3355" s="173"/>
      <c r="J3355" s="173"/>
      <c r="K3355" s="174"/>
      <c r="M3355" s="175"/>
      <c r="N3355" s="174"/>
      <c r="P3355" s="174"/>
      <c r="R3355" s="175"/>
      <c r="S3355" s="174"/>
      <c r="U3355" s="174"/>
      <c r="W3355" s="175"/>
      <c r="X3355" s="174"/>
    </row>
    <row r="3356" spans="7:24" s="165" customFormat="1" ht="15" customHeight="1">
      <c r="G3356" s="172"/>
      <c r="I3356" s="173"/>
      <c r="J3356" s="173"/>
      <c r="K3356" s="174"/>
      <c r="M3356" s="175"/>
      <c r="N3356" s="174"/>
      <c r="P3356" s="174"/>
      <c r="R3356" s="175"/>
      <c r="S3356" s="174"/>
      <c r="U3356" s="174"/>
      <c r="W3356" s="175"/>
      <c r="X3356" s="174"/>
    </row>
    <row r="3357" spans="7:24" s="165" customFormat="1" ht="15" customHeight="1">
      <c r="G3357" s="172"/>
      <c r="I3357" s="173"/>
      <c r="J3357" s="173"/>
      <c r="K3357" s="174"/>
      <c r="M3357" s="175"/>
      <c r="N3357" s="174"/>
      <c r="P3357" s="174"/>
      <c r="R3357" s="175"/>
      <c r="S3357" s="174"/>
      <c r="U3357" s="174"/>
      <c r="W3357" s="175"/>
      <c r="X3357" s="174"/>
    </row>
    <row r="3358" spans="7:24" s="165" customFormat="1" ht="15" customHeight="1">
      <c r="G3358" s="172"/>
      <c r="I3358" s="173"/>
      <c r="J3358" s="173"/>
      <c r="K3358" s="174"/>
      <c r="M3358" s="175"/>
      <c r="N3358" s="174"/>
      <c r="P3358" s="174"/>
      <c r="R3358" s="175"/>
      <c r="S3358" s="174"/>
      <c r="U3358" s="174"/>
      <c r="W3358" s="175"/>
      <c r="X3358" s="174"/>
    </row>
    <row r="3359" spans="7:24" s="165" customFormat="1" ht="15" customHeight="1">
      <c r="G3359" s="172"/>
      <c r="I3359" s="173"/>
      <c r="J3359" s="173"/>
      <c r="K3359" s="174"/>
      <c r="M3359" s="175"/>
      <c r="N3359" s="174"/>
      <c r="P3359" s="174"/>
      <c r="R3359" s="175"/>
      <c r="S3359" s="174"/>
      <c r="U3359" s="174"/>
      <c r="W3359" s="175"/>
      <c r="X3359" s="174"/>
    </row>
    <row r="3360" spans="7:24" s="165" customFormat="1" ht="15" customHeight="1">
      <c r="G3360" s="172"/>
      <c r="I3360" s="173"/>
      <c r="J3360" s="173"/>
      <c r="K3360" s="174"/>
      <c r="M3360" s="175"/>
      <c r="N3360" s="174"/>
      <c r="P3360" s="174"/>
      <c r="R3360" s="175"/>
      <c r="S3360" s="174"/>
      <c r="U3360" s="174"/>
      <c r="W3360" s="175"/>
      <c r="X3360" s="174"/>
    </row>
    <row r="3361" spans="7:24" s="165" customFormat="1" ht="15" customHeight="1">
      <c r="G3361" s="172"/>
      <c r="I3361" s="173"/>
      <c r="J3361" s="173"/>
      <c r="K3361" s="174"/>
      <c r="M3361" s="175"/>
      <c r="N3361" s="174"/>
      <c r="P3361" s="174"/>
      <c r="R3361" s="175"/>
      <c r="S3361" s="174"/>
      <c r="U3361" s="174"/>
      <c r="W3361" s="175"/>
      <c r="X3361" s="174"/>
    </row>
    <row r="3362" spans="7:24" s="165" customFormat="1" ht="15" customHeight="1">
      <c r="G3362" s="172"/>
      <c r="I3362" s="173"/>
      <c r="J3362" s="173"/>
      <c r="K3362" s="174"/>
      <c r="M3362" s="175"/>
      <c r="N3362" s="174"/>
      <c r="P3362" s="174"/>
      <c r="R3362" s="175"/>
      <c r="S3362" s="174"/>
      <c r="U3362" s="174"/>
      <c r="W3362" s="175"/>
      <c r="X3362" s="174"/>
    </row>
    <row r="3363" spans="7:24" s="165" customFormat="1" ht="15" customHeight="1">
      <c r="G3363" s="172"/>
      <c r="I3363" s="173"/>
      <c r="J3363" s="173"/>
      <c r="K3363" s="174"/>
      <c r="M3363" s="175"/>
      <c r="N3363" s="174"/>
      <c r="P3363" s="174"/>
      <c r="R3363" s="175"/>
      <c r="S3363" s="174"/>
      <c r="U3363" s="174"/>
      <c r="W3363" s="175"/>
      <c r="X3363" s="174"/>
    </row>
    <row r="3364" spans="7:24" s="165" customFormat="1" ht="15" customHeight="1">
      <c r="G3364" s="172"/>
      <c r="I3364" s="173"/>
      <c r="J3364" s="173"/>
      <c r="K3364" s="174"/>
      <c r="M3364" s="175"/>
      <c r="N3364" s="174"/>
      <c r="P3364" s="174"/>
      <c r="R3364" s="175"/>
      <c r="S3364" s="174"/>
      <c r="U3364" s="174"/>
      <c r="W3364" s="175"/>
      <c r="X3364" s="174"/>
    </row>
    <row r="3365" spans="7:24" s="165" customFormat="1" ht="15" customHeight="1">
      <c r="G3365" s="172"/>
      <c r="I3365" s="173"/>
      <c r="J3365" s="173"/>
      <c r="K3365" s="174"/>
      <c r="M3365" s="175"/>
      <c r="N3365" s="174"/>
      <c r="P3365" s="174"/>
      <c r="R3365" s="175"/>
      <c r="S3365" s="174"/>
      <c r="U3365" s="174"/>
      <c r="W3365" s="175"/>
      <c r="X3365" s="174"/>
    </row>
    <row r="3366" spans="7:24" s="165" customFormat="1" ht="15" customHeight="1">
      <c r="G3366" s="172"/>
      <c r="I3366" s="173"/>
      <c r="J3366" s="173"/>
      <c r="K3366" s="174"/>
      <c r="M3366" s="175"/>
      <c r="N3366" s="174"/>
      <c r="P3366" s="174"/>
      <c r="R3366" s="175"/>
      <c r="S3366" s="174"/>
      <c r="U3366" s="174"/>
      <c r="W3366" s="175"/>
      <c r="X3366" s="174"/>
    </row>
    <row r="3367" spans="7:24" s="165" customFormat="1" ht="15" customHeight="1">
      <c r="G3367" s="172"/>
      <c r="I3367" s="173"/>
      <c r="J3367" s="173"/>
      <c r="K3367" s="174"/>
      <c r="M3367" s="175"/>
      <c r="N3367" s="174"/>
      <c r="P3367" s="174"/>
      <c r="R3367" s="175"/>
      <c r="S3367" s="174"/>
      <c r="U3367" s="174"/>
      <c r="W3367" s="175"/>
      <c r="X3367" s="174"/>
    </row>
    <row r="3368" spans="7:24" s="165" customFormat="1" ht="15" customHeight="1">
      <c r="G3368" s="172"/>
      <c r="I3368" s="173"/>
      <c r="J3368" s="173"/>
      <c r="K3368" s="174"/>
      <c r="M3368" s="175"/>
      <c r="N3368" s="174"/>
      <c r="P3368" s="174"/>
      <c r="R3368" s="175"/>
      <c r="S3368" s="174"/>
      <c r="U3368" s="174"/>
      <c r="W3368" s="175"/>
      <c r="X3368" s="174"/>
    </row>
    <row r="3369" spans="7:24" s="165" customFormat="1" ht="15" customHeight="1">
      <c r="G3369" s="172"/>
      <c r="I3369" s="173"/>
      <c r="J3369" s="173"/>
      <c r="K3369" s="174"/>
      <c r="M3369" s="175"/>
      <c r="N3369" s="174"/>
      <c r="P3369" s="174"/>
      <c r="R3369" s="175"/>
      <c r="S3369" s="174"/>
      <c r="U3369" s="174"/>
      <c r="W3369" s="175"/>
      <c r="X3369" s="174"/>
    </row>
    <row r="3370" spans="7:24" s="165" customFormat="1" ht="15" customHeight="1">
      <c r="G3370" s="172"/>
      <c r="I3370" s="173"/>
      <c r="J3370" s="173"/>
      <c r="K3370" s="174"/>
      <c r="M3370" s="175"/>
      <c r="N3370" s="174"/>
      <c r="P3370" s="174"/>
      <c r="R3370" s="175"/>
      <c r="S3370" s="174"/>
      <c r="U3370" s="174"/>
      <c r="W3370" s="175"/>
      <c r="X3370" s="174"/>
    </row>
    <row r="3371" spans="7:24" s="165" customFormat="1" ht="15" customHeight="1">
      <c r="G3371" s="172"/>
      <c r="I3371" s="173"/>
      <c r="J3371" s="173"/>
      <c r="K3371" s="174"/>
      <c r="M3371" s="175"/>
      <c r="N3371" s="174"/>
      <c r="P3371" s="174"/>
      <c r="R3371" s="175"/>
      <c r="S3371" s="174"/>
      <c r="U3371" s="174"/>
      <c r="W3371" s="175"/>
      <c r="X3371" s="174"/>
    </row>
    <row r="3372" spans="7:24" s="165" customFormat="1" ht="15" customHeight="1">
      <c r="G3372" s="172"/>
      <c r="I3372" s="173"/>
      <c r="J3372" s="173"/>
      <c r="K3372" s="174"/>
      <c r="M3372" s="175"/>
      <c r="N3372" s="174"/>
      <c r="P3372" s="174"/>
      <c r="R3372" s="175"/>
      <c r="S3372" s="174"/>
      <c r="U3372" s="174"/>
      <c r="W3372" s="175"/>
      <c r="X3372" s="174"/>
    </row>
    <row r="3373" spans="7:24" s="165" customFormat="1" ht="15" customHeight="1">
      <c r="G3373" s="172"/>
      <c r="I3373" s="173"/>
      <c r="J3373" s="173"/>
      <c r="K3373" s="174"/>
      <c r="M3373" s="175"/>
      <c r="N3373" s="174"/>
      <c r="P3373" s="174"/>
      <c r="R3373" s="175"/>
      <c r="S3373" s="174"/>
      <c r="U3373" s="174"/>
      <c r="W3373" s="175"/>
      <c r="X3373" s="174"/>
    </row>
    <row r="3374" spans="7:24" s="165" customFormat="1" ht="15" customHeight="1">
      <c r="G3374" s="172"/>
      <c r="I3374" s="173"/>
      <c r="J3374" s="173"/>
      <c r="K3374" s="174"/>
      <c r="M3374" s="175"/>
      <c r="N3374" s="174"/>
      <c r="P3374" s="174"/>
      <c r="R3374" s="175"/>
      <c r="S3374" s="174"/>
      <c r="U3374" s="174"/>
      <c r="W3374" s="175"/>
      <c r="X3374" s="174"/>
    </row>
    <row r="3375" spans="7:24" s="165" customFormat="1" ht="15" customHeight="1">
      <c r="G3375" s="172"/>
      <c r="I3375" s="173"/>
      <c r="J3375" s="173"/>
      <c r="K3375" s="174"/>
      <c r="M3375" s="175"/>
      <c r="N3375" s="174"/>
      <c r="P3375" s="174"/>
      <c r="R3375" s="175"/>
      <c r="S3375" s="174"/>
      <c r="U3375" s="174"/>
      <c r="W3375" s="175"/>
      <c r="X3375" s="174"/>
    </row>
    <row r="3376" spans="7:24" s="165" customFormat="1" ht="15" customHeight="1">
      <c r="G3376" s="172"/>
      <c r="I3376" s="173"/>
      <c r="J3376" s="173"/>
      <c r="K3376" s="174"/>
      <c r="M3376" s="175"/>
      <c r="N3376" s="174"/>
      <c r="P3376" s="174"/>
      <c r="R3376" s="175"/>
      <c r="S3376" s="174"/>
      <c r="U3376" s="174"/>
      <c r="W3376" s="175"/>
      <c r="X3376" s="174"/>
    </row>
    <row r="3377" spans="7:24" s="165" customFormat="1" ht="15" customHeight="1">
      <c r="G3377" s="172"/>
      <c r="I3377" s="173"/>
      <c r="J3377" s="173"/>
      <c r="K3377" s="174"/>
      <c r="M3377" s="175"/>
      <c r="N3377" s="174"/>
      <c r="P3377" s="174"/>
      <c r="R3377" s="175"/>
      <c r="S3377" s="174"/>
      <c r="U3377" s="174"/>
      <c r="W3377" s="175"/>
      <c r="X3377" s="174"/>
    </row>
    <row r="3378" spans="7:24" s="165" customFormat="1" ht="15" customHeight="1">
      <c r="G3378" s="172"/>
      <c r="I3378" s="173"/>
      <c r="J3378" s="173"/>
      <c r="K3378" s="174"/>
      <c r="M3378" s="175"/>
      <c r="N3378" s="174"/>
      <c r="P3378" s="174"/>
      <c r="R3378" s="175"/>
      <c r="S3378" s="174"/>
      <c r="U3378" s="174"/>
      <c r="W3378" s="175"/>
      <c r="X3378" s="174"/>
    </row>
    <row r="3379" spans="7:24" s="165" customFormat="1" ht="15" customHeight="1">
      <c r="G3379" s="172"/>
      <c r="I3379" s="173"/>
      <c r="J3379" s="173"/>
      <c r="K3379" s="174"/>
      <c r="M3379" s="175"/>
      <c r="N3379" s="174"/>
      <c r="P3379" s="174"/>
      <c r="R3379" s="175"/>
      <c r="S3379" s="174"/>
      <c r="U3379" s="174"/>
      <c r="W3379" s="175"/>
      <c r="X3379" s="174"/>
    </row>
    <row r="3380" spans="7:24" s="165" customFormat="1" ht="15" customHeight="1">
      <c r="G3380" s="172"/>
      <c r="I3380" s="173"/>
      <c r="J3380" s="173"/>
      <c r="K3380" s="174"/>
      <c r="M3380" s="175"/>
      <c r="N3380" s="174"/>
      <c r="P3380" s="174"/>
      <c r="R3380" s="175"/>
      <c r="S3380" s="174"/>
      <c r="U3380" s="174"/>
      <c r="W3380" s="175"/>
      <c r="X3380" s="174"/>
    </row>
    <row r="3381" spans="7:24" s="165" customFormat="1" ht="15" customHeight="1">
      <c r="G3381" s="172"/>
      <c r="I3381" s="173"/>
      <c r="J3381" s="173"/>
      <c r="K3381" s="174"/>
      <c r="M3381" s="175"/>
      <c r="N3381" s="174"/>
      <c r="P3381" s="174"/>
      <c r="R3381" s="175"/>
      <c r="S3381" s="174"/>
      <c r="U3381" s="174"/>
      <c r="W3381" s="175"/>
      <c r="X3381" s="174"/>
    </row>
    <row r="3382" spans="7:24" s="165" customFormat="1" ht="15" customHeight="1">
      <c r="G3382" s="172"/>
      <c r="I3382" s="173"/>
      <c r="J3382" s="173"/>
      <c r="K3382" s="174"/>
      <c r="M3382" s="175"/>
      <c r="N3382" s="174"/>
      <c r="P3382" s="174"/>
      <c r="R3382" s="175"/>
      <c r="S3382" s="174"/>
      <c r="U3382" s="174"/>
      <c r="W3382" s="175"/>
      <c r="X3382" s="174"/>
    </row>
    <row r="3383" spans="7:24" s="165" customFormat="1" ht="15" customHeight="1">
      <c r="G3383" s="172"/>
      <c r="I3383" s="173"/>
      <c r="J3383" s="173"/>
      <c r="K3383" s="174"/>
      <c r="M3383" s="175"/>
      <c r="N3383" s="174"/>
      <c r="P3383" s="174"/>
      <c r="R3383" s="175"/>
      <c r="S3383" s="174"/>
      <c r="U3383" s="174"/>
      <c r="W3383" s="175"/>
      <c r="X3383" s="174"/>
    </row>
    <row r="3384" spans="7:24" s="165" customFormat="1" ht="15" customHeight="1">
      <c r="G3384" s="172"/>
      <c r="I3384" s="173"/>
      <c r="J3384" s="173"/>
      <c r="K3384" s="174"/>
      <c r="M3384" s="175"/>
      <c r="N3384" s="174"/>
      <c r="P3384" s="174"/>
      <c r="R3384" s="175"/>
      <c r="S3384" s="174"/>
      <c r="U3384" s="174"/>
      <c r="W3384" s="175"/>
      <c r="X3384" s="174"/>
    </row>
    <row r="3385" spans="7:24" s="165" customFormat="1" ht="15" customHeight="1">
      <c r="G3385" s="172"/>
      <c r="I3385" s="173"/>
      <c r="J3385" s="173"/>
      <c r="K3385" s="174"/>
      <c r="M3385" s="175"/>
      <c r="N3385" s="174"/>
      <c r="P3385" s="174"/>
      <c r="R3385" s="175"/>
      <c r="S3385" s="174"/>
      <c r="U3385" s="174"/>
      <c r="W3385" s="175"/>
      <c r="X3385" s="174"/>
    </row>
    <row r="3386" spans="7:24" s="165" customFormat="1" ht="15" customHeight="1">
      <c r="G3386" s="172"/>
      <c r="I3386" s="173"/>
      <c r="J3386" s="173"/>
      <c r="K3386" s="174"/>
      <c r="M3386" s="175"/>
      <c r="N3386" s="174"/>
      <c r="P3386" s="174"/>
      <c r="R3386" s="175"/>
      <c r="S3386" s="174"/>
      <c r="U3386" s="174"/>
      <c r="W3386" s="175"/>
      <c r="X3386" s="174"/>
    </row>
    <row r="3387" spans="7:24" s="165" customFormat="1" ht="15" customHeight="1">
      <c r="G3387" s="172"/>
      <c r="I3387" s="173"/>
      <c r="J3387" s="173"/>
      <c r="K3387" s="174"/>
      <c r="M3387" s="175"/>
      <c r="N3387" s="174"/>
      <c r="P3387" s="174"/>
      <c r="R3387" s="175"/>
      <c r="S3387" s="174"/>
      <c r="U3387" s="174"/>
      <c r="W3387" s="175"/>
      <c r="X3387" s="174"/>
    </row>
    <row r="3388" spans="7:24" s="165" customFormat="1" ht="15" customHeight="1">
      <c r="G3388" s="172"/>
      <c r="I3388" s="173"/>
      <c r="J3388" s="173"/>
      <c r="K3388" s="174"/>
      <c r="M3388" s="175"/>
      <c r="N3388" s="174"/>
      <c r="P3388" s="174"/>
      <c r="R3388" s="175"/>
      <c r="S3388" s="174"/>
      <c r="U3388" s="174"/>
      <c r="W3388" s="175"/>
      <c r="X3388" s="174"/>
    </row>
    <row r="3389" spans="7:24" s="165" customFormat="1" ht="15" customHeight="1">
      <c r="G3389" s="172"/>
      <c r="I3389" s="173"/>
      <c r="J3389" s="173"/>
      <c r="K3389" s="174"/>
      <c r="M3389" s="175"/>
      <c r="N3389" s="174"/>
      <c r="P3389" s="174"/>
      <c r="R3389" s="175"/>
      <c r="S3389" s="174"/>
      <c r="U3389" s="174"/>
      <c r="W3389" s="175"/>
      <c r="X3389" s="174"/>
    </row>
    <row r="3390" spans="7:24" s="165" customFormat="1" ht="15" customHeight="1">
      <c r="G3390" s="172"/>
      <c r="I3390" s="173"/>
      <c r="J3390" s="173"/>
      <c r="K3390" s="174"/>
      <c r="M3390" s="175"/>
      <c r="N3390" s="174"/>
      <c r="P3390" s="174"/>
      <c r="R3390" s="175"/>
      <c r="S3390" s="174"/>
      <c r="U3390" s="174"/>
      <c r="W3390" s="175"/>
      <c r="X3390" s="174"/>
    </row>
    <row r="3391" spans="7:24" s="165" customFormat="1" ht="15" customHeight="1">
      <c r="G3391" s="172"/>
      <c r="I3391" s="173"/>
      <c r="J3391" s="173"/>
      <c r="K3391" s="174"/>
      <c r="M3391" s="175"/>
      <c r="N3391" s="174"/>
      <c r="P3391" s="174"/>
      <c r="R3391" s="175"/>
      <c r="S3391" s="174"/>
      <c r="U3391" s="174"/>
      <c r="W3391" s="175"/>
      <c r="X3391" s="174"/>
    </row>
    <row r="3392" spans="7:24" s="165" customFormat="1" ht="15" customHeight="1">
      <c r="G3392" s="172"/>
      <c r="I3392" s="173"/>
      <c r="J3392" s="173"/>
      <c r="K3392" s="174"/>
      <c r="M3392" s="175"/>
      <c r="N3392" s="174"/>
      <c r="P3392" s="174"/>
      <c r="R3392" s="175"/>
      <c r="S3392" s="174"/>
      <c r="U3392" s="174"/>
      <c r="W3392" s="175"/>
      <c r="X3392" s="174"/>
    </row>
    <row r="3393" spans="7:24" s="165" customFormat="1" ht="15" customHeight="1">
      <c r="G3393" s="172"/>
      <c r="I3393" s="173"/>
      <c r="J3393" s="173"/>
      <c r="K3393" s="174"/>
      <c r="M3393" s="175"/>
      <c r="N3393" s="174"/>
      <c r="P3393" s="174"/>
      <c r="R3393" s="175"/>
      <c r="S3393" s="174"/>
      <c r="U3393" s="174"/>
      <c r="W3393" s="175"/>
      <c r="X3393" s="174"/>
    </row>
    <row r="3394" spans="7:24" s="165" customFormat="1" ht="15" customHeight="1">
      <c r="G3394" s="172"/>
      <c r="I3394" s="173"/>
      <c r="J3394" s="173"/>
      <c r="K3394" s="174"/>
      <c r="M3394" s="175"/>
      <c r="N3394" s="174"/>
      <c r="P3394" s="174"/>
      <c r="R3394" s="175"/>
      <c r="S3394" s="174"/>
      <c r="U3394" s="174"/>
      <c r="W3394" s="175"/>
      <c r="X3394" s="174"/>
    </row>
    <row r="3395" spans="7:24" s="165" customFormat="1" ht="15" customHeight="1">
      <c r="G3395" s="172"/>
      <c r="I3395" s="173"/>
      <c r="J3395" s="173"/>
      <c r="K3395" s="174"/>
      <c r="M3395" s="175"/>
      <c r="N3395" s="174"/>
      <c r="P3395" s="174"/>
      <c r="R3395" s="175"/>
      <c r="S3395" s="174"/>
      <c r="U3395" s="174"/>
      <c r="W3395" s="175"/>
      <c r="X3395" s="174"/>
    </row>
    <row r="3396" spans="7:24" s="165" customFormat="1" ht="15" customHeight="1">
      <c r="G3396" s="172"/>
      <c r="I3396" s="173"/>
      <c r="J3396" s="173"/>
      <c r="K3396" s="174"/>
      <c r="M3396" s="175"/>
      <c r="N3396" s="174"/>
      <c r="P3396" s="174"/>
      <c r="R3396" s="175"/>
      <c r="S3396" s="174"/>
      <c r="U3396" s="174"/>
      <c r="W3396" s="175"/>
      <c r="X3396" s="174"/>
    </row>
    <row r="3397" spans="7:24" s="165" customFormat="1" ht="15" customHeight="1">
      <c r="G3397" s="172"/>
      <c r="I3397" s="173"/>
      <c r="J3397" s="173"/>
      <c r="K3397" s="174"/>
      <c r="M3397" s="175"/>
      <c r="N3397" s="174"/>
      <c r="P3397" s="174"/>
      <c r="R3397" s="175"/>
      <c r="S3397" s="174"/>
      <c r="U3397" s="174"/>
      <c r="W3397" s="175"/>
      <c r="X3397" s="174"/>
    </row>
    <row r="3398" spans="7:24" s="165" customFormat="1" ht="15" customHeight="1">
      <c r="G3398" s="172"/>
      <c r="I3398" s="173"/>
      <c r="J3398" s="173"/>
      <c r="K3398" s="174"/>
      <c r="M3398" s="175"/>
      <c r="N3398" s="174"/>
      <c r="P3398" s="174"/>
      <c r="R3398" s="175"/>
      <c r="S3398" s="174"/>
      <c r="U3398" s="174"/>
      <c r="W3398" s="175"/>
      <c r="X3398" s="174"/>
    </row>
    <row r="3399" spans="7:24" s="165" customFormat="1" ht="15" customHeight="1">
      <c r="G3399" s="172"/>
      <c r="I3399" s="173"/>
      <c r="J3399" s="173"/>
      <c r="K3399" s="174"/>
      <c r="M3399" s="175"/>
      <c r="N3399" s="174"/>
      <c r="P3399" s="174"/>
      <c r="R3399" s="175"/>
      <c r="S3399" s="174"/>
      <c r="U3399" s="174"/>
      <c r="W3399" s="175"/>
      <c r="X3399" s="174"/>
    </row>
    <row r="3400" spans="7:24" s="165" customFormat="1" ht="15" customHeight="1">
      <c r="G3400" s="172"/>
      <c r="I3400" s="173"/>
      <c r="J3400" s="173"/>
      <c r="K3400" s="174"/>
      <c r="M3400" s="175"/>
      <c r="N3400" s="174"/>
      <c r="P3400" s="174"/>
      <c r="R3400" s="175"/>
      <c r="S3400" s="174"/>
      <c r="U3400" s="174"/>
      <c r="W3400" s="175"/>
      <c r="X3400" s="174"/>
    </row>
    <row r="3401" spans="7:24" s="165" customFormat="1" ht="15" customHeight="1">
      <c r="G3401" s="172"/>
      <c r="I3401" s="173"/>
      <c r="J3401" s="173"/>
      <c r="K3401" s="174"/>
      <c r="M3401" s="175"/>
      <c r="N3401" s="174"/>
      <c r="P3401" s="174"/>
      <c r="R3401" s="175"/>
      <c r="S3401" s="174"/>
      <c r="U3401" s="174"/>
      <c r="W3401" s="175"/>
      <c r="X3401" s="174"/>
    </row>
    <row r="3402" spans="7:24" s="165" customFormat="1" ht="15" customHeight="1">
      <c r="G3402" s="172"/>
      <c r="I3402" s="173"/>
      <c r="J3402" s="173"/>
      <c r="K3402" s="174"/>
      <c r="M3402" s="175"/>
      <c r="N3402" s="174"/>
      <c r="P3402" s="174"/>
      <c r="R3402" s="175"/>
      <c r="S3402" s="174"/>
      <c r="U3402" s="174"/>
      <c r="W3402" s="175"/>
      <c r="X3402" s="174"/>
    </row>
    <row r="3403" spans="7:24" s="165" customFormat="1" ht="15" customHeight="1">
      <c r="G3403" s="172"/>
      <c r="I3403" s="173"/>
      <c r="J3403" s="173"/>
      <c r="K3403" s="174"/>
      <c r="M3403" s="175"/>
      <c r="N3403" s="174"/>
      <c r="P3403" s="174"/>
      <c r="R3403" s="175"/>
      <c r="S3403" s="174"/>
      <c r="U3403" s="174"/>
      <c r="W3403" s="175"/>
      <c r="X3403" s="174"/>
    </row>
    <row r="3404" spans="7:24" s="165" customFormat="1" ht="15" customHeight="1">
      <c r="G3404" s="172"/>
      <c r="I3404" s="173"/>
      <c r="J3404" s="173"/>
      <c r="K3404" s="174"/>
      <c r="M3404" s="175"/>
      <c r="N3404" s="174"/>
      <c r="P3404" s="174"/>
      <c r="R3404" s="175"/>
      <c r="S3404" s="174"/>
      <c r="U3404" s="174"/>
      <c r="W3404" s="175"/>
      <c r="X3404" s="174"/>
    </row>
    <row r="3405" spans="7:24" s="165" customFormat="1" ht="15" customHeight="1">
      <c r="G3405" s="172"/>
      <c r="I3405" s="173"/>
      <c r="J3405" s="173"/>
      <c r="K3405" s="174"/>
      <c r="M3405" s="175"/>
      <c r="N3405" s="174"/>
      <c r="P3405" s="174"/>
      <c r="R3405" s="175"/>
      <c r="S3405" s="174"/>
      <c r="U3405" s="174"/>
      <c r="W3405" s="175"/>
      <c r="X3405" s="174"/>
    </row>
    <row r="3406" spans="7:24" s="165" customFormat="1" ht="15" customHeight="1">
      <c r="G3406" s="172"/>
      <c r="I3406" s="173"/>
      <c r="J3406" s="173"/>
      <c r="K3406" s="174"/>
      <c r="M3406" s="175"/>
      <c r="N3406" s="174"/>
      <c r="P3406" s="174"/>
      <c r="R3406" s="175"/>
      <c r="S3406" s="174"/>
      <c r="U3406" s="174"/>
      <c r="W3406" s="175"/>
      <c r="X3406" s="174"/>
    </row>
    <row r="3407" spans="7:24" s="165" customFormat="1" ht="15" customHeight="1">
      <c r="G3407" s="172"/>
      <c r="I3407" s="173"/>
      <c r="J3407" s="173"/>
      <c r="K3407" s="174"/>
      <c r="M3407" s="175"/>
      <c r="N3407" s="174"/>
      <c r="P3407" s="174"/>
      <c r="R3407" s="175"/>
      <c r="S3407" s="174"/>
      <c r="U3407" s="174"/>
      <c r="W3407" s="175"/>
      <c r="X3407" s="174"/>
    </row>
    <row r="3408" spans="7:24" s="165" customFormat="1" ht="15" customHeight="1">
      <c r="G3408" s="172"/>
      <c r="I3408" s="173"/>
      <c r="J3408" s="173"/>
      <c r="K3408" s="174"/>
      <c r="M3408" s="175"/>
      <c r="N3408" s="174"/>
      <c r="P3408" s="174"/>
      <c r="R3408" s="175"/>
      <c r="S3408" s="174"/>
      <c r="U3408" s="174"/>
      <c r="W3408" s="175"/>
      <c r="X3408" s="174"/>
    </row>
    <row r="3409" spans="7:24" s="165" customFormat="1" ht="15" customHeight="1">
      <c r="G3409" s="172"/>
      <c r="I3409" s="173"/>
      <c r="J3409" s="173"/>
      <c r="K3409" s="174"/>
      <c r="M3409" s="175"/>
      <c r="N3409" s="174"/>
      <c r="P3409" s="174"/>
      <c r="R3409" s="175"/>
      <c r="S3409" s="174"/>
      <c r="U3409" s="174"/>
      <c r="W3409" s="175"/>
      <c r="X3409" s="174"/>
    </row>
    <row r="3410" spans="7:24" s="165" customFormat="1" ht="15" customHeight="1">
      <c r="G3410" s="172"/>
      <c r="I3410" s="173"/>
      <c r="J3410" s="173"/>
      <c r="K3410" s="174"/>
      <c r="M3410" s="175"/>
      <c r="N3410" s="174"/>
      <c r="P3410" s="174"/>
      <c r="R3410" s="175"/>
      <c r="S3410" s="174"/>
      <c r="U3410" s="174"/>
      <c r="W3410" s="175"/>
      <c r="X3410" s="174"/>
    </row>
    <row r="3411" spans="7:24" s="165" customFormat="1" ht="15" customHeight="1">
      <c r="G3411" s="172"/>
      <c r="I3411" s="173"/>
      <c r="J3411" s="173"/>
      <c r="K3411" s="174"/>
      <c r="M3411" s="175"/>
      <c r="N3411" s="174"/>
      <c r="P3411" s="174"/>
      <c r="R3411" s="175"/>
      <c r="S3411" s="174"/>
      <c r="U3411" s="174"/>
      <c r="W3411" s="175"/>
      <c r="X3411" s="174"/>
    </row>
    <row r="3412" spans="7:24" s="165" customFormat="1" ht="15" customHeight="1">
      <c r="G3412" s="172"/>
      <c r="I3412" s="173"/>
      <c r="J3412" s="173"/>
      <c r="K3412" s="174"/>
      <c r="M3412" s="175"/>
      <c r="N3412" s="174"/>
      <c r="P3412" s="174"/>
      <c r="R3412" s="175"/>
      <c r="S3412" s="174"/>
      <c r="U3412" s="174"/>
      <c r="W3412" s="175"/>
      <c r="X3412" s="174"/>
    </row>
    <row r="3413" spans="7:24" s="165" customFormat="1" ht="15" customHeight="1">
      <c r="G3413" s="172"/>
      <c r="I3413" s="173"/>
      <c r="J3413" s="173"/>
      <c r="K3413" s="174"/>
      <c r="M3413" s="175"/>
      <c r="N3413" s="174"/>
      <c r="P3413" s="174"/>
      <c r="R3413" s="175"/>
      <c r="S3413" s="174"/>
      <c r="U3413" s="174"/>
      <c r="W3413" s="175"/>
      <c r="X3413" s="174"/>
    </row>
    <row r="3414" spans="7:24" s="165" customFormat="1" ht="15" customHeight="1">
      <c r="G3414" s="172"/>
      <c r="I3414" s="173"/>
      <c r="J3414" s="173"/>
      <c r="K3414" s="174"/>
      <c r="M3414" s="175"/>
      <c r="N3414" s="174"/>
      <c r="P3414" s="174"/>
      <c r="R3414" s="175"/>
      <c r="S3414" s="174"/>
      <c r="U3414" s="174"/>
      <c r="W3414" s="175"/>
      <c r="X3414" s="174"/>
    </row>
    <row r="3415" spans="7:24" s="165" customFormat="1" ht="15" customHeight="1">
      <c r="G3415" s="172"/>
      <c r="I3415" s="173"/>
      <c r="J3415" s="173"/>
      <c r="K3415" s="174"/>
      <c r="M3415" s="175"/>
      <c r="N3415" s="174"/>
      <c r="P3415" s="174"/>
      <c r="R3415" s="175"/>
      <c r="S3415" s="174"/>
      <c r="U3415" s="174"/>
      <c r="W3415" s="175"/>
      <c r="X3415" s="174"/>
    </row>
    <row r="3416" spans="7:24" s="165" customFormat="1" ht="15" customHeight="1">
      <c r="G3416" s="172"/>
      <c r="I3416" s="173"/>
      <c r="J3416" s="173"/>
      <c r="K3416" s="174"/>
      <c r="M3416" s="175"/>
      <c r="N3416" s="174"/>
      <c r="P3416" s="174"/>
      <c r="R3416" s="175"/>
      <c r="S3416" s="174"/>
      <c r="U3416" s="174"/>
      <c r="W3416" s="175"/>
      <c r="X3416" s="174"/>
    </row>
    <row r="3417" spans="7:24" s="165" customFormat="1" ht="15" customHeight="1">
      <c r="G3417" s="172"/>
      <c r="I3417" s="173"/>
      <c r="J3417" s="173"/>
      <c r="K3417" s="174"/>
      <c r="M3417" s="175"/>
      <c r="N3417" s="174"/>
      <c r="P3417" s="174"/>
      <c r="R3417" s="175"/>
      <c r="S3417" s="174"/>
      <c r="U3417" s="174"/>
      <c r="W3417" s="175"/>
      <c r="X3417" s="174"/>
    </row>
    <row r="3418" spans="7:24" s="165" customFormat="1" ht="15" customHeight="1">
      <c r="G3418" s="172"/>
      <c r="I3418" s="173"/>
      <c r="J3418" s="173"/>
      <c r="K3418" s="174"/>
      <c r="M3418" s="175"/>
      <c r="N3418" s="174"/>
      <c r="P3418" s="174"/>
      <c r="R3418" s="175"/>
      <c r="S3418" s="174"/>
      <c r="U3418" s="174"/>
      <c r="W3418" s="175"/>
      <c r="X3418" s="174"/>
    </row>
    <row r="3419" spans="7:24" s="165" customFormat="1" ht="15" customHeight="1">
      <c r="G3419" s="172"/>
      <c r="I3419" s="173"/>
      <c r="J3419" s="173"/>
      <c r="K3419" s="174"/>
      <c r="M3419" s="175"/>
      <c r="N3419" s="174"/>
      <c r="P3419" s="174"/>
      <c r="R3419" s="175"/>
      <c r="S3419" s="174"/>
      <c r="U3419" s="174"/>
      <c r="W3419" s="175"/>
      <c r="X3419" s="174"/>
    </row>
    <row r="3420" spans="7:24" s="165" customFormat="1" ht="15" customHeight="1">
      <c r="G3420" s="172"/>
      <c r="I3420" s="173"/>
      <c r="J3420" s="173"/>
      <c r="K3420" s="174"/>
      <c r="M3420" s="175"/>
      <c r="N3420" s="174"/>
      <c r="P3420" s="174"/>
      <c r="R3420" s="175"/>
      <c r="S3420" s="174"/>
      <c r="U3420" s="174"/>
      <c r="W3420" s="175"/>
      <c r="X3420" s="174"/>
    </row>
    <row r="3421" spans="7:24" s="165" customFormat="1" ht="15" customHeight="1">
      <c r="G3421" s="172"/>
      <c r="I3421" s="173"/>
      <c r="J3421" s="173"/>
      <c r="K3421" s="174"/>
      <c r="M3421" s="175"/>
      <c r="N3421" s="174"/>
      <c r="P3421" s="174"/>
      <c r="R3421" s="175"/>
      <c r="S3421" s="174"/>
      <c r="U3421" s="174"/>
      <c r="W3421" s="175"/>
      <c r="X3421" s="174"/>
    </row>
    <row r="3422" spans="7:24" s="165" customFormat="1" ht="15" customHeight="1">
      <c r="G3422" s="172"/>
      <c r="I3422" s="173"/>
      <c r="J3422" s="173"/>
      <c r="K3422" s="174"/>
      <c r="M3422" s="175"/>
      <c r="N3422" s="174"/>
      <c r="P3422" s="174"/>
      <c r="R3422" s="175"/>
      <c r="S3422" s="174"/>
      <c r="U3422" s="174"/>
      <c r="W3422" s="175"/>
      <c r="X3422" s="174"/>
    </row>
    <row r="3423" spans="7:24" s="165" customFormat="1" ht="15" customHeight="1">
      <c r="G3423" s="172"/>
      <c r="I3423" s="173"/>
      <c r="J3423" s="173"/>
      <c r="K3423" s="174"/>
      <c r="M3423" s="175"/>
      <c r="N3423" s="174"/>
      <c r="P3423" s="174"/>
      <c r="R3423" s="175"/>
      <c r="S3423" s="174"/>
      <c r="U3423" s="174"/>
      <c r="W3423" s="175"/>
      <c r="X3423" s="174"/>
    </row>
    <row r="3424" spans="7:24" s="165" customFormat="1" ht="15" customHeight="1">
      <c r="G3424" s="172"/>
      <c r="I3424" s="173"/>
      <c r="J3424" s="173"/>
      <c r="K3424" s="174"/>
      <c r="M3424" s="175"/>
      <c r="N3424" s="174"/>
      <c r="P3424" s="174"/>
      <c r="R3424" s="175"/>
      <c r="S3424" s="174"/>
      <c r="U3424" s="174"/>
      <c r="W3424" s="175"/>
      <c r="X3424" s="174"/>
    </row>
    <row r="3425" spans="7:24" s="165" customFormat="1" ht="15" customHeight="1">
      <c r="G3425" s="172"/>
      <c r="I3425" s="173"/>
      <c r="J3425" s="173"/>
      <c r="K3425" s="174"/>
      <c r="M3425" s="175"/>
      <c r="N3425" s="174"/>
      <c r="P3425" s="174"/>
      <c r="R3425" s="175"/>
      <c r="S3425" s="174"/>
      <c r="U3425" s="174"/>
      <c r="W3425" s="175"/>
      <c r="X3425" s="174"/>
    </row>
    <row r="3426" spans="7:24" s="165" customFormat="1" ht="15" customHeight="1">
      <c r="G3426" s="172"/>
      <c r="I3426" s="173"/>
      <c r="J3426" s="173"/>
      <c r="K3426" s="174"/>
      <c r="M3426" s="175"/>
      <c r="N3426" s="174"/>
      <c r="P3426" s="174"/>
      <c r="R3426" s="175"/>
      <c r="S3426" s="174"/>
      <c r="U3426" s="174"/>
      <c r="W3426" s="175"/>
      <c r="X3426" s="174"/>
    </row>
    <row r="3427" spans="7:24" s="165" customFormat="1" ht="15" customHeight="1">
      <c r="G3427" s="172"/>
      <c r="I3427" s="173"/>
      <c r="J3427" s="173"/>
      <c r="K3427" s="174"/>
      <c r="M3427" s="175"/>
      <c r="N3427" s="174"/>
      <c r="P3427" s="174"/>
      <c r="R3427" s="175"/>
      <c r="S3427" s="174"/>
      <c r="U3427" s="174"/>
      <c r="W3427" s="175"/>
      <c r="X3427" s="174"/>
    </row>
    <row r="3428" spans="7:24" s="165" customFormat="1" ht="15" customHeight="1">
      <c r="G3428" s="172"/>
      <c r="I3428" s="173"/>
      <c r="J3428" s="173"/>
      <c r="K3428" s="174"/>
      <c r="M3428" s="175"/>
      <c r="N3428" s="174"/>
      <c r="P3428" s="174"/>
      <c r="R3428" s="175"/>
      <c r="S3428" s="174"/>
      <c r="U3428" s="174"/>
      <c r="W3428" s="175"/>
      <c r="X3428" s="174"/>
    </row>
    <row r="3429" spans="7:24" s="165" customFormat="1" ht="15" customHeight="1">
      <c r="G3429" s="172"/>
      <c r="I3429" s="173"/>
      <c r="J3429" s="173"/>
      <c r="K3429" s="174"/>
      <c r="M3429" s="175"/>
      <c r="N3429" s="174"/>
      <c r="P3429" s="174"/>
      <c r="R3429" s="175"/>
      <c r="S3429" s="174"/>
      <c r="U3429" s="174"/>
      <c r="W3429" s="175"/>
      <c r="X3429" s="174"/>
    </row>
    <row r="3430" spans="7:24" s="165" customFormat="1" ht="15" customHeight="1">
      <c r="G3430" s="172"/>
      <c r="I3430" s="173"/>
      <c r="J3430" s="173"/>
      <c r="K3430" s="174"/>
      <c r="M3430" s="175"/>
      <c r="N3430" s="174"/>
      <c r="P3430" s="174"/>
      <c r="R3430" s="175"/>
      <c r="S3430" s="174"/>
      <c r="U3430" s="174"/>
      <c r="W3430" s="175"/>
      <c r="X3430" s="174"/>
    </row>
    <row r="3431" spans="7:24" s="165" customFormat="1" ht="15" customHeight="1">
      <c r="G3431" s="172"/>
      <c r="I3431" s="173"/>
      <c r="J3431" s="173"/>
      <c r="K3431" s="174"/>
      <c r="M3431" s="175"/>
      <c r="N3431" s="174"/>
      <c r="P3431" s="174"/>
      <c r="R3431" s="175"/>
      <c r="S3431" s="174"/>
      <c r="U3431" s="174"/>
      <c r="W3431" s="175"/>
      <c r="X3431" s="174"/>
    </row>
    <row r="3432" spans="7:24" s="165" customFormat="1" ht="15" customHeight="1">
      <c r="G3432" s="172"/>
      <c r="I3432" s="173"/>
      <c r="J3432" s="173"/>
      <c r="K3432" s="174"/>
      <c r="M3432" s="175"/>
      <c r="N3432" s="174"/>
      <c r="P3432" s="174"/>
      <c r="R3432" s="175"/>
      <c r="S3432" s="174"/>
      <c r="U3432" s="174"/>
      <c r="W3432" s="175"/>
      <c r="X3432" s="174"/>
    </row>
    <row r="3433" spans="7:24" s="165" customFormat="1" ht="15" customHeight="1">
      <c r="G3433" s="172"/>
      <c r="I3433" s="173"/>
      <c r="J3433" s="173"/>
      <c r="K3433" s="174"/>
      <c r="M3433" s="175"/>
      <c r="N3433" s="174"/>
      <c r="P3433" s="174"/>
      <c r="R3433" s="175"/>
      <c r="S3433" s="174"/>
      <c r="U3433" s="174"/>
      <c r="W3433" s="175"/>
      <c r="X3433" s="174"/>
    </row>
    <row r="3434" spans="7:24" s="165" customFormat="1" ht="15" customHeight="1">
      <c r="G3434" s="172"/>
      <c r="I3434" s="173"/>
      <c r="J3434" s="173"/>
      <c r="K3434" s="174"/>
      <c r="M3434" s="175"/>
      <c r="N3434" s="174"/>
      <c r="P3434" s="174"/>
      <c r="R3434" s="175"/>
      <c r="S3434" s="174"/>
      <c r="U3434" s="174"/>
      <c r="W3434" s="175"/>
      <c r="X3434" s="174"/>
    </row>
    <row r="3435" spans="7:24" s="165" customFormat="1" ht="15" customHeight="1">
      <c r="G3435" s="172"/>
      <c r="I3435" s="173"/>
      <c r="J3435" s="173"/>
      <c r="K3435" s="174"/>
      <c r="M3435" s="175"/>
      <c r="N3435" s="174"/>
      <c r="P3435" s="174"/>
      <c r="R3435" s="175"/>
      <c r="S3435" s="174"/>
      <c r="U3435" s="174"/>
      <c r="W3435" s="175"/>
      <c r="X3435" s="174"/>
    </row>
    <row r="3436" spans="7:24" s="165" customFormat="1" ht="15" customHeight="1">
      <c r="G3436" s="172"/>
      <c r="I3436" s="173"/>
      <c r="J3436" s="173"/>
      <c r="K3436" s="174"/>
      <c r="M3436" s="175"/>
      <c r="N3436" s="174"/>
      <c r="P3436" s="174"/>
      <c r="R3436" s="175"/>
      <c r="S3436" s="174"/>
      <c r="U3436" s="174"/>
      <c r="W3436" s="175"/>
      <c r="X3436" s="174"/>
    </row>
    <row r="3437" spans="7:24" s="165" customFormat="1" ht="15" customHeight="1">
      <c r="G3437" s="172"/>
      <c r="I3437" s="173"/>
      <c r="J3437" s="173"/>
      <c r="K3437" s="174"/>
      <c r="M3437" s="175"/>
      <c r="N3437" s="174"/>
      <c r="P3437" s="174"/>
      <c r="R3437" s="175"/>
      <c r="S3437" s="174"/>
      <c r="U3437" s="174"/>
      <c r="W3437" s="175"/>
      <c r="X3437" s="174"/>
    </row>
    <row r="3438" spans="7:24" s="165" customFormat="1" ht="15" customHeight="1">
      <c r="G3438" s="172"/>
      <c r="I3438" s="173"/>
      <c r="J3438" s="173"/>
      <c r="K3438" s="174"/>
      <c r="M3438" s="175"/>
      <c r="N3438" s="174"/>
      <c r="P3438" s="174"/>
      <c r="R3438" s="175"/>
      <c r="S3438" s="174"/>
      <c r="U3438" s="174"/>
      <c r="W3438" s="175"/>
      <c r="X3438" s="174"/>
    </row>
    <row r="3439" spans="7:24" s="165" customFormat="1" ht="15" customHeight="1">
      <c r="G3439" s="172"/>
      <c r="I3439" s="173"/>
      <c r="J3439" s="173"/>
      <c r="K3439" s="174"/>
      <c r="M3439" s="175"/>
      <c r="N3439" s="174"/>
      <c r="P3439" s="174"/>
      <c r="R3439" s="175"/>
      <c r="S3439" s="174"/>
      <c r="U3439" s="174"/>
      <c r="W3439" s="175"/>
      <c r="X3439" s="174"/>
    </row>
    <row r="3440" spans="7:24" s="165" customFormat="1" ht="15" customHeight="1">
      <c r="G3440" s="172"/>
      <c r="I3440" s="173"/>
      <c r="J3440" s="173"/>
      <c r="K3440" s="174"/>
      <c r="M3440" s="175"/>
      <c r="N3440" s="174"/>
      <c r="P3440" s="174"/>
      <c r="R3440" s="175"/>
      <c r="S3440" s="174"/>
      <c r="U3440" s="174"/>
      <c r="W3440" s="175"/>
      <c r="X3440" s="174"/>
    </row>
    <row r="3441" spans="7:24" s="165" customFormat="1" ht="15" customHeight="1">
      <c r="G3441" s="172"/>
      <c r="I3441" s="173"/>
      <c r="J3441" s="173"/>
      <c r="K3441" s="174"/>
      <c r="M3441" s="175"/>
      <c r="N3441" s="174"/>
      <c r="P3441" s="174"/>
      <c r="R3441" s="175"/>
      <c r="S3441" s="174"/>
      <c r="U3441" s="174"/>
      <c r="W3441" s="175"/>
      <c r="X3441" s="174"/>
    </row>
    <row r="3442" spans="7:24" s="165" customFormat="1" ht="15" customHeight="1">
      <c r="G3442" s="172"/>
      <c r="I3442" s="173"/>
      <c r="J3442" s="173"/>
      <c r="K3442" s="174"/>
      <c r="M3442" s="175"/>
      <c r="N3442" s="174"/>
      <c r="P3442" s="174"/>
      <c r="R3442" s="175"/>
      <c r="S3442" s="174"/>
      <c r="U3442" s="174"/>
      <c r="W3442" s="175"/>
      <c r="X3442" s="174"/>
    </row>
    <row r="3443" spans="7:24" s="165" customFormat="1" ht="15" customHeight="1">
      <c r="G3443" s="172"/>
      <c r="I3443" s="173"/>
      <c r="J3443" s="173"/>
      <c r="K3443" s="174"/>
      <c r="M3443" s="175"/>
      <c r="N3443" s="174"/>
      <c r="P3443" s="174"/>
      <c r="R3443" s="175"/>
      <c r="S3443" s="174"/>
      <c r="U3443" s="174"/>
      <c r="W3443" s="175"/>
      <c r="X3443" s="174"/>
    </row>
    <row r="3444" spans="7:24" s="165" customFormat="1" ht="15" customHeight="1">
      <c r="G3444" s="172"/>
      <c r="I3444" s="173"/>
      <c r="J3444" s="173"/>
      <c r="K3444" s="174"/>
      <c r="M3444" s="175"/>
      <c r="N3444" s="174"/>
      <c r="P3444" s="174"/>
      <c r="R3444" s="175"/>
      <c r="S3444" s="174"/>
      <c r="U3444" s="174"/>
      <c r="W3444" s="175"/>
      <c r="X3444" s="174"/>
    </row>
    <row r="3445" spans="7:24" s="165" customFormat="1" ht="15" customHeight="1">
      <c r="G3445" s="172"/>
      <c r="I3445" s="173"/>
      <c r="J3445" s="173"/>
      <c r="K3445" s="174"/>
      <c r="M3445" s="175"/>
      <c r="N3445" s="174"/>
      <c r="P3445" s="174"/>
      <c r="R3445" s="175"/>
      <c r="S3445" s="174"/>
      <c r="U3445" s="174"/>
      <c r="W3445" s="175"/>
      <c r="X3445" s="174"/>
    </row>
    <row r="3446" spans="7:24" s="165" customFormat="1" ht="15" customHeight="1">
      <c r="G3446" s="172"/>
      <c r="I3446" s="173"/>
      <c r="J3446" s="173"/>
      <c r="K3446" s="174"/>
      <c r="M3446" s="175"/>
      <c r="N3446" s="174"/>
      <c r="P3446" s="174"/>
      <c r="R3446" s="175"/>
      <c r="S3446" s="174"/>
      <c r="U3446" s="174"/>
      <c r="W3446" s="175"/>
      <c r="X3446" s="174"/>
    </row>
    <row r="3447" spans="7:24" s="165" customFormat="1" ht="15" customHeight="1">
      <c r="G3447" s="172"/>
      <c r="I3447" s="173"/>
      <c r="J3447" s="173"/>
      <c r="K3447" s="174"/>
      <c r="M3447" s="175"/>
      <c r="N3447" s="174"/>
      <c r="P3447" s="174"/>
      <c r="R3447" s="175"/>
      <c r="S3447" s="174"/>
      <c r="U3447" s="174"/>
      <c r="W3447" s="175"/>
      <c r="X3447" s="174"/>
    </row>
    <row r="3448" spans="7:24" s="165" customFormat="1" ht="15" customHeight="1">
      <c r="G3448" s="172"/>
      <c r="I3448" s="173"/>
      <c r="J3448" s="173"/>
      <c r="K3448" s="174"/>
      <c r="M3448" s="175"/>
      <c r="N3448" s="174"/>
      <c r="P3448" s="174"/>
      <c r="R3448" s="175"/>
      <c r="S3448" s="174"/>
      <c r="U3448" s="174"/>
      <c r="W3448" s="175"/>
      <c r="X3448" s="174"/>
    </row>
    <row r="3449" spans="7:24" s="165" customFormat="1" ht="15" customHeight="1">
      <c r="G3449" s="172"/>
      <c r="I3449" s="173"/>
      <c r="J3449" s="173"/>
      <c r="K3449" s="174"/>
      <c r="M3449" s="175"/>
      <c r="N3449" s="174"/>
      <c r="P3449" s="174"/>
      <c r="R3449" s="175"/>
      <c r="S3449" s="174"/>
      <c r="U3449" s="174"/>
      <c r="W3449" s="175"/>
      <c r="X3449" s="174"/>
    </row>
    <row r="3450" spans="7:24" s="165" customFormat="1" ht="15" customHeight="1">
      <c r="G3450" s="172"/>
      <c r="I3450" s="173"/>
      <c r="J3450" s="173"/>
      <c r="K3450" s="174"/>
      <c r="M3450" s="175"/>
      <c r="N3450" s="174"/>
      <c r="P3450" s="174"/>
      <c r="R3450" s="175"/>
      <c r="S3450" s="174"/>
      <c r="U3450" s="174"/>
      <c r="W3450" s="175"/>
      <c r="X3450" s="174"/>
    </row>
    <row r="3451" spans="7:24" s="165" customFormat="1" ht="15" customHeight="1">
      <c r="G3451" s="172"/>
      <c r="I3451" s="173"/>
      <c r="J3451" s="173"/>
      <c r="K3451" s="174"/>
      <c r="M3451" s="175"/>
      <c r="N3451" s="174"/>
      <c r="P3451" s="174"/>
      <c r="R3451" s="175"/>
      <c r="S3451" s="174"/>
      <c r="U3451" s="174"/>
      <c r="W3451" s="175"/>
      <c r="X3451" s="174"/>
    </row>
    <row r="3452" spans="7:24" s="165" customFormat="1" ht="15" customHeight="1">
      <c r="G3452" s="172"/>
      <c r="I3452" s="173"/>
      <c r="J3452" s="173"/>
      <c r="K3452" s="174"/>
      <c r="M3452" s="175"/>
      <c r="N3452" s="174"/>
      <c r="P3452" s="174"/>
      <c r="R3452" s="175"/>
      <c r="S3452" s="174"/>
      <c r="U3452" s="174"/>
      <c r="W3452" s="175"/>
      <c r="X3452" s="174"/>
    </row>
    <row r="3453" spans="7:24" s="165" customFormat="1" ht="15" customHeight="1">
      <c r="G3453" s="172"/>
      <c r="I3453" s="173"/>
      <c r="J3453" s="173"/>
      <c r="K3453" s="174"/>
      <c r="M3453" s="175"/>
      <c r="N3453" s="174"/>
      <c r="P3453" s="174"/>
      <c r="R3453" s="175"/>
      <c r="S3453" s="174"/>
      <c r="U3453" s="174"/>
      <c r="W3453" s="175"/>
      <c r="X3453" s="174"/>
    </row>
    <row r="3454" spans="7:24" s="165" customFormat="1" ht="15" customHeight="1">
      <c r="G3454" s="172"/>
      <c r="I3454" s="173"/>
      <c r="J3454" s="173"/>
      <c r="K3454" s="174"/>
      <c r="M3454" s="175"/>
      <c r="N3454" s="174"/>
      <c r="P3454" s="174"/>
      <c r="R3454" s="175"/>
      <c r="S3454" s="174"/>
      <c r="U3454" s="174"/>
      <c r="W3454" s="175"/>
      <c r="X3454" s="174"/>
    </row>
    <row r="3455" spans="7:24" s="165" customFormat="1" ht="15" customHeight="1">
      <c r="G3455" s="172"/>
      <c r="I3455" s="173"/>
      <c r="J3455" s="173"/>
      <c r="K3455" s="174"/>
      <c r="M3455" s="175"/>
      <c r="N3455" s="174"/>
      <c r="P3455" s="174"/>
      <c r="R3455" s="175"/>
      <c r="S3455" s="174"/>
      <c r="U3455" s="174"/>
      <c r="W3455" s="175"/>
      <c r="X3455" s="174"/>
    </row>
    <row r="3456" spans="7:24" s="165" customFormat="1" ht="15" customHeight="1">
      <c r="G3456" s="172"/>
      <c r="I3456" s="173"/>
      <c r="J3456" s="173"/>
      <c r="K3456" s="174"/>
      <c r="M3456" s="175"/>
      <c r="N3456" s="174"/>
      <c r="P3456" s="174"/>
      <c r="R3456" s="175"/>
      <c r="S3456" s="174"/>
      <c r="U3456" s="174"/>
      <c r="W3456" s="175"/>
      <c r="X3456" s="174"/>
    </row>
    <row r="3457" spans="7:24" s="165" customFormat="1" ht="15" customHeight="1">
      <c r="G3457" s="172"/>
      <c r="I3457" s="173"/>
      <c r="J3457" s="173"/>
      <c r="K3457" s="174"/>
      <c r="M3457" s="175"/>
      <c r="N3457" s="174"/>
      <c r="P3457" s="174"/>
      <c r="R3457" s="175"/>
      <c r="S3457" s="174"/>
      <c r="U3457" s="174"/>
      <c r="W3457" s="175"/>
      <c r="X3457" s="174"/>
    </row>
    <row r="3458" spans="7:24" s="165" customFormat="1" ht="15" customHeight="1">
      <c r="G3458" s="172"/>
      <c r="I3458" s="173"/>
      <c r="J3458" s="173"/>
      <c r="K3458" s="174"/>
      <c r="M3458" s="175"/>
      <c r="N3458" s="174"/>
      <c r="P3458" s="174"/>
      <c r="R3458" s="175"/>
      <c r="S3458" s="174"/>
      <c r="U3458" s="174"/>
      <c r="W3458" s="175"/>
      <c r="X3458" s="174"/>
    </row>
    <row r="3459" spans="7:24" s="165" customFormat="1" ht="15" customHeight="1">
      <c r="G3459" s="172"/>
      <c r="I3459" s="173"/>
      <c r="J3459" s="173"/>
      <c r="K3459" s="174"/>
      <c r="M3459" s="175"/>
      <c r="N3459" s="174"/>
      <c r="P3459" s="174"/>
      <c r="R3459" s="175"/>
      <c r="S3459" s="174"/>
      <c r="U3459" s="174"/>
      <c r="W3459" s="175"/>
      <c r="X3459" s="174"/>
    </row>
    <row r="3460" spans="7:24" s="165" customFormat="1" ht="15" customHeight="1">
      <c r="G3460" s="172"/>
      <c r="I3460" s="173"/>
      <c r="J3460" s="173"/>
      <c r="K3460" s="174"/>
      <c r="M3460" s="175"/>
      <c r="N3460" s="174"/>
      <c r="P3460" s="174"/>
      <c r="R3460" s="175"/>
      <c r="S3460" s="174"/>
      <c r="U3460" s="174"/>
      <c r="W3460" s="175"/>
      <c r="X3460" s="174"/>
    </row>
    <row r="3461" spans="7:24" s="165" customFormat="1" ht="15" customHeight="1">
      <c r="G3461" s="172"/>
      <c r="I3461" s="173"/>
      <c r="J3461" s="173"/>
      <c r="K3461" s="174"/>
      <c r="M3461" s="175"/>
      <c r="N3461" s="174"/>
      <c r="P3461" s="174"/>
      <c r="R3461" s="175"/>
      <c r="S3461" s="174"/>
      <c r="U3461" s="174"/>
      <c r="W3461" s="175"/>
      <c r="X3461" s="174"/>
    </row>
    <row r="3462" spans="7:24" s="165" customFormat="1" ht="15" customHeight="1">
      <c r="G3462" s="172"/>
      <c r="I3462" s="173"/>
      <c r="J3462" s="173"/>
      <c r="K3462" s="174"/>
      <c r="M3462" s="175"/>
      <c r="N3462" s="174"/>
      <c r="P3462" s="174"/>
      <c r="R3462" s="175"/>
      <c r="S3462" s="174"/>
      <c r="U3462" s="174"/>
      <c r="W3462" s="175"/>
      <c r="X3462" s="174"/>
    </row>
    <row r="3463" spans="7:24" s="165" customFormat="1" ht="15" customHeight="1">
      <c r="G3463" s="172"/>
      <c r="I3463" s="173"/>
      <c r="J3463" s="173"/>
      <c r="K3463" s="174"/>
      <c r="M3463" s="175"/>
      <c r="N3463" s="174"/>
      <c r="P3463" s="174"/>
      <c r="R3463" s="175"/>
      <c r="S3463" s="174"/>
      <c r="U3463" s="174"/>
      <c r="W3463" s="175"/>
      <c r="X3463" s="174"/>
    </row>
    <row r="3464" spans="7:24" s="165" customFormat="1" ht="15" customHeight="1">
      <c r="G3464" s="172"/>
      <c r="I3464" s="173"/>
      <c r="J3464" s="173"/>
      <c r="K3464" s="174"/>
      <c r="M3464" s="175"/>
      <c r="N3464" s="174"/>
      <c r="P3464" s="174"/>
      <c r="R3464" s="175"/>
      <c r="S3464" s="174"/>
      <c r="U3464" s="174"/>
      <c r="W3464" s="175"/>
      <c r="X3464" s="174"/>
    </row>
    <row r="3465" spans="7:24" s="165" customFormat="1" ht="15" customHeight="1">
      <c r="G3465" s="172"/>
      <c r="I3465" s="173"/>
      <c r="J3465" s="173"/>
      <c r="K3465" s="174"/>
      <c r="M3465" s="175"/>
      <c r="N3465" s="174"/>
      <c r="P3465" s="174"/>
      <c r="R3465" s="175"/>
      <c r="S3465" s="174"/>
      <c r="U3465" s="174"/>
      <c r="W3465" s="175"/>
      <c r="X3465" s="174"/>
    </row>
    <row r="3466" spans="7:24" s="165" customFormat="1" ht="15" customHeight="1">
      <c r="G3466" s="172"/>
      <c r="I3466" s="173"/>
      <c r="J3466" s="173"/>
      <c r="K3466" s="174"/>
      <c r="M3466" s="175"/>
      <c r="N3466" s="174"/>
      <c r="P3466" s="174"/>
      <c r="R3466" s="175"/>
      <c r="S3466" s="174"/>
      <c r="U3466" s="174"/>
      <c r="W3466" s="175"/>
      <c r="X3466" s="174"/>
    </row>
    <row r="3467" spans="7:24" s="165" customFormat="1" ht="15" customHeight="1">
      <c r="G3467" s="172"/>
      <c r="I3467" s="173"/>
      <c r="J3467" s="173"/>
      <c r="K3467" s="174"/>
      <c r="M3467" s="175"/>
      <c r="N3467" s="174"/>
      <c r="P3467" s="174"/>
      <c r="R3467" s="175"/>
      <c r="S3467" s="174"/>
      <c r="U3467" s="174"/>
      <c r="W3467" s="175"/>
      <c r="X3467" s="174"/>
    </row>
    <row r="3468" spans="7:24" s="165" customFormat="1" ht="15" customHeight="1">
      <c r="G3468" s="172"/>
      <c r="I3468" s="173"/>
      <c r="J3468" s="173"/>
      <c r="K3468" s="174"/>
      <c r="M3468" s="175"/>
      <c r="N3468" s="174"/>
      <c r="P3468" s="174"/>
      <c r="R3468" s="175"/>
      <c r="S3468" s="174"/>
      <c r="U3468" s="174"/>
      <c r="W3468" s="175"/>
      <c r="X3468" s="174"/>
    </row>
    <row r="3469" spans="7:24" s="165" customFormat="1" ht="15" customHeight="1">
      <c r="G3469" s="172"/>
      <c r="I3469" s="173"/>
      <c r="J3469" s="173"/>
      <c r="K3469" s="174"/>
      <c r="M3469" s="175"/>
      <c r="N3469" s="174"/>
      <c r="P3469" s="174"/>
      <c r="R3469" s="175"/>
      <c r="S3469" s="174"/>
      <c r="U3469" s="174"/>
      <c r="W3469" s="175"/>
      <c r="X3469" s="174"/>
    </row>
    <row r="3470" spans="7:24" s="165" customFormat="1" ht="15" customHeight="1">
      <c r="G3470" s="172"/>
      <c r="I3470" s="173"/>
      <c r="J3470" s="173"/>
      <c r="K3470" s="174"/>
      <c r="M3470" s="175"/>
      <c r="N3470" s="174"/>
      <c r="P3470" s="174"/>
      <c r="R3470" s="175"/>
      <c r="S3470" s="174"/>
      <c r="U3470" s="174"/>
      <c r="W3470" s="175"/>
      <c r="X3470" s="174"/>
    </row>
    <row r="3471" spans="7:24" s="165" customFormat="1" ht="15" customHeight="1">
      <c r="G3471" s="172"/>
      <c r="I3471" s="173"/>
      <c r="J3471" s="173"/>
      <c r="K3471" s="174"/>
      <c r="M3471" s="175"/>
      <c r="N3471" s="174"/>
      <c r="P3471" s="174"/>
      <c r="R3471" s="175"/>
      <c r="S3471" s="174"/>
      <c r="U3471" s="174"/>
      <c r="W3471" s="175"/>
      <c r="X3471" s="174"/>
    </row>
    <row r="3472" spans="7:24" s="165" customFormat="1" ht="15" customHeight="1">
      <c r="G3472" s="172"/>
      <c r="I3472" s="173"/>
      <c r="J3472" s="173"/>
      <c r="K3472" s="174"/>
      <c r="M3472" s="175"/>
      <c r="N3472" s="174"/>
      <c r="P3472" s="174"/>
      <c r="R3472" s="175"/>
      <c r="S3472" s="174"/>
      <c r="U3472" s="174"/>
      <c r="W3472" s="175"/>
      <c r="X3472" s="174"/>
    </row>
    <row r="3473" spans="7:24" s="165" customFormat="1" ht="15" customHeight="1">
      <c r="G3473" s="172"/>
      <c r="I3473" s="173"/>
      <c r="J3473" s="173"/>
      <c r="K3473" s="174"/>
      <c r="M3473" s="175"/>
      <c r="N3473" s="174"/>
      <c r="P3473" s="174"/>
      <c r="R3473" s="175"/>
      <c r="S3473" s="174"/>
      <c r="U3473" s="174"/>
      <c r="W3473" s="175"/>
      <c r="X3473" s="174"/>
    </row>
    <row r="3474" spans="7:24" s="165" customFormat="1" ht="15" customHeight="1">
      <c r="G3474" s="172"/>
      <c r="I3474" s="173"/>
      <c r="J3474" s="173"/>
      <c r="K3474" s="174"/>
      <c r="M3474" s="175"/>
      <c r="N3474" s="174"/>
      <c r="P3474" s="174"/>
      <c r="R3474" s="175"/>
      <c r="S3474" s="174"/>
      <c r="U3474" s="174"/>
      <c r="W3474" s="175"/>
      <c r="X3474" s="174"/>
    </row>
    <row r="3475" spans="7:24" s="165" customFormat="1" ht="15" customHeight="1">
      <c r="G3475" s="172"/>
      <c r="I3475" s="173"/>
      <c r="J3475" s="173"/>
      <c r="K3475" s="174"/>
      <c r="M3475" s="175"/>
      <c r="N3475" s="174"/>
      <c r="P3475" s="174"/>
      <c r="R3475" s="175"/>
      <c r="S3475" s="174"/>
      <c r="U3475" s="174"/>
      <c r="W3475" s="175"/>
      <c r="X3475" s="174"/>
    </row>
    <row r="3476" spans="7:24" s="165" customFormat="1" ht="15" customHeight="1">
      <c r="G3476" s="172"/>
      <c r="I3476" s="173"/>
      <c r="J3476" s="173"/>
      <c r="K3476" s="174"/>
      <c r="M3476" s="175"/>
      <c r="N3476" s="174"/>
      <c r="P3476" s="174"/>
      <c r="R3476" s="175"/>
      <c r="S3476" s="174"/>
      <c r="U3476" s="174"/>
      <c r="W3476" s="175"/>
      <c r="X3476" s="174"/>
    </row>
    <row r="3477" spans="7:24" s="165" customFormat="1" ht="15" customHeight="1">
      <c r="G3477" s="172"/>
      <c r="I3477" s="173"/>
      <c r="J3477" s="173"/>
      <c r="K3477" s="174"/>
      <c r="M3477" s="175"/>
      <c r="N3477" s="174"/>
      <c r="P3477" s="174"/>
      <c r="R3477" s="175"/>
      <c r="S3477" s="174"/>
      <c r="U3477" s="174"/>
      <c r="W3477" s="175"/>
      <c r="X3477" s="174"/>
    </row>
    <row r="3478" spans="7:24" s="165" customFormat="1" ht="15" customHeight="1">
      <c r="G3478" s="172"/>
      <c r="I3478" s="173"/>
      <c r="J3478" s="173"/>
      <c r="K3478" s="174"/>
      <c r="M3478" s="175"/>
      <c r="N3478" s="174"/>
      <c r="P3478" s="174"/>
      <c r="R3478" s="175"/>
      <c r="S3478" s="174"/>
      <c r="U3478" s="174"/>
      <c r="W3478" s="175"/>
      <c r="X3478" s="174"/>
    </row>
    <row r="3479" spans="7:24" s="165" customFormat="1" ht="15" customHeight="1">
      <c r="G3479" s="172"/>
      <c r="I3479" s="173"/>
      <c r="J3479" s="173"/>
      <c r="K3479" s="174"/>
      <c r="M3479" s="175"/>
      <c r="N3479" s="174"/>
      <c r="P3479" s="174"/>
      <c r="R3479" s="175"/>
      <c r="S3479" s="174"/>
      <c r="U3479" s="174"/>
      <c r="W3479" s="175"/>
      <c r="X3479" s="174"/>
    </row>
    <row r="3480" spans="7:24" s="165" customFormat="1" ht="15" customHeight="1">
      <c r="G3480" s="172"/>
      <c r="I3480" s="173"/>
      <c r="J3480" s="173"/>
      <c r="K3480" s="174"/>
      <c r="M3480" s="175"/>
      <c r="N3480" s="174"/>
      <c r="P3480" s="174"/>
      <c r="R3480" s="175"/>
      <c r="S3480" s="174"/>
      <c r="U3480" s="174"/>
      <c r="W3480" s="175"/>
      <c r="X3480" s="174"/>
    </row>
    <row r="3481" spans="7:24" s="165" customFormat="1" ht="15" customHeight="1">
      <c r="G3481" s="172"/>
      <c r="I3481" s="173"/>
      <c r="J3481" s="173"/>
      <c r="K3481" s="174"/>
      <c r="M3481" s="175"/>
      <c r="N3481" s="174"/>
      <c r="P3481" s="174"/>
      <c r="R3481" s="175"/>
      <c r="S3481" s="174"/>
      <c r="U3481" s="174"/>
      <c r="W3481" s="175"/>
      <c r="X3481" s="174"/>
    </row>
    <row r="3482" spans="7:24" s="165" customFormat="1" ht="15" customHeight="1">
      <c r="G3482" s="172"/>
      <c r="I3482" s="173"/>
      <c r="J3482" s="173"/>
      <c r="K3482" s="174"/>
      <c r="M3482" s="175"/>
      <c r="N3482" s="174"/>
      <c r="P3482" s="174"/>
      <c r="R3482" s="175"/>
      <c r="S3482" s="174"/>
      <c r="U3482" s="174"/>
      <c r="W3482" s="175"/>
      <c r="X3482" s="174"/>
    </row>
    <row r="3483" spans="7:24" s="165" customFormat="1" ht="15" customHeight="1">
      <c r="G3483" s="172"/>
      <c r="I3483" s="173"/>
      <c r="J3483" s="173"/>
      <c r="K3483" s="174"/>
      <c r="M3483" s="175"/>
      <c r="N3483" s="174"/>
      <c r="P3483" s="174"/>
      <c r="R3483" s="175"/>
      <c r="S3483" s="174"/>
      <c r="U3483" s="174"/>
      <c r="W3483" s="175"/>
      <c r="X3483" s="174"/>
    </row>
    <row r="3484" spans="7:24" s="165" customFormat="1" ht="15" customHeight="1">
      <c r="G3484" s="172"/>
      <c r="I3484" s="173"/>
      <c r="J3484" s="173"/>
      <c r="K3484" s="174"/>
      <c r="M3484" s="175"/>
      <c r="N3484" s="174"/>
      <c r="P3484" s="174"/>
      <c r="R3484" s="175"/>
      <c r="S3484" s="174"/>
      <c r="U3484" s="174"/>
      <c r="W3484" s="175"/>
      <c r="X3484" s="174"/>
    </row>
    <row r="3485" spans="7:24" s="165" customFormat="1" ht="15" customHeight="1">
      <c r="G3485" s="172"/>
      <c r="I3485" s="173"/>
      <c r="J3485" s="173"/>
      <c r="K3485" s="174"/>
      <c r="M3485" s="175"/>
      <c r="N3485" s="174"/>
      <c r="P3485" s="174"/>
      <c r="R3485" s="175"/>
      <c r="S3485" s="174"/>
      <c r="U3485" s="174"/>
      <c r="W3485" s="175"/>
      <c r="X3485" s="174"/>
    </row>
    <row r="3486" spans="7:24" s="165" customFormat="1" ht="15" customHeight="1">
      <c r="G3486" s="172"/>
      <c r="I3486" s="173"/>
      <c r="J3486" s="173"/>
      <c r="K3486" s="174"/>
      <c r="M3486" s="175"/>
      <c r="N3486" s="174"/>
      <c r="P3486" s="174"/>
      <c r="R3486" s="175"/>
      <c r="S3486" s="174"/>
      <c r="U3486" s="174"/>
      <c r="W3486" s="175"/>
      <c r="X3486" s="174"/>
    </row>
    <row r="3487" spans="7:24" s="165" customFormat="1" ht="15" customHeight="1">
      <c r="G3487" s="172"/>
      <c r="I3487" s="173"/>
      <c r="J3487" s="173"/>
      <c r="K3487" s="174"/>
      <c r="M3487" s="175"/>
      <c r="N3487" s="174"/>
      <c r="P3487" s="174"/>
      <c r="R3487" s="175"/>
      <c r="S3487" s="174"/>
      <c r="U3487" s="174"/>
      <c r="W3487" s="175"/>
      <c r="X3487" s="174"/>
    </row>
    <row r="3488" spans="7:24" s="165" customFormat="1" ht="15" customHeight="1">
      <c r="G3488" s="172"/>
      <c r="I3488" s="173"/>
      <c r="J3488" s="173"/>
      <c r="K3488" s="174"/>
      <c r="M3488" s="175"/>
      <c r="N3488" s="174"/>
      <c r="P3488" s="174"/>
      <c r="R3488" s="175"/>
      <c r="S3488" s="174"/>
      <c r="U3488" s="174"/>
      <c r="W3488" s="175"/>
      <c r="X3488" s="174"/>
    </row>
    <row r="3489" spans="7:24" s="165" customFormat="1" ht="15" customHeight="1">
      <c r="G3489" s="172"/>
      <c r="I3489" s="173"/>
      <c r="J3489" s="173"/>
      <c r="K3489" s="174"/>
      <c r="M3489" s="175"/>
      <c r="N3489" s="174"/>
      <c r="P3489" s="174"/>
      <c r="R3489" s="175"/>
      <c r="S3489" s="174"/>
      <c r="U3489" s="174"/>
      <c r="W3489" s="175"/>
      <c r="X3489" s="174"/>
    </row>
    <row r="3490" spans="7:24" s="165" customFormat="1" ht="15" customHeight="1">
      <c r="G3490" s="172"/>
      <c r="I3490" s="173"/>
      <c r="J3490" s="173"/>
      <c r="K3490" s="174"/>
      <c r="M3490" s="175"/>
      <c r="N3490" s="174"/>
      <c r="P3490" s="174"/>
      <c r="R3490" s="175"/>
      <c r="S3490" s="174"/>
      <c r="U3490" s="174"/>
      <c r="W3490" s="175"/>
      <c r="X3490" s="174"/>
    </row>
    <row r="3491" spans="7:24" s="165" customFormat="1" ht="15" customHeight="1">
      <c r="G3491" s="172"/>
      <c r="I3491" s="173"/>
      <c r="J3491" s="173"/>
      <c r="K3491" s="174"/>
      <c r="M3491" s="175"/>
      <c r="N3491" s="174"/>
      <c r="P3491" s="174"/>
      <c r="R3491" s="175"/>
      <c r="S3491" s="174"/>
      <c r="U3491" s="174"/>
      <c r="W3491" s="175"/>
      <c r="X3491" s="174"/>
    </row>
    <row r="3492" spans="7:24" s="165" customFormat="1" ht="15" customHeight="1">
      <c r="G3492" s="172"/>
      <c r="I3492" s="173"/>
      <c r="J3492" s="173"/>
      <c r="K3492" s="174"/>
      <c r="M3492" s="175"/>
      <c r="N3492" s="174"/>
      <c r="P3492" s="174"/>
      <c r="R3492" s="175"/>
      <c r="S3492" s="174"/>
      <c r="U3492" s="174"/>
      <c r="W3492" s="175"/>
      <c r="X3492" s="174"/>
    </row>
    <row r="3493" spans="7:24" s="165" customFormat="1" ht="15" customHeight="1">
      <c r="G3493" s="172"/>
      <c r="I3493" s="173"/>
      <c r="J3493" s="173"/>
      <c r="K3493" s="174"/>
      <c r="M3493" s="175"/>
      <c r="N3493" s="174"/>
      <c r="P3493" s="174"/>
      <c r="R3493" s="175"/>
      <c r="S3493" s="174"/>
      <c r="U3493" s="174"/>
      <c r="W3493" s="175"/>
      <c r="X3493" s="174"/>
    </row>
    <row r="3494" spans="7:24" s="165" customFormat="1" ht="15" customHeight="1">
      <c r="G3494" s="172"/>
      <c r="I3494" s="173"/>
      <c r="J3494" s="173"/>
      <c r="K3494" s="174"/>
      <c r="M3494" s="175"/>
      <c r="N3494" s="174"/>
      <c r="P3494" s="174"/>
      <c r="R3494" s="175"/>
      <c r="S3494" s="174"/>
      <c r="U3494" s="174"/>
      <c r="W3494" s="175"/>
      <c r="X3494" s="174"/>
    </row>
    <row r="3495" spans="7:24" s="165" customFormat="1" ht="15" customHeight="1">
      <c r="G3495" s="172"/>
      <c r="I3495" s="173"/>
      <c r="J3495" s="173"/>
      <c r="K3495" s="174"/>
      <c r="M3495" s="175"/>
      <c r="N3495" s="174"/>
      <c r="P3495" s="174"/>
      <c r="R3495" s="175"/>
      <c r="S3495" s="174"/>
      <c r="U3495" s="174"/>
      <c r="W3495" s="175"/>
      <c r="X3495" s="174"/>
    </row>
    <row r="3496" spans="7:24" s="165" customFormat="1" ht="15" customHeight="1">
      <c r="G3496" s="172"/>
      <c r="I3496" s="173"/>
      <c r="J3496" s="173"/>
      <c r="K3496" s="174"/>
      <c r="M3496" s="175"/>
      <c r="N3496" s="174"/>
      <c r="P3496" s="174"/>
      <c r="R3496" s="175"/>
      <c r="S3496" s="174"/>
      <c r="U3496" s="174"/>
      <c r="W3496" s="175"/>
      <c r="X3496" s="174"/>
    </row>
    <row r="3497" spans="7:24" s="165" customFormat="1" ht="15" customHeight="1">
      <c r="G3497" s="172"/>
      <c r="I3497" s="173"/>
      <c r="J3497" s="173"/>
      <c r="K3497" s="174"/>
      <c r="M3497" s="175"/>
      <c r="N3497" s="174"/>
      <c r="P3497" s="174"/>
      <c r="R3497" s="175"/>
      <c r="S3497" s="174"/>
      <c r="U3497" s="174"/>
      <c r="W3497" s="175"/>
      <c r="X3497" s="174"/>
    </row>
    <row r="3498" spans="7:24" s="165" customFormat="1" ht="15" customHeight="1">
      <c r="G3498" s="172"/>
      <c r="I3498" s="173"/>
      <c r="J3498" s="173"/>
      <c r="K3498" s="174"/>
      <c r="M3498" s="175"/>
      <c r="N3498" s="174"/>
      <c r="P3498" s="174"/>
      <c r="R3498" s="175"/>
      <c r="S3498" s="174"/>
      <c r="U3498" s="174"/>
      <c r="W3498" s="175"/>
      <c r="X3498" s="174"/>
    </row>
    <row r="3499" spans="7:24" s="165" customFormat="1" ht="15" customHeight="1">
      <c r="G3499" s="172"/>
      <c r="I3499" s="173"/>
      <c r="J3499" s="173"/>
      <c r="K3499" s="174"/>
      <c r="M3499" s="175"/>
      <c r="N3499" s="174"/>
      <c r="P3499" s="174"/>
      <c r="R3499" s="175"/>
      <c r="S3499" s="174"/>
      <c r="U3499" s="174"/>
      <c r="W3499" s="175"/>
      <c r="X3499" s="174"/>
    </row>
    <row r="3500" spans="7:24" s="165" customFormat="1" ht="15" customHeight="1">
      <c r="G3500" s="172"/>
      <c r="I3500" s="173"/>
      <c r="J3500" s="173"/>
      <c r="K3500" s="174"/>
      <c r="M3500" s="175"/>
      <c r="N3500" s="174"/>
      <c r="P3500" s="174"/>
      <c r="R3500" s="175"/>
      <c r="S3500" s="174"/>
      <c r="U3500" s="174"/>
      <c r="W3500" s="175"/>
      <c r="X3500" s="174"/>
    </row>
    <row r="3501" spans="7:24" s="165" customFormat="1" ht="15" customHeight="1">
      <c r="G3501" s="172"/>
      <c r="I3501" s="173"/>
      <c r="J3501" s="173"/>
      <c r="K3501" s="174"/>
      <c r="M3501" s="175"/>
      <c r="N3501" s="174"/>
      <c r="P3501" s="174"/>
      <c r="R3501" s="175"/>
      <c r="S3501" s="174"/>
      <c r="U3501" s="174"/>
      <c r="W3501" s="175"/>
      <c r="X3501" s="174"/>
    </row>
    <row r="3502" spans="7:24" s="165" customFormat="1" ht="15" customHeight="1">
      <c r="G3502" s="172"/>
      <c r="I3502" s="173"/>
      <c r="J3502" s="173"/>
      <c r="K3502" s="174"/>
      <c r="M3502" s="175"/>
      <c r="N3502" s="174"/>
      <c r="P3502" s="174"/>
      <c r="R3502" s="175"/>
      <c r="S3502" s="174"/>
      <c r="U3502" s="174"/>
      <c r="W3502" s="175"/>
      <c r="X3502" s="174"/>
    </row>
    <row r="3503" spans="7:24" s="165" customFormat="1" ht="15" customHeight="1">
      <c r="G3503" s="172"/>
      <c r="I3503" s="173"/>
      <c r="J3503" s="173"/>
      <c r="K3503" s="174"/>
      <c r="M3503" s="175"/>
      <c r="N3503" s="174"/>
      <c r="P3503" s="174"/>
      <c r="R3503" s="175"/>
      <c r="S3503" s="174"/>
      <c r="U3503" s="174"/>
      <c r="W3503" s="175"/>
      <c r="X3503" s="174"/>
    </row>
    <row r="3504" spans="7:24" s="165" customFormat="1" ht="15" customHeight="1">
      <c r="G3504" s="172"/>
      <c r="I3504" s="173"/>
      <c r="J3504" s="173"/>
      <c r="K3504" s="174"/>
      <c r="M3504" s="175"/>
      <c r="N3504" s="174"/>
      <c r="P3504" s="174"/>
      <c r="R3504" s="175"/>
      <c r="S3504" s="174"/>
      <c r="U3504" s="174"/>
      <c r="W3504" s="175"/>
      <c r="X3504" s="174"/>
    </row>
    <row r="3505" spans="7:24" s="165" customFormat="1" ht="15" customHeight="1">
      <c r="G3505" s="172"/>
      <c r="I3505" s="173"/>
      <c r="J3505" s="173"/>
      <c r="K3505" s="174"/>
      <c r="M3505" s="175"/>
      <c r="N3505" s="174"/>
      <c r="P3505" s="174"/>
      <c r="R3505" s="175"/>
      <c r="S3505" s="174"/>
      <c r="U3505" s="174"/>
      <c r="W3505" s="175"/>
      <c r="X3505" s="174"/>
    </row>
    <row r="3506" spans="7:24" s="165" customFormat="1" ht="15" customHeight="1">
      <c r="G3506" s="172"/>
      <c r="I3506" s="173"/>
      <c r="J3506" s="173"/>
      <c r="K3506" s="174"/>
      <c r="M3506" s="175"/>
      <c r="N3506" s="174"/>
      <c r="P3506" s="174"/>
      <c r="R3506" s="175"/>
      <c r="S3506" s="174"/>
      <c r="U3506" s="174"/>
      <c r="W3506" s="175"/>
      <c r="X3506" s="174"/>
    </row>
    <row r="3507" spans="7:24" s="165" customFormat="1" ht="15" customHeight="1">
      <c r="G3507" s="172"/>
      <c r="I3507" s="173"/>
      <c r="J3507" s="173"/>
      <c r="K3507" s="174"/>
      <c r="M3507" s="175"/>
      <c r="N3507" s="174"/>
      <c r="P3507" s="174"/>
      <c r="R3507" s="175"/>
      <c r="S3507" s="174"/>
      <c r="U3507" s="174"/>
      <c r="W3507" s="175"/>
      <c r="X3507" s="174"/>
    </row>
    <row r="3508" spans="7:24" s="165" customFormat="1" ht="15" customHeight="1">
      <c r="G3508" s="172"/>
      <c r="I3508" s="173"/>
      <c r="J3508" s="173"/>
      <c r="K3508" s="174"/>
      <c r="M3508" s="175"/>
      <c r="N3508" s="174"/>
      <c r="P3508" s="174"/>
      <c r="R3508" s="175"/>
      <c r="S3508" s="174"/>
      <c r="U3508" s="174"/>
      <c r="W3508" s="175"/>
      <c r="X3508" s="174"/>
    </row>
    <row r="3509" spans="7:24" s="165" customFormat="1" ht="15" customHeight="1">
      <c r="G3509" s="172"/>
      <c r="I3509" s="173"/>
      <c r="J3509" s="173"/>
      <c r="K3509" s="174"/>
      <c r="M3509" s="175"/>
      <c r="N3509" s="174"/>
      <c r="P3509" s="174"/>
      <c r="R3509" s="175"/>
      <c r="S3509" s="174"/>
      <c r="U3509" s="174"/>
      <c r="W3509" s="175"/>
      <c r="X3509" s="174"/>
    </row>
    <row r="3510" spans="7:24" s="165" customFormat="1" ht="15" customHeight="1">
      <c r="G3510" s="172"/>
      <c r="I3510" s="173"/>
      <c r="J3510" s="173"/>
      <c r="K3510" s="174"/>
      <c r="M3510" s="175"/>
      <c r="N3510" s="174"/>
      <c r="P3510" s="174"/>
      <c r="R3510" s="175"/>
      <c r="S3510" s="174"/>
      <c r="U3510" s="174"/>
      <c r="W3510" s="175"/>
      <c r="X3510" s="174"/>
    </row>
    <row r="3511" spans="7:24" s="165" customFormat="1" ht="15" customHeight="1">
      <c r="G3511" s="172"/>
      <c r="I3511" s="173"/>
      <c r="J3511" s="173"/>
      <c r="K3511" s="174"/>
      <c r="M3511" s="175"/>
      <c r="N3511" s="174"/>
      <c r="P3511" s="174"/>
      <c r="R3511" s="175"/>
      <c r="S3511" s="174"/>
      <c r="U3511" s="174"/>
      <c r="W3511" s="175"/>
      <c r="X3511" s="174"/>
    </row>
    <row r="3512" spans="7:24" s="165" customFormat="1" ht="15" customHeight="1">
      <c r="G3512" s="172"/>
      <c r="I3512" s="173"/>
      <c r="J3512" s="173"/>
      <c r="K3512" s="174"/>
      <c r="M3512" s="175"/>
      <c r="N3512" s="174"/>
      <c r="P3512" s="174"/>
      <c r="R3512" s="175"/>
      <c r="S3512" s="174"/>
      <c r="U3512" s="174"/>
      <c r="W3512" s="175"/>
      <c r="X3512" s="174"/>
    </row>
    <row r="3513" spans="7:24" s="165" customFormat="1" ht="15" customHeight="1">
      <c r="G3513" s="172"/>
      <c r="I3513" s="173"/>
      <c r="J3513" s="173"/>
      <c r="K3513" s="174"/>
      <c r="M3513" s="175"/>
      <c r="N3513" s="174"/>
      <c r="P3513" s="174"/>
      <c r="R3513" s="175"/>
      <c r="S3513" s="174"/>
      <c r="U3513" s="174"/>
      <c r="W3513" s="175"/>
      <c r="X3513" s="174"/>
    </row>
    <row r="3514" spans="7:24" s="165" customFormat="1" ht="15" customHeight="1">
      <c r="G3514" s="172"/>
      <c r="I3514" s="173"/>
      <c r="J3514" s="173"/>
      <c r="K3514" s="174"/>
      <c r="M3514" s="175"/>
      <c r="N3514" s="174"/>
      <c r="P3514" s="174"/>
      <c r="R3514" s="175"/>
      <c r="S3514" s="174"/>
      <c r="U3514" s="174"/>
      <c r="W3514" s="175"/>
      <c r="X3514" s="174"/>
    </row>
    <row r="3515" spans="7:24" s="165" customFormat="1" ht="15" customHeight="1">
      <c r="G3515" s="172"/>
      <c r="I3515" s="173"/>
      <c r="J3515" s="173"/>
      <c r="K3515" s="174"/>
      <c r="M3515" s="175"/>
      <c r="N3515" s="174"/>
      <c r="P3515" s="174"/>
      <c r="R3515" s="175"/>
      <c r="S3515" s="174"/>
      <c r="U3515" s="174"/>
      <c r="W3515" s="175"/>
      <c r="X3515" s="174"/>
    </row>
    <row r="3516" spans="7:24" s="165" customFormat="1" ht="15" customHeight="1">
      <c r="G3516" s="172"/>
      <c r="I3516" s="173"/>
      <c r="J3516" s="173"/>
      <c r="K3516" s="174"/>
      <c r="M3516" s="175"/>
      <c r="N3516" s="174"/>
      <c r="P3516" s="174"/>
      <c r="R3516" s="175"/>
      <c r="S3516" s="174"/>
      <c r="U3516" s="174"/>
      <c r="W3516" s="175"/>
      <c r="X3516" s="174"/>
    </row>
    <row r="3517" spans="7:24" s="165" customFormat="1" ht="15" customHeight="1">
      <c r="G3517" s="172"/>
      <c r="I3517" s="173"/>
      <c r="J3517" s="173"/>
      <c r="K3517" s="174"/>
      <c r="M3517" s="175"/>
      <c r="N3517" s="174"/>
      <c r="P3517" s="174"/>
      <c r="R3517" s="175"/>
      <c r="S3517" s="174"/>
      <c r="U3517" s="174"/>
      <c r="W3517" s="175"/>
      <c r="X3517" s="174"/>
    </row>
    <row r="3518" spans="7:24" s="165" customFormat="1" ht="15" customHeight="1">
      <c r="G3518" s="172"/>
      <c r="I3518" s="173"/>
      <c r="J3518" s="173"/>
      <c r="K3518" s="174"/>
      <c r="M3518" s="175"/>
      <c r="N3518" s="174"/>
      <c r="P3518" s="174"/>
      <c r="R3518" s="175"/>
      <c r="S3518" s="174"/>
      <c r="U3518" s="174"/>
      <c r="W3518" s="175"/>
      <c r="X3518" s="174"/>
    </row>
    <row r="3519" spans="7:24" s="165" customFormat="1" ht="15" customHeight="1">
      <c r="G3519" s="172"/>
      <c r="I3519" s="173"/>
      <c r="J3519" s="173"/>
      <c r="K3519" s="174"/>
      <c r="M3519" s="175"/>
      <c r="N3519" s="174"/>
      <c r="P3519" s="174"/>
      <c r="R3519" s="175"/>
      <c r="S3519" s="174"/>
      <c r="U3519" s="174"/>
      <c r="W3519" s="175"/>
      <c r="X3519" s="174"/>
    </row>
    <row r="3520" spans="7:24" s="165" customFormat="1" ht="15" customHeight="1">
      <c r="G3520" s="172"/>
      <c r="I3520" s="173"/>
      <c r="J3520" s="173"/>
      <c r="K3520" s="174"/>
      <c r="M3520" s="175"/>
      <c r="N3520" s="174"/>
      <c r="P3520" s="174"/>
      <c r="R3520" s="175"/>
      <c r="S3520" s="174"/>
      <c r="U3520" s="174"/>
      <c r="W3520" s="175"/>
      <c r="X3520" s="174"/>
    </row>
    <row r="3521" spans="7:24" s="165" customFormat="1" ht="15" customHeight="1">
      <c r="G3521" s="172"/>
      <c r="I3521" s="173"/>
      <c r="J3521" s="173"/>
      <c r="K3521" s="174"/>
      <c r="M3521" s="175"/>
      <c r="N3521" s="174"/>
      <c r="P3521" s="174"/>
      <c r="R3521" s="175"/>
      <c r="S3521" s="174"/>
      <c r="U3521" s="174"/>
      <c r="W3521" s="175"/>
      <c r="X3521" s="174"/>
    </row>
    <row r="3522" spans="7:24" s="165" customFormat="1" ht="15" customHeight="1">
      <c r="G3522" s="172"/>
      <c r="I3522" s="173"/>
      <c r="J3522" s="173"/>
      <c r="K3522" s="174"/>
      <c r="M3522" s="175"/>
      <c r="N3522" s="174"/>
      <c r="P3522" s="174"/>
      <c r="R3522" s="175"/>
      <c r="S3522" s="174"/>
      <c r="U3522" s="174"/>
      <c r="W3522" s="175"/>
      <c r="X3522" s="174"/>
    </row>
    <row r="3523" spans="7:24" s="165" customFormat="1" ht="15" customHeight="1">
      <c r="G3523" s="172"/>
      <c r="I3523" s="173"/>
      <c r="J3523" s="173"/>
      <c r="K3523" s="174"/>
      <c r="M3523" s="175"/>
      <c r="N3523" s="174"/>
      <c r="P3523" s="174"/>
      <c r="R3523" s="175"/>
      <c r="S3523" s="174"/>
      <c r="U3523" s="174"/>
      <c r="W3523" s="175"/>
      <c r="X3523" s="174"/>
    </row>
    <row r="3524" spans="7:24" s="165" customFormat="1" ht="15" customHeight="1">
      <c r="G3524" s="172"/>
      <c r="I3524" s="173"/>
      <c r="J3524" s="173"/>
      <c r="K3524" s="174"/>
      <c r="M3524" s="175"/>
      <c r="N3524" s="174"/>
      <c r="P3524" s="174"/>
      <c r="R3524" s="175"/>
      <c r="S3524" s="174"/>
      <c r="U3524" s="174"/>
      <c r="W3524" s="175"/>
      <c r="X3524" s="174"/>
    </row>
    <row r="3525" spans="7:24" s="165" customFormat="1" ht="15" customHeight="1">
      <c r="G3525" s="172"/>
      <c r="I3525" s="173"/>
      <c r="J3525" s="173"/>
      <c r="K3525" s="174"/>
      <c r="M3525" s="175"/>
      <c r="N3525" s="174"/>
      <c r="P3525" s="174"/>
      <c r="R3525" s="175"/>
      <c r="S3525" s="174"/>
      <c r="U3525" s="174"/>
      <c r="W3525" s="175"/>
      <c r="X3525" s="174"/>
    </row>
    <row r="3526" spans="7:24" s="165" customFormat="1" ht="15" customHeight="1">
      <c r="G3526" s="172"/>
      <c r="I3526" s="173"/>
      <c r="J3526" s="173"/>
      <c r="K3526" s="174"/>
      <c r="M3526" s="175"/>
      <c r="N3526" s="174"/>
      <c r="P3526" s="174"/>
      <c r="R3526" s="175"/>
      <c r="S3526" s="174"/>
      <c r="U3526" s="174"/>
      <c r="W3526" s="175"/>
      <c r="X3526" s="174"/>
    </row>
    <row r="3527" spans="7:24" s="165" customFormat="1" ht="15" customHeight="1">
      <c r="G3527" s="172"/>
      <c r="I3527" s="173"/>
      <c r="J3527" s="173"/>
      <c r="K3527" s="174"/>
      <c r="M3527" s="175"/>
      <c r="N3527" s="174"/>
      <c r="P3527" s="174"/>
      <c r="R3527" s="175"/>
      <c r="S3527" s="174"/>
      <c r="U3527" s="174"/>
      <c r="W3527" s="175"/>
      <c r="X3527" s="174"/>
    </row>
    <row r="3528" spans="7:24" s="165" customFormat="1" ht="15" customHeight="1">
      <c r="G3528" s="172"/>
      <c r="I3528" s="173"/>
      <c r="J3528" s="173"/>
      <c r="K3528" s="174"/>
      <c r="M3528" s="175"/>
      <c r="N3528" s="174"/>
      <c r="P3528" s="174"/>
      <c r="R3528" s="175"/>
      <c r="S3528" s="174"/>
      <c r="U3528" s="174"/>
      <c r="W3528" s="175"/>
      <c r="X3528" s="174"/>
    </row>
    <row r="3529" spans="7:24" s="165" customFormat="1" ht="15" customHeight="1">
      <c r="G3529" s="172"/>
      <c r="I3529" s="173"/>
      <c r="J3529" s="173"/>
      <c r="K3529" s="174"/>
      <c r="M3529" s="175"/>
      <c r="N3529" s="174"/>
      <c r="P3529" s="174"/>
      <c r="R3529" s="175"/>
      <c r="S3529" s="174"/>
      <c r="U3529" s="174"/>
      <c r="W3529" s="175"/>
      <c r="X3529" s="174"/>
    </row>
    <row r="3530" spans="7:24" s="165" customFormat="1" ht="15" customHeight="1">
      <c r="G3530" s="172"/>
      <c r="I3530" s="173"/>
      <c r="J3530" s="173"/>
      <c r="K3530" s="174"/>
      <c r="M3530" s="175"/>
      <c r="N3530" s="174"/>
      <c r="P3530" s="174"/>
      <c r="R3530" s="175"/>
      <c r="S3530" s="174"/>
      <c r="U3530" s="174"/>
      <c r="W3530" s="175"/>
      <c r="X3530" s="174"/>
    </row>
    <row r="3531" spans="7:24" s="165" customFormat="1" ht="15" customHeight="1">
      <c r="G3531" s="172"/>
      <c r="I3531" s="173"/>
      <c r="J3531" s="173"/>
      <c r="K3531" s="174"/>
      <c r="M3531" s="175"/>
      <c r="N3531" s="174"/>
      <c r="P3531" s="174"/>
      <c r="R3531" s="175"/>
      <c r="S3531" s="174"/>
      <c r="U3531" s="174"/>
      <c r="W3531" s="175"/>
      <c r="X3531" s="174"/>
    </row>
    <row r="3532" spans="7:24" s="165" customFormat="1" ht="15" customHeight="1">
      <c r="G3532" s="172"/>
      <c r="I3532" s="173"/>
      <c r="J3532" s="173"/>
      <c r="K3532" s="174"/>
      <c r="M3532" s="175"/>
      <c r="N3532" s="174"/>
      <c r="P3532" s="174"/>
      <c r="R3532" s="175"/>
      <c r="S3532" s="174"/>
      <c r="U3532" s="174"/>
      <c r="W3532" s="175"/>
      <c r="X3532" s="174"/>
    </row>
    <row r="3533" spans="7:24" s="165" customFormat="1" ht="15" customHeight="1">
      <c r="G3533" s="172"/>
      <c r="I3533" s="173"/>
      <c r="J3533" s="173"/>
      <c r="K3533" s="174"/>
      <c r="M3533" s="175"/>
      <c r="N3533" s="174"/>
      <c r="P3533" s="174"/>
      <c r="R3533" s="175"/>
      <c r="S3533" s="174"/>
      <c r="U3533" s="174"/>
      <c r="W3533" s="175"/>
      <c r="X3533" s="174"/>
    </row>
    <row r="3534" spans="7:24" s="165" customFormat="1" ht="15" customHeight="1">
      <c r="G3534" s="172"/>
      <c r="I3534" s="173"/>
      <c r="J3534" s="173"/>
      <c r="K3534" s="174"/>
      <c r="M3534" s="175"/>
      <c r="N3534" s="174"/>
      <c r="P3534" s="174"/>
      <c r="R3534" s="175"/>
      <c r="S3534" s="174"/>
      <c r="U3534" s="174"/>
      <c r="W3534" s="175"/>
      <c r="X3534" s="174"/>
    </row>
    <row r="3535" spans="7:24" s="165" customFormat="1" ht="15" customHeight="1">
      <c r="G3535" s="172"/>
      <c r="I3535" s="173"/>
      <c r="J3535" s="173"/>
      <c r="K3535" s="174"/>
      <c r="M3535" s="175"/>
      <c r="N3535" s="174"/>
      <c r="P3535" s="174"/>
      <c r="R3535" s="175"/>
      <c r="S3535" s="174"/>
      <c r="U3535" s="174"/>
      <c r="W3535" s="175"/>
      <c r="X3535" s="174"/>
    </row>
    <row r="3536" spans="7:24" s="165" customFormat="1" ht="15" customHeight="1">
      <c r="G3536" s="172"/>
      <c r="I3536" s="173"/>
      <c r="J3536" s="173"/>
      <c r="K3536" s="174"/>
      <c r="M3536" s="175"/>
      <c r="N3536" s="174"/>
      <c r="P3536" s="174"/>
      <c r="R3536" s="175"/>
      <c r="S3536" s="174"/>
      <c r="U3536" s="174"/>
      <c r="W3536" s="175"/>
      <c r="X3536" s="174"/>
    </row>
    <row r="3537" spans="7:24" s="165" customFormat="1" ht="15" customHeight="1">
      <c r="G3537" s="172"/>
      <c r="I3537" s="173"/>
      <c r="J3537" s="173"/>
      <c r="K3537" s="174"/>
      <c r="M3537" s="175"/>
      <c r="N3537" s="174"/>
      <c r="P3537" s="174"/>
      <c r="R3537" s="175"/>
      <c r="S3537" s="174"/>
      <c r="U3537" s="174"/>
      <c r="W3537" s="175"/>
      <c r="X3537" s="174"/>
    </row>
    <row r="3538" spans="7:24" s="165" customFormat="1" ht="15" customHeight="1">
      <c r="G3538" s="172"/>
      <c r="I3538" s="173"/>
      <c r="J3538" s="173"/>
      <c r="K3538" s="174"/>
      <c r="M3538" s="175"/>
      <c r="N3538" s="174"/>
      <c r="P3538" s="174"/>
      <c r="R3538" s="175"/>
      <c r="S3538" s="174"/>
      <c r="U3538" s="174"/>
      <c r="W3538" s="175"/>
      <c r="X3538" s="174"/>
    </row>
    <row r="3539" spans="7:24" s="165" customFormat="1" ht="15" customHeight="1">
      <c r="G3539" s="172"/>
      <c r="I3539" s="173"/>
      <c r="J3539" s="173"/>
      <c r="K3539" s="174"/>
      <c r="M3539" s="175"/>
      <c r="N3539" s="174"/>
      <c r="P3539" s="174"/>
      <c r="R3539" s="175"/>
      <c r="S3539" s="174"/>
      <c r="U3539" s="174"/>
      <c r="W3539" s="175"/>
      <c r="X3539" s="174"/>
    </row>
    <row r="3540" spans="7:24" s="165" customFormat="1" ht="15" customHeight="1">
      <c r="G3540" s="172"/>
      <c r="I3540" s="173"/>
      <c r="J3540" s="173"/>
      <c r="K3540" s="174"/>
      <c r="M3540" s="175"/>
      <c r="N3540" s="174"/>
      <c r="P3540" s="174"/>
      <c r="R3540" s="175"/>
      <c r="S3540" s="174"/>
      <c r="U3540" s="174"/>
      <c r="W3540" s="175"/>
      <c r="X3540" s="174"/>
    </row>
    <row r="3541" spans="7:24" s="165" customFormat="1" ht="15" customHeight="1">
      <c r="G3541" s="172"/>
      <c r="I3541" s="173"/>
      <c r="J3541" s="173"/>
      <c r="K3541" s="174"/>
      <c r="M3541" s="175"/>
      <c r="N3541" s="174"/>
      <c r="P3541" s="174"/>
      <c r="R3541" s="175"/>
      <c r="S3541" s="174"/>
      <c r="U3541" s="174"/>
      <c r="W3541" s="175"/>
      <c r="X3541" s="174"/>
    </row>
    <row r="3542" spans="7:24" s="165" customFormat="1" ht="15" customHeight="1">
      <c r="G3542" s="172"/>
      <c r="I3542" s="173"/>
      <c r="J3542" s="173"/>
      <c r="K3542" s="174"/>
      <c r="M3542" s="175"/>
      <c r="N3542" s="174"/>
      <c r="P3542" s="174"/>
      <c r="R3542" s="175"/>
      <c r="S3542" s="174"/>
      <c r="U3542" s="174"/>
      <c r="W3542" s="175"/>
      <c r="X3542" s="174"/>
    </row>
    <row r="3543" spans="7:24" s="165" customFormat="1" ht="15" customHeight="1">
      <c r="G3543" s="172"/>
      <c r="I3543" s="173"/>
      <c r="J3543" s="173"/>
      <c r="K3543" s="174"/>
      <c r="M3543" s="175"/>
      <c r="N3543" s="174"/>
      <c r="P3543" s="174"/>
      <c r="R3543" s="175"/>
      <c r="S3543" s="174"/>
      <c r="U3543" s="174"/>
      <c r="W3543" s="175"/>
      <c r="X3543" s="174"/>
    </row>
    <row r="3544" spans="7:24" s="165" customFormat="1" ht="15" customHeight="1">
      <c r="G3544" s="172"/>
      <c r="I3544" s="173"/>
      <c r="J3544" s="173"/>
      <c r="K3544" s="174"/>
      <c r="M3544" s="175"/>
      <c r="N3544" s="174"/>
      <c r="P3544" s="174"/>
      <c r="R3544" s="175"/>
      <c r="S3544" s="174"/>
      <c r="U3544" s="174"/>
      <c r="W3544" s="175"/>
      <c r="X3544" s="174"/>
    </row>
    <row r="3545" spans="7:24" s="165" customFormat="1" ht="15" customHeight="1">
      <c r="G3545" s="172"/>
      <c r="I3545" s="173"/>
      <c r="J3545" s="173"/>
      <c r="K3545" s="174"/>
      <c r="M3545" s="175"/>
      <c r="N3545" s="174"/>
      <c r="P3545" s="174"/>
      <c r="R3545" s="175"/>
      <c r="S3545" s="174"/>
      <c r="U3545" s="174"/>
      <c r="W3545" s="175"/>
      <c r="X3545" s="174"/>
    </row>
    <row r="3546" spans="7:24" s="165" customFormat="1" ht="15" customHeight="1">
      <c r="G3546" s="172"/>
      <c r="I3546" s="173"/>
      <c r="J3546" s="173"/>
      <c r="K3546" s="174"/>
      <c r="M3546" s="175"/>
      <c r="N3546" s="174"/>
      <c r="P3546" s="174"/>
      <c r="R3546" s="175"/>
      <c r="S3546" s="174"/>
      <c r="U3546" s="174"/>
      <c r="W3546" s="175"/>
      <c r="X3546" s="174"/>
    </row>
    <row r="3547" spans="7:24" s="165" customFormat="1" ht="15" customHeight="1">
      <c r="G3547" s="172"/>
      <c r="I3547" s="173"/>
      <c r="J3547" s="173"/>
      <c r="K3547" s="174"/>
      <c r="M3547" s="175"/>
      <c r="N3547" s="174"/>
      <c r="P3547" s="174"/>
      <c r="R3547" s="175"/>
      <c r="S3547" s="174"/>
      <c r="U3547" s="174"/>
      <c r="W3547" s="175"/>
      <c r="X3547" s="174"/>
    </row>
    <row r="3548" spans="7:24" s="165" customFormat="1" ht="15" customHeight="1">
      <c r="G3548" s="172"/>
      <c r="I3548" s="173"/>
      <c r="J3548" s="173"/>
      <c r="K3548" s="174"/>
      <c r="M3548" s="175"/>
      <c r="N3548" s="174"/>
      <c r="P3548" s="174"/>
      <c r="R3548" s="175"/>
      <c r="S3548" s="174"/>
      <c r="U3548" s="174"/>
      <c r="W3548" s="175"/>
      <c r="X3548" s="174"/>
    </row>
    <row r="3549" spans="7:24" s="165" customFormat="1" ht="15" customHeight="1">
      <c r="G3549" s="172"/>
      <c r="I3549" s="173"/>
      <c r="J3549" s="173"/>
      <c r="K3549" s="174"/>
      <c r="M3549" s="175"/>
      <c r="N3549" s="174"/>
      <c r="P3549" s="174"/>
      <c r="R3549" s="175"/>
      <c r="S3549" s="174"/>
      <c r="U3549" s="174"/>
      <c r="W3549" s="175"/>
      <c r="X3549" s="174"/>
    </row>
    <row r="3550" spans="7:24" s="165" customFormat="1" ht="15" customHeight="1">
      <c r="G3550" s="172"/>
      <c r="I3550" s="173"/>
      <c r="J3550" s="173"/>
      <c r="K3550" s="174"/>
      <c r="M3550" s="175"/>
      <c r="N3550" s="174"/>
      <c r="P3550" s="174"/>
      <c r="R3550" s="175"/>
      <c r="S3550" s="174"/>
      <c r="U3550" s="174"/>
      <c r="W3550" s="175"/>
      <c r="X3550" s="174"/>
    </row>
    <row r="3551" spans="7:24" s="165" customFormat="1" ht="15" customHeight="1">
      <c r="G3551" s="172"/>
      <c r="I3551" s="173"/>
      <c r="J3551" s="173"/>
      <c r="K3551" s="174"/>
      <c r="M3551" s="175"/>
      <c r="N3551" s="174"/>
      <c r="P3551" s="174"/>
      <c r="R3551" s="175"/>
      <c r="S3551" s="174"/>
      <c r="U3551" s="174"/>
      <c r="W3551" s="175"/>
      <c r="X3551" s="174"/>
    </row>
    <row r="3552" spans="7:24" s="165" customFormat="1" ht="15" customHeight="1">
      <c r="G3552" s="172"/>
      <c r="I3552" s="173"/>
      <c r="J3552" s="173"/>
      <c r="K3552" s="174"/>
      <c r="M3552" s="175"/>
      <c r="N3552" s="174"/>
      <c r="P3552" s="174"/>
      <c r="R3552" s="175"/>
      <c r="S3552" s="174"/>
      <c r="U3552" s="174"/>
      <c r="W3552" s="175"/>
      <c r="X3552" s="174"/>
    </row>
    <row r="3553" spans="7:24" s="165" customFormat="1" ht="15" customHeight="1">
      <c r="G3553" s="172"/>
      <c r="I3553" s="173"/>
      <c r="J3553" s="173"/>
      <c r="K3553" s="174"/>
      <c r="M3553" s="175"/>
      <c r="N3553" s="174"/>
      <c r="P3553" s="174"/>
      <c r="R3553" s="175"/>
      <c r="S3553" s="174"/>
      <c r="U3553" s="174"/>
      <c r="W3553" s="175"/>
      <c r="X3553" s="174"/>
    </row>
    <row r="3554" spans="7:24" s="165" customFormat="1" ht="15" customHeight="1">
      <c r="G3554" s="172"/>
      <c r="I3554" s="173"/>
      <c r="J3554" s="173"/>
      <c r="K3554" s="174"/>
      <c r="M3554" s="175"/>
      <c r="N3554" s="174"/>
      <c r="P3554" s="174"/>
      <c r="R3554" s="175"/>
      <c r="S3554" s="174"/>
      <c r="U3554" s="174"/>
      <c r="W3554" s="175"/>
      <c r="X3554" s="174"/>
    </row>
    <row r="3555" spans="7:24" s="165" customFormat="1" ht="15" customHeight="1">
      <c r="G3555" s="172"/>
      <c r="I3555" s="173"/>
      <c r="J3555" s="173"/>
      <c r="K3555" s="174"/>
      <c r="M3555" s="175"/>
      <c r="N3555" s="174"/>
      <c r="P3555" s="174"/>
      <c r="R3555" s="175"/>
      <c r="S3555" s="174"/>
      <c r="U3555" s="174"/>
      <c r="W3555" s="175"/>
      <c r="X3555" s="174"/>
    </row>
    <row r="3556" spans="7:24" s="165" customFormat="1" ht="15" customHeight="1">
      <c r="G3556" s="172"/>
      <c r="I3556" s="173"/>
      <c r="J3556" s="173"/>
      <c r="K3556" s="174"/>
      <c r="M3556" s="175"/>
      <c r="N3556" s="174"/>
      <c r="P3556" s="174"/>
      <c r="R3556" s="175"/>
      <c r="S3556" s="174"/>
      <c r="U3556" s="174"/>
      <c r="W3556" s="175"/>
      <c r="X3556" s="174"/>
    </row>
    <row r="3557" spans="7:24" s="165" customFormat="1" ht="15" customHeight="1">
      <c r="G3557" s="172"/>
      <c r="I3557" s="173"/>
      <c r="J3557" s="173"/>
      <c r="K3557" s="174"/>
      <c r="M3557" s="175"/>
      <c r="N3557" s="174"/>
      <c r="P3557" s="174"/>
      <c r="R3557" s="175"/>
      <c r="S3557" s="174"/>
      <c r="U3557" s="174"/>
      <c r="W3557" s="175"/>
      <c r="X3557" s="174"/>
    </row>
    <row r="3558" spans="7:24" s="165" customFormat="1" ht="15" customHeight="1">
      <c r="G3558" s="172"/>
      <c r="I3558" s="173"/>
      <c r="J3558" s="173"/>
      <c r="K3558" s="174"/>
      <c r="M3558" s="175"/>
      <c r="N3558" s="174"/>
      <c r="P3558" s="174"/>
      <c r="R3558" s="175"/>
      <c r="S3558" s="174"/>
      <c r="U3558" s="174"/>
      <c r="W3558" s="175"/>
      <c r="X3558" s="174"/>
    </row>
    <row r="3559" spans="7:24" s="165" customFormat="1" ht="15" customHeight="1">
      <c r="G3559" s="172"/>
      <c r="I3559" s="173"/>
      <c r="J3559" s="173"/>
      <c r="K3559" s="174"/>
      <c r="M3559" s="175"/>
      <c r="N3559" s="174"/>
      <c r="P3559" s="174"/>
      <c r="R3559" s="175"/>
      <c r="S3559" s="174"/>
      <c r="U3559" s="174"/>
      <c r="W3559" s="175"/>
      <c r="X3559" s="174"/>
    </row>
    <row r="3560" spans="7:24" s="165" customFormat="1" ht="15" customHeight="1">
      <c r="G3560" s="172"/>
      <c r="I3560" s="173"/>
      <c r="J3560" s="173"/>
      <c r="K3560" s="174"/>
      <c r="M3560" s="175"/>
      <c r="N3560" s="174"/>
      <c r="P3560" s="174"/>
      <c r="R3560" s="175"/>
      <c r="S3560" s="174"/>
      <c r="U3560" s="174"/>
      <c r="W3560" s="175"/>
      <c r="X3560" s="174"/>
    </row>
    <row r="3561" spans="7:24" s="165" customFormat="1" ht="15" customHeight="1">
      <c r="G3561" s="172"/>
      <c r="I3561" s="173"/>
      <c r="J3561" s="173"/>
      <c r="K3561" s="174"/>
      <c r="M3561" s="175"/>
      <c r="N3561" s="174"/>
      <c r="P3561" s="174"/>
      <c r="R3561" s="175"/>
      <c r="S3561" s="174"/>
      <c r="U3561" s="174"/>
      <c r="W3561" s="175"/>
      <c r="X3561" s="174"/>
    </row>
    <row r="3562" spans="7:24" s="165" customFormat="1" ht="15" customHeight="1">
      <c r="G3562" s="172"/>
      <c r="I3562" s="173"/>
      <c r="J3562" s="173"/>
      <c r="K3562" s="174"/>
      <c r="M3562" s="175"/>
      <c r="N3562" s="174"/>
      <c r="P3562" s="174"/>
      <c r="R3562" s="175"/>
      <c r="S3562" s="174"/>
      <c r="U3562" s="174"/>
      <c r="W3562" s="175"/>
      <c r="X3562" s="174"/>
    </row>
    <row r="3563" spans="7:24" s="165" customFormat="1" ht="15" customHeight="1">
      <c r="G3563" s="172"/>
      <c r="I3563" s="173"/>
      <c r="J3563" s="173"/>
      <c r="K3563" s="174"/>
      <c r="M3563" s="175"/>
      <c r="N3563" s="174"/>
      <c r="P3563" s="174"/>
      <c r="R3563" s="175"/>
      <c r="S3563" s="174"/>
      <c r="U3563" s="174"/>
      <c r="W3563" s="175"/>
      <c r="X3563" s="174"/>
    </row>
    <row r="3564" spans="7:24" s="165" customFormat="1" ht="15" customHeight="1">
      <c r="G3564" s="172"/>
      <c r="I3564" s="173"/>
      <c r="J3564" s="173"/>
      <c r="K3564" s="174"/>
      <c r="M3564" s="175"/>
      <c r="N3564" s="174"/>
      <c r="P3564" s="174"/>
      <c r="R3564" s="175"/>
      <c r="S3564" s="174"/>
      <c r="U3564" s="174"/>
      <c r="W3564" s="175"/>
      <c r="X3564" s="174"/>
    </row>
    <row r="3565" spans="7:24" s="165" customFormat="1" ht="15" customHeight="1">
      <c r="G3565" s="172"/>
      <c r="I3565" s="173"/>
      <c r="J3565" s="173"/>
      <c r="K3565" s="174"/>
      <c r="M3565" s="175"/>
      <c r="N3565" s="174"/>
      <c r="P3565" s="174"/>
      <c r="R3565" s="175"/>
      <c r="S3565" s="174"/>
      <c r="U3565" s="174"/>
      <c r="W3565" s="175"/>
      <c r="X3565" s="174"/>
    </row>
    <row r="3566" spans="7:24" s="165" customFormat="1" ht="15" customHeight="1">
      <c r="G3566" s="172"/>
      <c r="I3566" s="173"/>
      <c r="J3566" s="173"/>
      <c r="K3566" s="174"/>
      <c r="M3566" s="175"/>
      <c r="N3566" s="174"/>
      <c r="P3566" s="174"/>
      <c r="R3566" s="175"/>
      <c r="S3566" s="174"/>
      <c r="U3566" s="174"/>
      <c r="W3566" s="175"/>
      <c r="X3566" s="174"/>
    </row>
    <row r="3567" spans="7:24" s="165" customFormat="1" ht="15" customHeight="1">
      <c r="G3567" s="172"/>
      <c r="I3567" s="173"/>
      <c r="J3567" s="173"/>
      <c r="K3567" s="174"/>
      <c r="M3567" s="175"/>
      <c r="N3567" s="174"/>
      <c r="P3567" s="174"/>
      <c r="R3567" s="175"/>
      <c r="S3567" s="174"/>
      <c r="U3567" s="174"/>
      <c r="W3567" s="175"/>
      <c r="X3567" s="174"/>
    </row>
    <row r="3568" spans="7:24" s="165" customFormat="1" ht="15" customHeight="1">
      <c r="G3568" s="172"/>
      <c r="I3568" s="173"/>
      <c r="J3568" s="173"/>
      <c r="K3568" s="174"/>
      <c r="M3568" s="175"/>
      <c r="N3568" s="174"/>
      <c r="P3568" s="174"/>
      <c r="R3568" s="175"/>
      <c r="S3568" s="174"/>
      <c r="U3568" s="174"/>
      <c r="W3568" s="175"/>
      <c r="X3568" s="174"/>
    </row>
    <row r="3569" spans="7:24" s="165" customFormat="1" ht="15" customHeight="1">
      <c r="G3569" s="172"/>
      <c r="I3569" s="173"/>
      <c r="J3569" s="173"/>
      <c r="K3569" s="174"/>
      <c r="M3569" s="175"/>
      <c r="N3569" s="174"/>
      <c r="P3569" s="174"/>
      <c r="R3569" s="175"/>
      <c r="S3569" s="174"/>
      <c r="U3569" s="174"/>
      <c r="W3569" s="175"/>
      <c r="X3569" s="174"/>
    </row>
    <row r="3570" spans="7:24" s="165" customFormat="1" ht="15" customHeight="1">
      <c r="G3570" s="172"/>
      <c r="I3570" s="173"/>
      <c r="J3570" s="173"/>
      <c r="K3570" s="174"/>
      <c r="M3570" s="175"/>
      <c r="N3570" s="174"/>
      <c r="P3570" s="174"/>
      <c r="R3570" s="175"/>
      <c r="S3570" s="174"/>
      <c r="U3570" s="174"/>
      <c r="W3570" s="175"/>
      <c r="X3570" s="174"/>
    </row>
    <row r="3571" spans="7:24" s="165" customFormat="1" ht="15" customHeight="1">
      <c r="G3571" s="172"/>
      <c r="I3571" s="173"/>
      <c r="J3571" s="173"/>
      <c r="K3571" s="174"/>
      <c r="M3571" s="175"/>
      <c r="N3571" s="174"/>
      <c r="P3571" s="174"/>
      <c r="R3571" s="175"/>
      <c r="S3571" s="174"/>
      <c r="U3571" s="174"/>
      <c r="W3571" s="175"/>
      <c r="X3571" s="174"/>
    </row>
    <row r="3572" spans="7:24" s="165" customFormat="1" ht="15" customHeight="1">
      <c r="G3572" s="172"/>
      <c r="I3572" s="173"/>
      <c r="J3572" s="173"/>
      <c r="K3572" s="174"/>
      <c r="M3572" s="175"/>
      <c r="N3572" s="174"/>
      <c r="P3572" s="174"/>
      <c r="R3572" s="175"/>
      <c r="S3572" s="174"/>
      <c r="U3572" s="174"/>
      <c r="W3572" s="175"/>
      <c r="X3572" s="174"/>
    </row>
    <row r="3573" spans="7:24" s="165" customFormat="1" ht="15" customHeight="1">
      <c r="G3573" s="172"/>
      <c r="I3573" s="173"/>
      <c r="J3573" s="173"/>
      <c r="K3573" s="174"/>
      <c r="M3573" s="175"/>
      <c r="N3573" s="174"/>
      <c r="P3573" s="174"/>
      <c r="R3573" s="175"/>
      <c r="S3573" s="174"/>
      <c r="U3573" s="174"/>
      <c r="W3573" s="175"/>
      <c r="X3573" s="174"/>
    </row>
    <row r="3574" spans="7:24" s="165" customFormat="1" ht="15" customHeight="1">
      <c r="G3574" s="172"/>
      <c r="I3574" s="173"/>
      <c r="J3574" s="173"/>
      <c r="K3574" s="174"/>
      <c r="M3574" s="175"/>
      <c r="N3574" s="174"/>
      <c r="P3574" s="174"/>
      <c r="R3574" s="175"/>
      <c r="S3574" s="174"/>
      <c r="U3574" s="174"/>
      <c r="W3574" s="175"/>
      <c r="X3574" s="174"/>
    </row>
    <row r="3575" spans="7:24" s="165" customFormat="1" ht="15" customHeight="1">
      <c r="G3575" s="172"/>
      <c r="I3575" s="173"/>
      <c r="J3575" s="173"/>
      <c r="K3575" s="174"/>
      <c r="M3575" s="175"/>
      <c r="N3575" s="174"/>
      <c r="P3575" s="174"/>
      <c r="R3575" s="175"/>
      <c r="S3575" s="174"/>
      <c r="U3575" s="174"/>
      <c r="W3575" s="175"/>
      <c r="X3575" s="174"/>
    </row>
    <row r="3576" spans="7:24" s="165" customFormat="1" ht="15" customHeight="1">
      <c r="G3576" s="172"/>
      <c r="I3576" s="173"/>
      <c r="J3576" s="173"/>
      <c r="K3576" s="174"/>
      <c r="M3576" s="175"/>
      <c r="N3576" s="174"/>
      <c r="P3576" s="174"/>
      <c r="R3576" s="175"/>
      <c r="S3576" s="174"/>
      <c r="U3576" s="174"/>
      <c r="W3576" s="175"/>
      <c r="X3576" s="174"/>
    </row>
    <row r="3577" spans="7:24" s="165" customFormat="1" ht="15" customHeight="1">
      <c r="G3577" s="172"/>
      <c r="I3577" s="173"/>
      <c r="J3577" s="173"/>
      <c r="K3577" s="174"/>
      <c r="M3577" s="175"/>
      <c r="N3577" s="174"/>
      <c r="P3577" s="174"/>
      <c r="R3577" s="175"/>
      <c r="S3577" s="174"/>
      <c r="U3577" s="174"/>
      <c r="W3577" s="175"/>
      <c r="X3577" s="174"/>
    </row>
    <row r="3578" spans="7:24" s="165" customFormat="1" ht="15" customHeight="1">
      <c r="G3578" s="172"/>
      <c r="I3578" s="173"/>
      <c r="J3578" s="173"/>
      <c r="K3578" s="174"/>
      <c r="M3578" s="175"/>
      <c r="N3578" s="174"/>
      <c r="P3578" s="174"/>
      <c r="R3578" s="175"/>
      <c r="S3578" s="174"/>
      <c r="U3578" s="174"/>
      <c r="W3578" s="175"/>
      <c r="X3578" s="174"/>
    </row>
    <row r="3579" spans="7:24" s="165" customFormat="1" ht="15" customHeight="1">
      <c r="G3579" s="172"/>
      <c r="I3579" s="173"/>
      <c r="J3579" s="173"/>
      <c r="K3579" s="174"/>
      <c r="M3579" s="175"/>
      <c r="N3579" s="174"/>
      <c r="P3579" s="174"/>
      <c r="R3579" s="175"/>
      <c r="S3579" s="174"/>
      <c r="U3579" s="174"/>
      <c r="W3579" s="175"/>
      <c r="X3579" s="174"/>
    </row>
    <row r="3580" spans="7:24" s="165" customFormat="1" ht="15" customHeight="1">
      <c r="G3580" s="172"/>
      <c r="I3580" s="173"/>
      <c r="J3580" s="173"/>
      <c r="K3580" s="174"/>
      <c r="M3580" s="175"/>
      <c r="N3580" s="174"/>
      <c r="P3580" s="174"/>
      <c r="R3580" s="175"/>
      <c r="S3580" s="174"/>
      <c r="U3580" s="174"/>
      <c r="W3580" s="175"/>
      <c r="X3580" s="174"/>
    </row>
    <row r="3581" spans="7:24" s="165" customFormat="1" ht="15" customHeight="1">
      <c r="G3581" s="172"/>
      <c r="I3581" s="173"/>
      <c r="J3581" s="173"/>
      <c r="K3581" s="174"/>
      <c r="M3581" s="175"/>
      <c r="N3581" s="174"/>
      <c r="P3581" s="174"/>
      <c r="R3581" s="175"/>
      <c r="S3581" s="174"/>
      <c r="U3581" s="174"/>
      <c r="W3581" s="175"/>
      <c r="X3581" s="174"/>
    </row>
    <row r="3582" spans="7:24" s="165" customFormat="1" ht="15" customHeight="1">
      <c r="G3582" s="172"/>
      <c r="I3582" s="173"/>
      <c r="J3582" s="173"/>
      <c r="K3582" s="174"/>
      <c r="M3582" s="175"/>
      <c r="N3582" s="174"/>
      <c r="P3582" s="174"/>
      <c r="R3582" s="175"/>
      <c r="S3582" s="174"/>
      <c r="U3582" s="174"/>
      <c r="W3582" s="175"/>
      <c r="X3582" s="174"/>
    </row>
    <row r="3583" spans="7:24" s="165" customFormat="1" ht="15" customHeight="1">
      <c r="G3583" s="172"/>
      <c r="I3583" s="173"/>
      <c r="J3583" s="173"/>
      <c r="K3583" s="174"/>
      <c r="M3583" s="175"/>
      <c r="N3583" s="174"/>
      <c r="P3583" s="174"/>
      <c r="R3583" s="175"/>
      <c r="S3583" s="174"/>
      <c r="U3583" s="174"/>
      <c r="W3583" s="175"/>
      <c r="X3583" s="174"/>
    </row>
    <row r="3584" spans="7:24" s="165" customFormat="1" ht="15" customHeight="1">
      <c r="G3584" s="172"/>
      <c r="I3584" s="173"/>
      <c r="J3584" s="173"/>
      <c r="K3584" s="174"/>
      <c r="M3584" s="175"/>
      <c r="N3584" s="174"/>
      <c r="P3584" s="174"/>
      <c r="R3584" s="175"/>
      <c r="S3584" s="174"/>
      <c r="U3584" s="174"/>
      <c r="W3584" s="175"/>
      <c r="X3584" s="174"/>
    </row>
    <row r="3585" spans="7:24" s="165" customFormat="1" ht="15" customHeight="1">
      <c r="G3585" s="172"/>
      <c r="I3585" s="173"/>
      <c r="J3585" s="173"/>
      <c r="K3585" s="174"/>
      <c r="M3585" s="175"/>
      <c r="N3585" s="174"/>
      <c r="P3585" s="174"/>
      <c r="R3585" s="175"/>
      <c r="S3585" s="174"/>
      <c r="U3585" s="174"/>
      <c r="W3585" s="175"/>
      <c r="X3585" s="174"/>
    </row>
    <row r="3586" spans="7:24" s="165" customFormat="1" ht="15" customHeight="1">
      <c r="G3586" s="172"/>
      <c r="I3586" s="173"/>
      <c r="J3586" s="173"/>
      <c r="K3586" s="174"/>
      <c r="M3586" s="175"/>
      <c r="N3586" s="174"/>
      <c r="P3586" s="174"/>
      <c r="R3586" s="175"/>
      <c r="S3586" s="174"/>
      <c r="U3586" s="174"/>
      <c r="W3586" s="175"/>
      <c r="X3586" s="174"/>
    </row>
    <row r="3587" spans="7:24" s="165" customFormat="1" ht="15" customHeight="1">
      <c r="G3587" s="172"/>
      <c r="I3587" s="173"/>
      <c r="J3587" s="173"/>
      <c r="K3587" s="174"/>
      <c r="M3587" s="175"/>
      <c r="N3587" s="174"/>
      <c r="P3587" s="174"/>
      <c r="R3587" s="175"/>
      <c r="S3587" s="174"/>
      <c r="U3587" s="174"/>
      <c r="W3587" s="175"/>
      <c r="X3587" s="174"/>
    </row>
    <row r="3588" spans="7:24" s="165" customFormat="1" ht="15" customHeight="1">
      <c r="G3588" s="172"/>
      <c r="I3588" s="173"/>
      <c r="J3588" s="173"/>
      <c r="K3588" s="174"/>
      <c r="M3588" s="175"/>
      <c r="N3588" s="174"/>
      <c r="P3588" s="174"/>
      <c r="R3588" s="175"/>
      <c r="S3588" s="174"/>
      <c r="U3588" s="174"/>
      <c r="W3588" s="175"/>
      <c r="X3588" s="174"/>
    </row>
    <row r="3589" spans="7:24" s="165" customFormat="1" ht="15" customHeight="1">
      <c r="G3589" s="172"/>
      <c r="I3589" s="173"/>
      <c r="J3589" s="173"/>
      <c r="K3589" s="174"/>
      <c r="M3589" s="175"/>
      <c r="N3589" s="174"/>
      <c r="P3589" s="174"/>
      <c r="R3589" s="175"/>
      <c r="S3589" s="174"/>
      <c r="U3589" s="174"/>
      <c r="W3589" s="175"/>
      <c r="X3589" s="174"/>
    </row>
    <row r="3590" spans="7:24" s="165" customFormat="1" ht="15" customHeight="1">
      <c r="G3590" s="172"/>
      <c r="I3590" s="173"/>
      <c r="J3590" s="173"/>
      <c r="K3590" s="174"/>
      <c r="M3590" s="175"/>
      <c r="N3590" s="174"/>
      <c r="P3590" s="174"/>
      <c r="R3590" s="175"/>
      <c r="S3590" s="174"/>
      <c r="U3590" s="174"/>
      <c r="W3590" s="175"/>
      <c r="X3590" s="174"/>
    </row>
    <row r="3591" spans="7:24" s="165" customFormat="1" ht="15" customHeight="1">
      <c r="G3591" s="172"/>
      <c r="I3591" s="173"/>
      <c r="J3591" s="173"/>
      <c r="K3591" s="174"/>
      <c r="M3591" s="175"/>
      <c r="N3591" s="174"/>
      <c r="P3591" s="174"/>
      <c r="R3591" s="175"/>
      <c r="S3591" s="174"/>
      <c r="U3591" s="174"/>
      <c r="W3591" s="175"/>
      <c r="X3591" s="174"/>
    </row>
    <row r="3592" spans="7:24" s="165" customFormat="1" ht="15" customHeight="1">
      <c r="G3592" s="172"/>
      <c r="I3592" s="173"/>
      <c r="J3592" s="173"/>
      <c r="K3592" s="174"/>
      <c r="M3592" s="175"/>
      <c r="N3592" s="174"/>
      <c r="P3592" s="174"/>
      <c r="R3592" s="175"/>
      <c r="S3592" s="174"/>
      <c r="U3592" s="174"/>
      <c r="W3592" s="175"/>
      <c r="X3592" s="174"/>
    </row>
    <row r="3593" spans="7:24" s="165" customFormat="1" ht="15" customHeight="1">
      <c r="G3593" s="172"/>
      <c r="I3593" s="173"/>
      <c r="J3593" s="173"/>
      <c r="K3593" s="174"/>
      <c r="M3593" s="175"/>
      <c r="N3593" s="174"/>
      <c r="P3593" s="174"/>
      <c r="R3593" s="175"/>
      <c r="S3593" s="174"/>
      <c r="U3593" s="174"/>
      <c r="W3593" s="175"/>
      <c r="X3593" s="174"/>
    </row>
    <row r="3594" spans="7:24" s="165" customFormat="1" ht="15" customHeight="1">
      <c r="G3594" s="172"/>
      <c r="I3594" s="173"/>
      <c r="J3594" s="173"/>
      <c r="K3594" s="174"/>
      <c r="M3594" s="175"/>
      <c r="N3594" s="174"/>
      <c r="P3594" s="174"/>
      <c r="R3594" s="175"/>
      <c r="S3594" s="174"/>
      <c r="U3594" s="174"/>
      <c r="W3594" s="175"/>
      <c r="X3594" s="174"/>
    </row>
    <row r="3595" spans="7:24" s="165" customFormat="1" ht="15" customHeight="1">
      <c r="G3595" s="172"/>
      <c r="I3595" s="173"/>
      <c r="J3595" s="173"/>
      <c r="K3595" s="174"/>
      <c r="M3595" s="175"/>
      <c r="N3595" s="174"/>
      <c r="P3595" s="174"/>
      <c r="R3595" s="175"/>
      <c r="S3595" s="174"/>
      <c r="U3595" s="174"/>
      <c r="W3595" s="175"/>
      <c r="X3595" s="174"/>
    </row>
    <row r="3596" spans="7:24" s="165" customFormat="1" ht="15" customHeight="1">
      <c r="G3596" s="172"/>
      <c r="I3596" s="173"/>
      <c r="J3596" s="173"/>
      <c r="K3596" s="174"/>
      <c r="M3596" s="175"/>
      <c r="N3596" s="174"/>
      <c r="P3596" s="174"/>
      <c r="R3596" s="175"/>
      <c r="S3596" s="174"/>
      <c r="U3596" s="174"/>
      <c r="W3596" s="175"/>
      <c r="X3596" s="174"/>
    </row>
    <row r="3597" spans="7:24" s="165" customFormat="1" ht="15" customHeight="1">
      <c r="G3597" s="172"/>
      <c r="I3597" s="173"/>
      <c r="J3597" s="173"/>
      <c r="K3597" s="174"/>
      <c r="M3597" s="175"/>
      <c r="N3597" s="174"/>
      <c r="P3597" s="174"/>
      <c r="R3597" s="175"/>
      <c r="S3597" s="174"/>
      <c r="U3597" s="174"/>
      <c r="W3597" s="175"/>
      <c r="X3597" s="174"/>
    </row>
    <row r="3598" spans="7:24" s="165" customFormat="1" ht="15" customHeight="1">
      <c r="G3598" s="172"/>
      <c r="I3598" s="173"/>
      <c r="J3598" s="173"/>
      <c r="K3598" s="174"/>
      <c r="M3598" s="175"/>
      <c r="N3598" s="174"/>
      <c r="P3598" s="174"/>
      <c r="R3598" s="175"/>
      <c r="S3598" s="174"/>
      <c r="U3598" s="174"/>
      <c r="W3598" s="175"/>
      <c r="X3598" s="174"/>
    </row>
    <row r="3599" spans="7:24" s="165" customFormat="1" ht="15" customHeight="1">
      <c r="G3599" s="172"/>
      <c r="I3599" s="173"/>
      <c r="J3599" s="173"/>
      <c r="K3599" s="174"/>
      <c r="M3599" s="175"/>
      <c r="N3599" s="174"/>
      <c r="P3599" s="174"/>
      <c r="R3599" s="175"/>
      <c r="S3599" s="174"/>
      <c r="U3599" s="174"/>
      <c r="W3599" s="175"/>
      <c r="X3599" s="174"/>
    </row>
    <row r="3600" spans="7:24" s="165" customFormat="1" ht="15" customHeight="1">
      <c r="G3600" s="172"/>
      <c r="I3600" s="173"/>
      <c r="J3600" s="173"/>
      <c r="K3600" s="174"/>
      <c r="M3600" s="175"/>
      <c r="N3600" s="174"/>
      <c r="P3600" s="174"/>
      <c r="R3600" s="175"/>
      <c r="S3600" s="174"/>
      <c r="U3600" s="174"/>
      <c r="W3600" s="175"/>
      <c r="X3600" s="174"/>
    </row>
    <row r="3601" spans="7:24" s="165" customFormat="1" ht="15" customHeight="1">
      <c r="G3601" s="172"/>
      <c r="I3601" s="173"/>
      <c r="J3601" s="173"/>
      <c r="K3601" s="174"/>
      <c r="M3601" s="175"/>
      <c r="N3601" s="174"/>
      <c r="P3601" s="174"/>
      <c r="R3601" s="175"/>
      <c r="S3601" s="174"/>
      <c r="U3601" s="174"/>
      <c r="W3601" s="175"/>
      <c r="X3601" s="174"/>
    </row>
    <row r="3602" spans="7:24" s="165" customFormat="1" ht="15" customHeight="1">
      <c r="G3602" s="172"/>
      <c r="I3602" s="173"/>
      <c r="J3602" s="173"/>
      <c r="K3602" s="174"/>
      <c r="M3602" s="175"/>
      <c r="N3602" s="174"/>
      <c r="P3602" s="174"/>
      <c r="R3602" s="175"/>
      <c r="S3602" s="174"/>
      <c r="U3602" s="174"/>
      <c r="W3602" s="175"/>
      <c r="X3602" s="174"/>
    </row>
    <row r="3603" spans="7:24" s="165" customFormat="1" ht="15" customHeight="1">
      <c r="G3603" s="172"/>
      <c r="I3603" s="173"/>
      <c r="J3603" s="173"/>
      <c r="K3603" s="174"/>
      <c r="M3603" s="175"/>
      <c r="N3603" s="174"/>
      <c r="P3603" s="174"/>
      <c r="R3603" s="175"/>
      <c r="S3603" s="174"/>
      <c r="U3603" s="174"/>
      <c r="W3603" s="175"/>
      <c r="X3603" s="174"/>
    </row>
    <row r="3604" spans="7:24" s="165" customFormat="1" ht="15" customHeight="1">
      <c r="G3604" s="172"/>
      <c r="I3604" s="173"/>
      <c r="J3604" s="173"/>
      <c r="K3604" s="174"/>
      <c r="M3604" s="175"/>
      <c r="N3604" s="174"/>
      <c r="P3604" s="174"/>
      <c r="R3604" s="175"/>
      <c r="S3604" s="174"/>
      <c r="U3604" s="174"/>
      <c r="W3604" s="175"/>
      <c r="X3604" s="174"/>
    </row>
    <row r="3605" spans="7:24" s="165" customFormat="1" ht="15" customHeight="1">
      <c r="G3605" s="172"/>
      <c r="I3605" s="173"/>
      <c r="J3605" s="173"/>
      <c r="K3605" s="174"/>
      <c r="M3605" s="175"/>
      <c r="N3605" s="174"/>
      <c r="P3605" s="174"/>
      <c r="R3605" s="175"/>
      <c r="S3605" s="174"/>
      <c r="U3605" s="174"/>
      <c r="W3605" s="175"/>
      <c r="X3605" s="174"/>
    </row>
    <row r="3606" spans="7:24" s="165" customFormat="1" ht="15" customHeight="1">
      <c r="G3606" s="172"/>
      <c r="I3606" s="173"/>
      <c r="J3606" s="173"/>
      <c r="K3606" s="174"/>
      <c r="M3606" s="175"/>
      <c r="N3606" s="174"/>
      <c r="P3606" s="174"/>
      <c r="R3606" s="175"/>
      <c r="S3606" s="174"/>
      <c r="U3606" s="174"/>
      <c r="W3606" s="175"/>
      <c r="X3606" s="174"/>
    </row>
    <row r="3607" spans="7:24" s="165" customFormat="1" ht="15" customHeight="1">
      <c r="G3607" s="172"/>
      <c r="I3607" s="173"/>
      <c r="J3607" s="173"/>
      <c r="K3607" s="174"/>
      <c r="M3607" s="175"/>
      <c r="N3607" s="174"/>
      <c r="P3607" s="174"/>
      <c r="R3607" s="175"/>
      <c r="S3607" s="174"/>
      <c r="U3607" s="174"/>
      <c r="W3607" s="175"/>
      <c r="X3607" s="174"/>
    </row>
    <row r="3608" spans="7:24" s="165" customFormat="1" ht="15" customHeight="1">
      <c r="G3608" s="172"/>
      <c r="I3608" s="173"/>
      <c r="J3608" s="173"/>
      <c r="K3608" s="174"/>
      <c r="M3608" s="175"/>
      <c r="N3608" s="174"/>
      <c r="P3608" s="174"/>
      <c r="R3608" s="175"/>
      <c r="S3608" s="174"/>
      <c r="U3608" s="174"/>
      <c r="W3608" s="175"/>
      <c r="X3608" s="174"/>
    </row>
    <row r="3609" spans="7:24" s="165" customFormat="1" ht="15" customHeight="1">
      <c r="G3609" s="172"/>
      <c r="I3609" s="173"/>
      <c r="J3609" s="173"/>
      <c r="K3609" s="174"/>
      <c r="M3609" s="175"/>
      <c r="N3609" s="174"/>
      <c r="P3609" s="174"/>
      <c r="R3609" s="175"/>
      <c r="S3609" s="174"/>
      <c r="U3609" s="174"/>
      <c r="W3609" s="175"/>
      <c r="X3609" s="174"/>
    </row>
    <row r="3610" spans="7:24" s="165" customFormat="1" ht="15" customHeight="1">
      <c r="G3610" s="172"/>
      <c r="I3610" s="173"/>
      <c r="J3610" s="173"/>
      <c r="K3610" s="174"/>
      <c r="M3610" s="175"/>
      <c r="N3610" s="174"/>
      <c r="P3610" s="174"/>
      <c r="R3610" s="175"/>
      <c r="S3610" s="174"/>
      <c r="U3610" s="174"/>
      <c r="W3610" s="175"/>
      <c r="X3610" s="174"/>
    </row>
    <row r="3611" spans="7:24" s="165" customFormat="1" ht="15" customHeight="1">
      <c r="G3611" s="172"/>
      <c r="I3611" s="173"/>
      <c r="J3611" s="173"/>
      <c r="K3611" s="174"/>
      <c r="M3611" s="175"/>
      <c r="N3611" s="174"/>
      <c r="P3611" s="174"/>
      <c r="R3611" s="175"/>
      <c r="S3611" s="174"/>
      <c r="U3611" s="174"/>
      <c r="W3611" s="175"/>
      <c r="X3611" s="174"/>
    </row>
    <row r="3612" spans="7:24" s="165" customFormat="1" ht="15" customHeight="1">
      <c r="G3612" s="172"/>
      <c r="I3612" s="173"/>
      <c r="J3612" s="173"/>
      <c r="K3612" s="174"/>
      <c r="M3612" s="175"/>
      <c r="N3612" s="174"/>
      <c r="P3612" s="174"/>
      <c r="R3612" s="175"/>
      <c r="S3612" s="174"/>
      <c r="U3612" s="174"/>
      <c r="W3612" s="175"/>
      <c r="X3612" s="174"/>
    </row>
    <row r="3613" spans="7:24" s="165" customFormat="1" ht="15" customHeight="1">
      <c r="G3613" s="172"/>
      <c r="I3613" s="173"/>
      <c r="J3613" s="173"/>
      <c r="K3613" s="174"/>
      <c r="M3613" s="175"/>
      <c r="N3613" s="174"/>
      <c r="P3613" s="174"/>
      <c r="R3613" s="175"/>
      <c r="S3613" s="174"/>
      <c r="U3613" s="174"/>
      <c r="W3613" s="175"/>
      <c r="X3613" s="174"/>
    </row>
    <row r="3614" spans="7:24" s="165" customFormat="1" ht="15" customHeight="1">
      <c r="G3614" s="172"/>
      <c r="I3614" s="173"/>
      <c r="J3614" s="173"/>
      <c r="K3614" s="174"/>
      <c r="M3614" s="175"/>
      <c r="N3614" s="174"/>
      <c r="P3614" s="174"/>
      <c r="R3614" s="175"/>
      <c r="S3614" s="174"/>
      <c r="U3614" s="174"/>
      <c r="W3614" s="175"/>
      <c r="X3614" s="174"/>
    </row>
    <row r="3615" spans="7:24" s="165" customFormat="1" ht="15" customHeight="1">
      <c r="G3615" s="172"/>
      <c r="I3615" s="173"/>
      <c r="J3615" s="173"/>
      <c r="K3615" s="174"/>
      <c r="M3615" s="175"/>
      <c r="N3615" s="174"/>
      <c r="P3615" s="174"/>
      <c r="R3615" s="175"/>
      <c r="S3615" s="174"/>
      <c r="U3615" s="174"/>
      <c r="W3615" s="175"/>
      <c r="X3615" s="174"/>
    </row>
    <row r="3616" spans="7:24" s="165" customFormat="1" ht="15" customHeight="1">
      <c r="G3616" s="172"/>
      <c r="I3616" s="173"/>
      <c r="J3616" s="173"/>
      <c r="K3616" s="174"/>
      <c r="M3616" s="175"/>
      <c r="N3616" s="174"/>
      <c r="P3616" s="174"/>
      <c r="R3616" s="175"/>
      <c r="S3616" s="174"/>
      <c r="U3616" s="174"/>
      <c r="W3616" s="175"/>
      <c r="X3616" s="174"/>
    </row>
    <row r="3617" spans="7:24" s="165" customFormat="1" ht="15" customHeight="1">
      <c r="G3617" s="172"/>
      <c r="I3617" s="173"/>
      <c r="J3617" s="173"/>
      <c r="K3617" s="174"/>
      <c r="M3617" s="175"/>
      <c r="N3617" s="174"/>
      <c r="P3617" s="174"/>
      <c r="R3617" s="175"/>
      <c r="S3617" s="174"/>
      <c r="U3617" s="174"/>
      <c r="W3617" s="175"/>
      <c r="X3617" s="174"/>
    </row>
    <row r="3618" spans="7:24" s="165" customFormat="1" ht="15" customHeight="1">
      <c r="G3618" s="172"/>
      <c r="I3618" s="173"/>
      <c r="J3618" s="173"/>
      <c r="K3618" s="174"/>
      <c r="M3618" s="175"/>
      <c r="N3618" s="174"/>
      <c r="P3618" s="174"/>
      <c r="R3618" s="175"/>
      <c r="S3618" s="174"/>
      <c r="U3618" s="174"/>
      <c r="W3618" s="175"/>
      <c r="X3618" s="174"/>
    </row>
    <row r="3619" spans="7:24" s="165" customFormat="1" ht="15" customHeight="1">
      <c r="G3619" s="172"/>
      <c r="I3619" s="173"/>
      <c r="J3619" s="173"/>
      <c r="K3619" s="174"/>
      <c r="M3619" s="175"/>
      <c r="N3619" s="174"/>
      <c r="P3619" s="174"/>
      <c r="R3619" s="175"/>
      <c r="S3619" s="174"/>
      <c r="U3619" s="174"/>
      <c r="W3619" s="175"/>
      <c r="X3619" s="174"/>
    </row>
    <row r="3620" spans="7:24" s="165" customFormat="1" ht="15" customHeight="1">
      <c r="G3620" s="172"/>
      <c r="I3620" s="173"/>
      <c r="J3620" s="173"/>
      <c r="K3620" s="174"/>
      <c r="M3620" s="175"/>
      <c r="N3620" s="174"/>
      <c r="P3620" s="174"/>
      <c r="R3620" s="175"/>
      <c r="S3620" s="174"/>
      <c r="U3620" s="174"/>
      <c r="W3620" s="175"/>
      <c r="X3620" s="174"/>
    </row>
    <row r="3621" spans="7:24" s="165" customFormat="1" ht="15" customHeight="1">
      <c r="G3621" s="172"/>
      <c r="I3621" s="173"/>
      <c r="J3621" s="173"/>
      <c r="K3621" s="174"/>
      <c r="M3621" s="175"/>
      <c r="N3621" s="174"/>
      <c r="P3621" s="174"/>
      <c r="R3621" s="175"/>
      <c r="S3621" s="174"/>
      <c r="U3621" s="174"/>
      <c r="W3621" s="175"/>
      <c r="X3621" s="174"/>
    </row>
    <row r="3622" spans="7:24" s="165" customFormat="1" ht="15" customHeight="1">
      <c r="G3622" s="172"/>
      <c r="I3622" s="173"/>
      <c r="J3622" s="173"/>
      <c r="K3622" s="174"/>
      <c r="M3622" s="175"/>
      <c r="N3622" s="174"/>
      <c r="P3622" s="174"/>
      <c r="R3622" s="175"/>
      <c r="S3622" s="174"/>
      <c r="U3622" s="174"/>
      <c r="W3622" s="175"/>
      <c r="X3622" s="174"/>
    </row>
    <row r="3623" spans="7:24" s="165" customFormat="1" ht="15" customHeight="1">
      <c r="G3623" s="172"/>
      <c r="I3623" s="173"/>
      <c r="J3623" s="173"/>
      <c r="K3623" s="174"/>
      <c r="M3623" s="175"/>
      <c r="N3623" s="174"/>
      <c r="P3623" s="174"/>
      <c r="R3623" s="175"/>
      <c r="S3623" s="174"/>
      <c r="U3623" s="174"/>
      <c r="W3623" s="175"/>
      <c r="X3623" s="174"/>
    </row>
    <row r="3624" spans="7:24" s="165" customFormat="1" ht="15" customHeight="1">
      <c r="G3624" s="172"/>
      <c r="I3624" s="173"/>
      <c r="J3624" s="173"/>
      <c r="K3624" s="174"/>
      <c r="M3624" s="175"/>
      <c r="N3624" s="174"/>
      <c r="P3624" s="174"/>
      <c r="R3624" s="175"/>
      <c r="S3624" s="174"/>
      <c r="U3624" s="174"/>
      <c r="W3624" s="175"/>
      <c r="X3624" s="174"/>
    </row>
    <row r="3625" spans="7:24" s="165" customFormat="1" ht="15" customHeight="1">
      <c r="G3625" s="172"/>
      <c r="I3625" s="173"/>
      <c r="J3625" s="173"/>
      <c r="K3625" s="174"/>
      <c r="M3625" s="175"/>
      <c r="N3625" s="174"/>
      <c r="P3625" s="174"/>
      <c r="R3625" s="175"/>
      <c r="S3625" s="174"/>
      <c r="U3625" s="174"/>
      <c r="W3625" s="175"/>
      <c r="X3625" s="174"/>
    </row>
    <row r="3626" spans="7:24" s="165" customFormat="1" ht="15" customHeight="1">
      <c r="G3626" s="172"/>
      <c r="I3626" s="173"/>
      <c r="J3626" s="173"/>
      <c r="K3626" s="174"/>
      <c r="M3626" s="175"/>
      <c r="N3626" s="174"/>
      <c r="P3626" s="174"/>
      <c r="R3626" s="175"/>
      <c r="S3626" s="174"/>
      <c r="U3626" s="174"/>
      <c r="W3626" s="175"/>
      <c r="X3626" s="174"/>
    </row>
    <row r="3627" spans="7:24" s="165" customFormat="1" ht="15" customHeight="1">
      <c r="G3627" s="172"/>
      <c r="I3627" s="173"/>
      <c r="J3627" s="173"/>
      <c r="K3627" s="174"/>
      <c r="M3627" s="175"/>
      <c r="N3627" s="174"/>
      <c r="P3627" s="174"/>
      <c r="R3627" s="175"/>
      <c r="S3627" s="174"/>
      <c r="U3627" s="174"/>
      <c r="W3627" s="175"/>
      <c r="X3627" s="174"/>
    </row>
    <row r="3628" spans="7:24" s="165" customFormat="1" ht="15" customHeight="1">
      <c r="G3628" s="172"/>
      <c r="I3628" s="173"/>
      <c r="J3628" s="173"/>
      <c r="K3628" s="174"/>
      <c r="M3628" s="175"/>
      <c r="N3628" s="174"/>
      <c r="P3628" s="174"/>
      <c r="R3628" s="175"/>
      <c r="S3628" s="174"/>
      <c r="U3628" s="174"/>
      <c r="W3628" s="175"/>
      <c r="X3628" s="174"/>
    </row>
    <row r="3629" spans="7:24" s="165" customFormat="1" ht="15" customHeight="1">
      <c r="G3629" s="172"/>
      <c r="I3629" s="173"/>
      <c r="J3629" s="173"/>
      <c r="K3629" s="174"/>
      <c r="M3629" s="175"/>
      <c r="N3629" s="174"/>
      <c r="P3629" s="174"/>
      <c r="R3629" s="175"/>
      <c r="S3629" s="174"/>
      <c r="U3629" s="174"/>
      <c r="W3629" s="175"/>
      <c r="X3629" s="174"/>
    </row>
    <row r="3630" spans="7:24" s="165" customFormat="1" ht="15" customHeight="1">
      <c r="G3630" s="172"/>
      <c r="I3630" s="173"/>
      <c r="J3630" s="173"/>
      <c r="K3630" s="174"/>
      <c r="M3630" s="175"/>
      <c r="N3630" s="174"/>
      <c r="P3630" s="174"/>
      <c r="R3630" s="175"/>
      <c r="S3630" s="174"/>
      <c r="U3630" s="174"/>
      <c r="W3630" s="175"/>
      <c r="X3630" s="174"/>
    </row>
    <row r="3631" spans="7:24" s="165" customFormat="1" ht="15" customHeight="1">
      <c r="G3631" s="172"/>
      <c r="I3631" s="173"/>
      <c r="J3631" s="173"/>
      <c r="K3631" s="174"/>
      <c r="M3631" s="175"/>
      <c r="N3631" s="174"/>
      <c r="P3631" s="174"/>
      <c r="R3631" s="175"/>
      <c r="S3631" s="174"/>
      <c r="U3631" s="174"/>
      <c r="W3631" s="175"/>
      <c r="X3631" s="174"/>
    </row>
    <row r="3632" spans="7:24" s="165" customFormat="1" ht="15" customHeight="1">
      <c r="G3632" s="172"/>
      <c r="I3632" s="173"/>
      <c r="J3632" s="173"/>
      <c r="K3632" s="174"/>
      <c r="M3632" s="175"/>
      <c r="N3632" s="174"/>
      <c r="P3632" s="174"/>
      <c r="R3632" s="175"/>
      <c r="S3632" s="174"/>
      <c r="U3632" s="174"/>
      <c r="W3632" s="175"/>
      <c r="X3632" s="174"/>
    </row>
    <row r="3633" spans="7:24" s="165" customFormat="1" ht="15" customHeight="1">
      <c r="G3633" s="172"/>
      <c r="I3633" s="173"/>
      <c r="J3633" s="173"/>
      <c r="K3633" s="174"/>
      <c r="M3633" s="175"/>
      <c r="N3633" s="174"/>
      <c r="P3633" s="174"/>
      <c r="R3633" s="175"/>
      <c r="S3633" s="174"/>
      <c r="U3633" s="174"/>
      <c r="W3633" s="175"/>
      <c r="X3633" s="174"/>
    </row>
    <row r="3634" spans="7:24" s="165" customFormat="1" ht="15" customHeight="1">
      <c r="G3634" s="172"/>
      <c r="I3634" s="173"/>
      <c r="J3634" s="173"/>
      <c r="K3634" s="174"/>
      <c r="M3634" s="175"/>
      <c r="N3634" s="174"/>
      <c r="P3634" s="174"/>
      <c r="R3634" s="175"/>
      <c r="S3634" s="174"/>
      <c r="U3634" s="174"/>
      <c r="W3634" s="175"/>
      <c r="X3634" s="174"/>
    </row>
    <row r="3635" spans="7:24" s="165" customFormat="1" ht="15" customHeight="1">
      <c r="G3635" s="172"/>
      <c r="I3635" s="173"/>
      <c r="J3635" s="173"/>
      <c r="K3635" s="174"/>
      <c r="M3635" s="175"/>
      <c r="N3635" s="174"/>
      <c r="P3635" s="174"/>
      <c r="R3635" s="175"/>
      <c r="S3635" s="174"/>
      <c r="U3635" s="174"/>
      <c r="W3635" s="175"/>
      <c r="X3635" s="174"/>
    </row>
    <row r="3636" spans="7:24" s="165" customFormat="1" ht="15" customHeight="1">
      <c r="G3636" s="172"/>
      <c r="I3636" s="173"/>
      <c r="J3636" s="173"/>
      <c r="K3636" s="174"/>
      <c r="M3636" s="175"/>
      <c r="N3636" s="174"/>
      <c r="P3636" s="174"/>
      <c r="R3636" s="175"/>
      <c r="S3636" s="174"/>
      <c r="U3636" s="174"/>
      <c r="W3636" s="175"/>
      <c r="X3636" s="174"/>
    </row>
    <row r="3637" spans="7:24" s="165" customFormat="1" ht="15" customHeight="1">
      <c r="G3637" s="172"/>
      <c r="I3637" s="173"/>
      <c r="J3637" s="173"/>
      <c r="K3637" s="174"/>
      <c r="M3637" s="175"/>
      <c r="N3637" s="174"/>
      <c r="P3637" s="174"/>
      <c r="R3637" s="175"/>
      <c r="S3637" s="174"/>
      <c r="U3637" s="174"/>
      <c r="W3637" s="175"/>
      <c r="X3637" s="174"/>
    </row>
    <row r="3638" spans="7:24" s="165" customFormat="1" ht="15" customHeight="1">
      <c r="G3638" s="172"/>
      <c r="I3638" s="173"/>
      <c r="J3638" s="173"/>
      <c r="K3638" s="174"/>
      <c r="M3638" s="175"/>
      <c r="N3638" s="174"/>
      <c r="P3638" s="174"/>
      <c r="R3638" s="175"/>
      <c r="S3638" s="174"/>
      <c r="U3638" s="174"/>
      <c r="W3638" s="175"/>
      <c r="X3638" s="174"/>
    </row>
    <row r="3639" spans="7:24" s="165" customFormat="1" ht="15" customHeight="1">
      <c r="G3639" s="172"/>
      <c r="I3639" s="173"/>
      <c r="J3639" s="173"/>
      <c r="K3639" s="174"/>
      <c r="M3639" s="175"/>
      <c r="N3639" s="174"/>
      <c r="P3639" s="174"/>
      <c r="R3639" s="175"/>
      <c r="S3639" s="174"/>
      <c r="U3639" s="174"/>
      <c r="W3639" s="175"/>
      <c r="X3639" s="174"/>
    </row>
    <row r="3640" spans="7:24" s="165" customFormat="1" ht="15" customHeight="1">
      <c r="G3640" s="172"/>
      <c r="I3640" s="173"/>
      <c r="J3640" s="173"/>
      <c r="K3640" s="174"/>
      <c r="M3640" s="175"/>
      <c r="N3640" s="174"/>
      <c r="P3640" s="174"/>
      <c r="R3640" s="175"/>
      <c r="S3640" s="174"/>
      <c r="U3640" s="174"/>
      <c r="W3640" s="175"/>
      <c r="X3640" s="174"/>
    </row>
    <row r="3641" spans="7:24" s="165" customFormat="1" ht="15" customHeight="1">
      <c r="G3641" s="172"/>
      <c r="I3641" s="173"/>
      <c r="J3641" s="173"/>
      <c r="K3641" s="174"/>
      <c r="M3641" s="175"/>
      <c r="N3641" s="174"/>
      <c r="P3641" s="174"/>
      <c r="R3641" s="175"/>
      <c r="S3641" s="174"/>
      <c r="U3641" s="174"/>
      <c r="W3641" s="175"/>
      <c r="X3641" s="174"/>
    </row>
    <row r="3642" spans="7:24" s="165" customFormat="1" ht="15" customHeight="1">
      <c r="G3642" s="172"/>
      <c r="I3642" s="173"/>
      <c r="J3642" s="173"/>
      <c r="K3642" s="174"/>
      <c r="M3642" s="175"/>
      <c r="N3642" s="174"/>
      <c r="P3642" s="174"/>
      <c r="R3642" s="175"/>
      <c r="S3642" s="174"/>
      <c r="U3642" s="174"/>
      <c r="W3642" s="175"/>
      <c r="X3642" s="174"/>
    </row>
    <row r="3643" spans="7:24" s="165" customFormat="1" ht="15" customHeight="1">
      <c r="G3643" s="172"/>
      <c r="I3643" s="173"/>
      <c r="J3643" s="173"/>
      <c r="K3643" s="174"/>
      <c r="M3643" s="175"/>
      <c r="N3643" s="174"/>
      <c r="P3643" s="174"/>
      <c r="R3643" s="175"/>
      <c r="S3643" s="174"/>
      <c r="U3643" s="174"/>
      <c r="W3643" s="175"/>
      <c r="X3643" s="174"/>
    </row>
    <row r="3644" spans="7:24" s="165" customFormat="1" ht="15" customHeight="1">
      <c r="G3644" s="172"/>
      <c r="I3644" s="173"/>
      <c r="J3644" s="173"/>
      <c r="K3644" s="174"/>
      <c r="M3644" s="175"/>
      <c r="N3644" s="174"/>
      <c r="P3644" s="174"/>
      <c r="R3644" s="175"/>
      <c r="S3644" s="174"/>
      <c r="U3644" s="174"/>
      <c r="W3644" s="175"/>
      <c r="X3644" s="174"/>
    </row>
    <row r="3645" spans="7:24" s="165" customFormat="1" ht="15" customHeight="1">
      <c r="G3645" s="172"/>
      <c r="I3645" s="173"/>
      <c r="J3645" s="173"/>
      <c r="K3645" s="174"/>
      <c r="M3645" s="175"/>
      <c r="N3645" s="174"/>
      <c r="P3645" s="174"/>
      <c r="R3645" s="175"/>
      <c r="S3645" s="174"/>
      <c r="U3645" s="174"/>
      <c r="W3645" s="175"/>
      <c r="X3645" s="174"/>
    </row>
    <row r="3646" spans="7:24" s="165" customFormat="1" ht="15" customHeight="1">
      <c r="G3646" s="172"/>
      <c r="I3646" s="173"/>
      <c r="J3646" s="173"/>
      <c r="K3646" s="174"/>
      <c r="M3646" s="175"/>
      <c r="N3646" s="174"/>
      <c r="P3646" s="174"/>
      <c r="R3646" s="175"/>
      <c r="S3646" s="174"/>
      <c r="U3646" s="174"/>
      <c r="W3646" s="175"/>
      <c r="X3646" s="174"/>
    </row>
    <row r="3647" spans="7:24" s="165" customFormat="1" ht="15" customHeight="1">
      <c r="G3647" s="172"/>
      <c r="I3647" s="173"/>
      <c r="J3647" s="173"/>
      <c r="K3647" s="174"/>
      <c r="M3647" s="175"/>
      <c r="N3647" s="174"/>
      <c r="P3647" s="174"/>
      <c r="R3647" s="175"/>
      <c r="S3647" s="174"/>
      <c r="U3647" s="174"/>
      <c r="W3647" s="175"/>
      <c r="X3647" s="174"/>
    </row>
    <row r="3648" spans="7:24" s="165" customFormat="1" ht="15" customHeight="1">
      <c r="G3648" s="172"/>
      <c r="I3648" s="173"/>
      <c r="J3648" s="173"/>
      <c r="K3648" s="174"/>
      <c r="M3648" s="175"/>
      <c r="N3648" s="174"/>
      <c r="P3648" s="174"/>
      <c r="R3648" s="175"/>
      <c r="S3648" s="174"/>
      <c r="U3648" s="174"/>
      <c r="W3648" s="175"/>
      <c r="X3648" s="174"/>
    </row>
    <row r="3649" spans="7:24" s="165" customFormat="1" ht="15" customHeight="1">
      <c r="G3649" s="172"/>
      <c r="I3649" s="173"/>
      <c r="J3649" s="173"/>
      <c r="K3649" s="174"/>
      <c r="M3649" s="175"/>
      <c r="N3649" s="174"/>
      <c r="P3649" s="174"/>
      <c r="R3649" s="175"/>
      <c r="S3649" s="174"/>
      <c r="U3649" s="174"/>
      <c r="W3649" s="175"/>
      <c r="X3649" s="174"/>
    </row>
    <row r="3650" spans="7:24" s="165" customFormat="1" ht="15" customHeight="1">
      <c r="G3650" s="172"/>
      <c r="I3650" s="173"/>
      <c r="J3650" s="173"/>
      <c r="K3650" s="174"/>
      <c r="M3650" s="175"/>
      <c r="N3650" s="174"/>
      <c r="P3650" s="174"/>
      <c r="R3650" s="175"/>
      <c r="S3650" s="174"/>
      <c r="U3650" s="174"/>
      <c r="W3650" s="175"/>
      <c r="X3650" s="174"/>
    </row>
    <row r="3651" spans="7:24" s="165" customFormat="1" ht="15" customHeight="1">
      <c r="G3651" s="172"/>
      <c r="I3651" s="173"/>
      <c r="J3651" s="173"/>
      <c r="K3651" s="174"/>
      <c r="M3651" s="175"/>
      <c r="N3651" s="174"/>
      <c r="P3651" s="174"/>
      <c r="R3651" s="175"/>
      <c r="S3651" s="174"/>
      <c r="U3651" s="174"/>
      <c r="W3651" s="175"/>
      <c r="X3651" s="174"/>
    </row>
    <row r="3652" spans="7:24" s="165" customFormat="1" ht="15" customHeight="1">
      <c r="G3652" s="172"/>
      <c r="I3652" s="173"/>
      <c r="J3652" s="173"/>
      <c r="K3652" s="174"/>
      <c r="M3652" s="175"/>
      <c r="N3652" s="174"/>
      <c r="P3652" s="174"/>
      <c r="R3652" s="175"/>
      <c r="S3652" s="174"/>
      <c r="U3652" s="174"/>
      <c r="W3652" s="175"/>
      <c r="X3652" s="174"/>
    </row>
    <row r="3653" spans="7:24" s="165" customFormat="1" ht="15" customHeight="1">
      <c r="G3653" s="172"/>
      <c r="I3653" s="173"/>
      <c r="J3653" s="173"/>
      <c r="K3653" s="174"/>
      <c r="M3653" s="175"/>
      <c r="N3653" s="174"/>
      <c r="P3653" s="174"/>
      <c r="R3653" s="175"/>
      <c r="S3653" s="174"/>
      <c r="U3653" s="174"/>
      <c r="W3653" s="175"/>
      <c r="X3653" s="174"/>
    </row>
    <row r="3654" spans="7:24" s="165" customFormat="1" ht="15" customHeight="1">
      <c r="G3654" s="172"/>
      <c r="I3654" s="173"/>
      <c r="J3654" s="173"/>
      <c r="K3654" s="174"/>
      <c r="M3654" s="175"/>
      <c r="N3654" s="174"/>
      <c r="P3654" s="174"/>
      <c r="R3654" s="175"/>
      <c r="S3654" s="174"/>
      <c r="U3654" s="174"/>
      <c r="W3654" s="175"/>
      <c r="X3654" s="174"/>
    </row>
    <row r="3655" spans="7:24" s="165" customFormat="1" ht="15" customHeight="1">
      <c r="G3655" s="172"/>
      <c r="I3655" s="173"/>
      <c r="J3655" s="173"/>
      <c r="K3655" s="174"/>
      <c r="M3655" s="175"/>
      <c r="N3655" s="174"/>
      <c r="P3655" s="174"/>
      <c r="R3655" s="175"/>
      <c r="S3655" s="174"/>
      <c r="U3655" s="174"/>
      <c r="W3655" s="175"/>
      <c r="X3655" s="174"/>
    </row>
    <row r="3656" spans="7:24" s="165" customFormat="1" ht="15" customHeight="1">
      <c r="G3656" s="172"/>
      <c r="I3656" s="173"/>
      <c r="J3656" s="173"/>
      <c r="K3656" s="174"/>
      <c r="M3656" s="175"/>
      <c r="N3656" s="174"/>
      <c r="P3656" s="174"/>
      <c r="R3656" s="175"/>
      <c r="S3656" s="174"/>
      <c r="U3656" s="174"/>
      <c r="W3656" s="175"/>
      <c r="X3656" s="174"/>
    </row>
    <row r="3657" spans="7:24" s="165" customFormat="1" ht="15" customHeight="1">
      <c r="G3657" s="172"/>
      <c r="I3657" s="173"/>
      <c r="J3657" s="173"/>
      <c r="K3657" s="174"/>
      <c r="M3657" s="175"/>
      <c r="N3657" s="174"/>
      <c r="P3657" s="174"/>
      <c r="R3657" s="175"/>
      <c r="S3657" s="174"/>
      <c r="U3657" s="174"/>
      <c r="W3657" s="175"/>
      <c r="X3657" s="174"/>
    </row>
    <row r="3658" spans="7:24" s="165" customFormat="1" ht="15" customHeight="1">
      <c r="G3658" s="172"/>
      <c r="I3658" s="173"/>
      <c r="J3658" s="173"/>
      <c r="K3658" s="174"/>
      <c r="M3658" s="175"/>
      <c r="N3658" s="174"/>
      <c r="P3658" s="174"/>
      <c r="R3658" s="175"/>
      <c r="S3658" s="174"/>
      <c r="U3658" s="174"/>
      <c r="W3658" s="175"/>
      <c r="X3658" s="174"/>
    </row>
    <row r="3659" spans="7:24" s="165" customFormat="1" ht="15" customHeight="1">
      <c r="G3659" s="172"/>
      <c r="I3659" s="173"/>
      <c r="J3659" s="173"/>
      <c r="K3659" s="174"/>
      <c r="M3659" s="175"/>
      <c r="N3659" s="174"/>
      <c r="P3659" s="174"/>
      <c r="R3659" s="175"/>
      <c r="S3659" s="174"/>
      <c r="U3659" s="174"/>
      <c r="W3659" s="175"/>
      <c r="X3659" s="174"/>
    </row>
    <row r="3660" spans="7:24" s="165" customFormat="1" ht="15" customHeight="1">
      <c r="G3660" s="172"/>
      <c r="I3660" s="173"/>
      <c r="J3660" s="173"/>
      <c r="K3660" s="174"/>
      <c r="M3660" s="175"/>
      <c r="N3660" s="174"/>
      <c r="P3660" s="174"/>
      <c r="R3660" s="175"/>
      <c r="S3660" s="174"/>
      <c r="U3660" s="174"/>
      <c r="W3660" s="175"/>
      <c r="X3660" s="174"/>
    </row>
    <row r="3661" spans="7:24" s="165" customFormat="1" ht="15" customHeight="1">
      <c r="G3661" s="172"/>
      <c r="I3661" s="173"/>
      <c r="J3661" s="173"/>
      <c r="K3661" s="174"/>
      <c r="M3661" s="175"/>
      <c r="N3661" s="174"/>
      <c r="P3661" s="174"/>
      <c r="R3661" s="175"/>
      <c r="S3661" s="174"/>
      <c r="U3661" s="174"/>
      <c r="W3661" s="175"/>
      <c r="X3661" s="174"/>
    </row>
    <row r="3662" spans="7:24" s="165" customFormat="1" ht="15" customHeight="1">
      <c r="G3662" s="172"/>
      <c r="I3662" s="173"/>
      <c r="J3662" s="173"/>
      <c r="K3662" s="174"/>
      <c r="M3662" s="175"/>
      <c r="N3662" s="174"/>
      <c r="P3662" s="174"/>
      <c r="R3662" s="175"/>
      <c r="S3662" s="174"/>
      <c r="U3662" s="174"/>
      <c r="W3662" s="175"/>
      <c r="X3662" s="174"/>
    </row>
    <row r="3663" spans="7:24" s="165" customFormat="1" ht="15" customHeight="1">
      <c r="G3663" s="172"/>
      <c r="I3663" s="173"/>
      <c r="J3663" s="173"/>
      <c r="K3663" s="174"/>
      <c r="M3663" s="175"/>
      <c r="N3663" s="174"/>
      <c r="P3663" s="174"/>
      <c r="R3663" s="175"/>
      <c r="S3663" s="174"/>
      <c r="U3663" s="174"/>
      <c r="W3663" s="175"/>
      <c r="X3663" s="174"/>
    </row>
    <row r="3664" spans="7:24" s="165" customFormat="1" ht="15" customHeight="1">
      <c r="G3664" s="172"/>
      <c r="I3664" s="173"/>
      <c r="J3664" s="173"/>
      <c r="K3664" s="174"/>
      <c r="M3664" s="175"/>
      <c r="N3664" s="174"/>
      <c r="P3664" s="174"/>
      <c r="R3664" s="175"/>
      <c r="S3664" s="174"/>
      <c r="U3664" s="174"/>
      <c r="W3664" s="175"/>
      <c r="X3664" s="174"/>
    </row>
    <row r="3665" spans="7:24" s="165" customFormat="1" ht="15" customHeight="1">
      <c r="G3665" s="172"/>
      <c r="I3665" s="173"/>
      <c r="J3665" s="173"/>
      <c r="K3665" s="174"/>
      <c r="M3665" s="175"/>
      <c r="N3665" s="174"/>
      <c r="P3665" s="174"/>
      <c r="R3665" s="175"/>
      <c r="S3665" s="174"/>
      <c r="U3665" s="174"/>
      <c r="W3665" s="175"/>
      <c r="X3665" s="174"/>
    </row>
    <row r="3666" spans="7:24" s="165" customFormat="1" ht="15" customHeight="1">
      <c r="G3666" s="172"/>
      <c r="I3666" s="173"/>
      <c r="J3666" s="173"/>
      <c r="K3666" s="174"/>
      <c r="M3666" s="175"/>
      <c r="N3666" s="174"/>
      <c r="P3666" s="174"/>
      <c r="R3666" s="175"/>
      <c r="S3666" s="174"/>
      <c r="U3666" s="174"/>
      <c r="W3666" s="175"/>
      <c r="X3666" s="174"/>
    </row>
    <row r="3667" spans="7:24" s="165" customFormat="1" ht="15" customHeight="1">
      <c r="G3667" s="172"/>
      <c r="I3667" s="173"/>
      <c r="J3667" s="173"/>
      <c r="K3667" s="174"/>
      <c r="M3667" s="175"/>
      <c r="N3667" s="174"/>
      <c r="P3667" s="174"/>
      <c r="R3667" s="175"/>
      <c r="S3667" s="174"/>
      <c r="U3667" s="174"/>
      <c r="W3667" s="175"/>
      <c r="X3667" s="174"/>
    </row>
    <row r="3668" spans="7:24" s="165" customFormat="1" ht="15" customHeight="1">
      <c r="G3668" s="172"/>
      <c r="I3668" s="173"/>
      <c r="J3668" s="173"/>
      <c r="K3668" s="174"/>
      <c r="M3668" s="175"/>
      <c r="N3668" s="174"/>
      <c r="P3668" s="174"/>
      <c r="R3668" s="175"/>
      <c r="S3668" s="174"/>
      <c r="U3668" s="174"/>
      <c r="W3668" s="175"/>
      <c r="X3668" s="174"/>
    </row>
    <row r="3669" spans="7:24" s="165" customFormat="1" ht="15" customHeight="1">
      <c r="G3669" s="172"/>
      <c r="I3669" s="173"/>
      <c r="J3669" s="173"/>
      <c r="K3669" s="174"/>
      <c r="M3669" s="175"/>
      <c r="N3669" s="174"/>
      <c r="P3669" s="174"/>
      <c r="R3669" s="175"/>
      <c r="S3669" s="174"/>
      <c r="U3669" s="174"/>
      <c r="W3669" s="175"/>
      <c r="X3669" s="174"/>
    </row>
    <row r="3670" spans="7:24" s="165" customFormat="1" ht="15" customHeight="1">
      <c r="G3670" s="172"/>
      <c r="I3670" s="173"/>
      <c r="J3670" s="173"/>
      <c r="K3670" s="174"/>
      <c r="M3670" s="175"/>
      <c r="N3670" s="174"/>
      <c r="P3670" s="174"/>
      <c r="R3670" s="175"/>
      <c r="S3670" s="174"/>
      <c r="U3670" s="174"/>
      <c r="W3670" s="175"/>
      <c r="X3670" s="174"/>
    </row>
    <row r="3671" spans="7:24" s="165" customFormat="1" ht="15" customHeight="1">
      <c r="G3671" s="172"/>
      <c r="I3671" s="173"/>
      <c r="J3671" s="173"/>
      <c r="K3671" s="174"/>
      <c r="M3671" s="175"/>
      <c r="N3671" s="174"/>
      <c r="P3671" s="174"/>
      <c r="R3671" s="175"/>
      <c r="S3671" s="174"/>
      <c r="U3671" s="174"/>
      <c r="W3671" s="175"/>
      <c r="X3671" s="174"/>
    </row>
    <row r="3672" spans="7:24" s="165" customFormat="1" ht="15" customHeight="1">
      <c r="G3672" s="172"/>
      <c r="I3672" s="173"/>
      <c r="J3672" s="173"/>
      <c r="K3672" s="174"/>
      <c r="M3672" s="175"/>
      <c r="N3672" s="174"/>
      <c r="P3672" s="174"/>
      <c r="R3672" s="175"/>
      <c r="S3672" s="174"/>
      <c r="U3672" s="174"/>
      <c r="W3672" s="175"/>
      <c r="X3672" s="174"/>
    </row>
    <row r="3673" spans="7:24" s="165" customFormat="1" ht="15" customHeight="1">
      <c r="G3673" s="172"/>
      <c r="I3673" s="173"/>
      <c r="J3673" s="173"/>
      <c r="K3673" s="174"/>
      <c r="M3673" s="175"/>
      <c r="N3673" s="174"/>
      <c r="P3673" s="174"/>
      <c r="R3673" s="175"/>
      <c r="S3673" s="174"/>
      <c r="U3673" s="174"/>
      <c r="W3673" s="175"/>
      <c r="X3673" s="174"/>
    </row>
    <row r="3674" spans="7:24" s="165" customFormat="1" ht="15" customHeight="1">
      <c r="G3674" s="172"/>
      <c r="I3674" s="173"/>
      <c r="J3674" s="173"/>
      <c r="K3674" s="174"/>
      <c r="M3674" s="175"/>
      <c r="N3674" s="174"/>
      <c r="P3674" s="174"/>
      <c r="R3674" s="175"/>
      <c r="S3674" s="174"/>
      <c r="U3674" s="174"/>
      <c r="W3674" s="175"/>
      <c r="X3674" s="174"/>
    </row>
    <row r="3675" spans="7:24" s="165" customFormat="1" ht="15" customHeight="1">
      <c r="G3675" s="172"/>
      <c r="I3675" s="173"/>
      <c r="J3675" s="173"/>
      <c r="K3675" s="174"/>
      <c r="M3675" s="175"/>
      <c r="N3675" s="174"/>
      <c r="P3675" s="174"/>
      <c r="R3675" s="175"/>
      <c r="S3675" s="174"/>
      <c r="U3675" s="174"/>
      <c r="W3675" s="175"/>
      <c r="X3675" s="174"/>
    </row>
    <row r="3676" spans="7:24" s="165" customFormat="1" ht="15" customHeight="1">
      <c r="G3676" s="172"/>
      <c r="I3676" s="173"/>
      <c r="J3676" s="173"/>
      <c r="K3676" s="174"/>
      <c r="M3676" s="175"/>
      <c r="N3676" s="174"/>
      <c r="P3676" s="174"/>
      <c r="R3676" s="175"/>
      <c r="S3676" s="174"/>
      <c r="U3676" s="174"/>
      <c r="W3676" s="175"/>
      <c r="X3676" s="174"/>
    </row>
    <row r="3677" spans="7:24" s="165" customFormat="1" ht="15" customHeight="1">
      <c r="G3677" s="172"/>
      <c r="I3677" s="173"/>
      <c r="J3677" s="173"/>
      <c r="K3677" s="174"/>
      <c r="M3677" s="175"/>
      <c r="N3677" s="174"/>
      <c r="P3677" s="174"/>
      <c r="R3677" s="175"/>
      <c r="S3677" s="174"/>
      <c r="U3677" s="174"/>
      <c r="W3677" s="175"/>
      <c r="X3677" s="174"/>
    </row>
    <row r="3678" spans="7:24" s="165" customFormat="1" ht="15" customHeight="1">
      <c r="G3678" s="172"/>
      <c r="I3678" s="173"/>
      <c r="J3678" s="173"/>
      <c r="K3678" s="174"/>
      <c r="M3678" s="175"/>
      <c r="N3678" s="174"/>
      <c r="P3678" s="174"/>
      <c r="R3678" s="175"/>
      <c r="S3678" s="174"/>
      <c r="U3678" s="174"/>
      <c r="W3678" s="175"/>
      <c r="X3678" s="174"/>
    </row>
    <row r="3679" spans="7:24" s="165" customFormat="1" ht="15" customHeight="1">
      <c r="G3679" s="172"/>
      <c r="I3679" s="173"/>
      <c r="J3679" s="173"/>
      <c r="K3679" s="174"/>
      <c r="M3679" s="175"/>
      <c r="N3679" s="174"/>
      <c r="P3679" s="174"/>
      <c r="R3679" s="175"/>
      <c r="S3679" s="174"/>
      <c r="U3679" s="174"/>
      <c r="W3679" s="175"/>
      <c r="X3679" s="174"/>
    </row>
    <row r="3680" spans="7:24" s="165" customFormat="1" ht="15" customHeight="1">
      <c r="G3680" s="172"/>
      <c r="I3680" s="173"/>
      <c r="J3680" s="173"/>
      <c r="K3680" s="174"/>
      <c r="M3680" s="175"/>
      <c r="N3680" s="174"/>
      <c r="P3680" s="174"/>
      <c r="R3680" s="175"/>
      <c r="S3680" s="174"/>
      <c r="U3680" s="174"/>
      <c r="W3680" s="175"/>
      <c r="X3680" s="174"/>
    </row>
    <row r="3681" spans="7:24" s="165" customFormat="1" ht="15" customHeight="1">
      <c r="G3681" s="172"/>
      <c r="I3681" s="173"/>
      <c r="J3681" s="173"/>
      <c r="K3681" s="174"/>
      <c r="M3681" s="175"/>
      <c r="N3681" s="174"/>
      <c r="P3681" s="174"/>
      <c r="R3681" s="175"/>
      <c r="S3681" s="174"/>
      <c r="U3681" s="174"/>
      <c r="W3681" s="175"/>
      <c r="X3681" s="174"/>
    </row>
    <row r="3682" spans="7:24" s="165" customFormat="1" ht="15" customHeight="1">
      <c r="G3682" s="172"/>
      <c r="I3682" s="173"/>
      <c r="J3682" s="173"/>
      <c r="K3682" s="174"/>
      <c r="M3682" s="175"/>
      <c r="N3682" s="174"/>
      <c r="P3682" s="174"/>
      <c r="R3682" s="175"/>
      <c r="S3682" s="174"/>
      <c r="U3682" s="174"/>
      <c r="W3682" s="175"/>
      <c r="X3682" s="174"/>
    </row>
    <row r="3683" spans="7:24" s="165" customFormat="1" ht="15" customHeight="1">
      <c r="G3683" s="172"/>
      <c r="I3683" s="173"/>
      <c r="J3683" s="173"/>
      <c r="K3683" s="174"/>
      <c r="M3683" s="175"/>
      <c r="N3683" s="174"/>
      <c r="P3683" s="174"/>
      <c r="R3683" s="175"/>
      <c r="S3683" s="174"/>
      <c r="U3683" s="174"/>
      <c r="W3683" s="175"/>
      <c r="X3683" s="174"/>
    </row>
    <row r="3684" spans="7:24" s="165" customFormat="1" ht="15" customHeight="1">
      <c r="G3684" s="172"/>
      <c r="I3684" s="173"/>
      <c r="J3684" s="173"/>
      <c r="K3684" s="174"/>
      <c r="M3684" s="175"/>
      <c r="N3684" s="174"/>
      <c r="P3684" s="174"/>
      <c r="R3684" s="175"/>
      <c r="S3684" s="174"/>
      <c r="U3684" s="174"/>
      <c r="W3684" s="175"/>
      <c r="X3684" s="174"/>
    </row>
    <row r="3685" spans="7:24" s="165" customFormat="1" ht="15" customHeight="1">
      <c r="G3685" s="172"/>
      <c r="I3685" s="173"/>
      <c r="J3685" s="173"/>
      <c r="K3685" s="174"/>
      <c r="M3685" s="175"/>
      <c r="N3685" s="174"/>
      <c r="P3685" s="174"/>
      <c r="R3685" s="175"/>
      <c r="S3685" s="174"/>
      <c r="U3685" s="174"/>
      <c r="W3685" s="175"/>
      <c r="X3685" s="174"/>
    </row>
    <row r="3686" spans="7:24" s="165" customFormat="1" ht="15" customHeight="1">
      <c r="G3686" s="172"/>
      <c r="I3686" s="173"/>
      <c r="J3686" s="173"/>
      <c r="K3686" s="174"/>
      <c r="M3686" s="175"/>
      <c r="N3686" s="174"/>
      <c r="P3686" s="174"/>
      <c r="R3686" s="175"/>
      <c r="S3686" s="174"/>
      <c r="U3686" s="174"/>
      <c r="W3686" s="175"/>
      <c r="X3686" s="174"/>
    </row>
    <row r="3687" spans="7:24" s="165" customFormat="1" ht="15" customHeight="1">
      <c r="G3687" s="172"/>
      <c r="I3687" s="173"/>
      <c r="J3687" s="173"/>
      <c r="K3687" s="174"/>
      <c r="M3687" s="175"/>
      <c r="N3687" s="174"/>
      <c r="P3687" s="174"/>
      <c r="R3687" s="175"/>
      <c r="S3687" s="174"/>
      <c r="U3687" s="174"/>
      <c r="W3687" s="175"/>
      <c r="X3687" s="174"/>
    </row>
    <row r="3688" spans="7:24" s="165" customFormat="1" ht="15" customHeight="1">
      <c r="G3688" s="172"/>
      <c r="I3688" s="173"/>
      <c r="J3688" s="173"/>
      <c r="K3688" s="174"/>
      <c r="M3688" s="175"/>
      <c r="N3688" s="174"/>
      <c r="P3688" s="174"/>
      <c r="R3688" s="175"/>
      <c r="S3688" s="174"/>
      <c r="U3688" s="174"/>
      <c r="W3688" s="175"/>
      <c r="X3688" s="174"/>
    </row>
    <row r="3689" spans="7:24" s="165" customFormat="1" ht="15" customHeight="1">
      <c r="G3689" s="172"/>
      <c r="I3689" s="173"/>
      <c r="J3689" s="173"/>
      <c r="K3689" s="174"/>
      <c r="M3689" s="175"/>
      <c r="N3689" s="174"/>
      <c r="P3689" s="174"/>
      <c r="R3689" s="175"/>
      <c r="S3689" s="174"/>
      <c r="U3689" s="174"/>
      <c r="W3689" s="175"/>
      <c r="X3689" s="174"/>
    </row>
    <row r="3690" spans="7:24" s="165" customFormat="1" ht="15" customHeight="1">
      <c r="G3690" s="172"/>
      <c r="I3690" s="173"/>
      <c r="J3690" s="173"/>
      <c r="K3690" s="174"/>
      <c r="M3690" s="175"/>
      <c r="N3690" s="174"/>
      <c r="P3690" s="174"/>
      <c r="R3690" s="175"/>
      <c r="S3690" s="174"/>
      <c r="U3690" s="174"/>
      <c r="W3690" s="175"/>
      <c r="X3690" s="174"/>
    </row>
    <row r="3691" spans="7:24" s="165" customFormat="1" ht="15" customHeight="1">
      <c r="G3691" s="172"/>
      <c r="I3691" s="173"/>
      <c r="J3691" s="173"/>
      <c r="K3691" s="174"/>
      <c r="M3691" s="175"/>
      <c r="N3691" s="174"/>
      <c r="P3691" s="174"/>
      <c r="R3691" s="175"/>
      <c r="S3691" s="174"/>
      <c r="U3691" s="174"/>
      <c r="W3691" s="175"/>
      <c r="X3691" s="174"/>
    </row>
    <row r="3692" spans="7:24" s="165" customFormat="1" ht="15" customHeight="1">
      <c r="G3692" s="172"/>
      <c r="I3692" s="173"/>
      <c r="J3692" s="173"/>
      <c r="K3692" s="174"/>
      <c r="M3692" s="175"/>
      <c r="N3692" s="174"/>
      <c r="P3692" s="174"/>
      <c r="R3692" s="175"/>
      <c r="S3692" s="174"/>
      <c r="U3692" s="174"/>
      <c r="W3692" s="175"/>
      <c r="X3692" s="174"/>
    </row>
    <row r="3693" spans="7:24" s="165" customFormat="1" ht="15" customHeight="1">
      <c r="G3693" s="172"/>
      <c r="I3693" s="173"/>
      <c r="J3693" s="173"/>
      <c r="K3693" s="174"/>
      <c r="M3693" s="175"/>
      <c r="N3693" s="174"/>
      <c r="P3693" s="174"/>
      <c r="R3693" s="175"/>
      <c r="S3693" s="174"/>
      <c r="U3693" s="174"/>
      <c r="W3693" s="175"/>
      <c r="X3693" s="174"/>
    </row>
    <row r="3694" spans="7:24" s="165" customFormat="1" ht="15" customHeight="1">
      <c r="G3694" s="172"/>
      <c r="I3694" s="173"/>
      <c r="J3694" s="173"/>
      <c r="K3694" s="174"/>
      <c r="M3694" s="175"/>
      <c r="N3694" s="174"/>
      <c r="P3694" s="174"/>
      <c r="R3694" s="175"/>
      <c r="S3694" s="174"/>
      <c r="U3694" s="174"/>
      <c r="W3694" s="175"/>
      <c r="X3694" s="174"/>
    </row>
    <row r="3695" spans="7:24" s="165" customFormat="1" ht="15" customHeight="1">
      <c r="G3695" s="172"/>
      <c r="I3695" s="173"/>
      <c r="J3695" s="173"/>
      <c r="K3695" s="174"/>
      <c r="M3695" s="175"/>
      <c r="N3695" s="174"/>
      <c r="P3695" s="174"/>
      <c r="R3695" s="175"/>
      <c r="S3695" s="174"/>
      <c r="U3695" s="174"/>
      <c r="W3695" s="175"/>
      <c r="X3695" s="174"/>
    </row>
    <row r="3696" spans="7:24" s="165" customFormat="1" ht="15" customHeight="1">
      <c r="G3696" s="172"/>
      <c r="I3696" s="173"/>
      <c r="J3696" s="173"/>
      <c r="K3696" s="174"/>
      <c r="M3696" s="175"/>
      <c r="N3696" s="174"/>
      <c r="P3696" s="174"/>
      <c r="R3696" s="175"/>
      <c r="S3696" s="174"/>
      <c r="U3696" s="174"/>
      <c r="W3696" s="175"/>
      <c r="X3696" s="174"/>
    </row>
    <row r="3697" spans="7:24" s="165" customFormat="1" ht="15" customHeight="1">
      <c r="G3697" s="172"/>
      <c r="I3697" s="173"/>
      <c r="J3697" s="173"/>
      <c r="K3697" s="174"/>
      <c r="M3697" s="175"/>
      <c r="N3697" s="174"/>
      <c r="P3697" s="174"/>
      <c r="R3697" s="175"/>
      <c r="S3697" s="174"/>
      <c r="U3697" s="174"/>
      <c r="W3697" s="175"/>
      <c r="X3697" s="174"/>
    </row>
    <row r="3698" spans="7:24" s="165" customFormat="1" ht="15" customHeight="1">
      <c r="G3698" s="172"/>
      <c r="I3698" s="173"/>
      <c r="J3698" s="173"/>
      <c r="K3698" s="174"/>
      <c r="M3698" s="175"/>
      <c r="N3698" s="174"/>
      <c r="P3698" s="174"/>
      <c r="R3698" s="175"/>
      <c r="S3698" s="174"/>
      <c r="U3698" s="174"/>
      <c r="W3698" s="175"/>
      <c r="X3698" s="174"/>
    </row>
    <row r="3699" spans="7:24" s="165" customFormat="1" ht="15" customHeight="1">
      <c r="G3699" s="172"/>
      <c r="I3699" s="173"/>
      <c r="J3699" s="173"/>
      <c r="K3699" s="174"/>
      <c r="M3699" s="175"/>
      <c r="N3699" s="174"/>
      <c r="P3699" s="174"/>
      <c r="R3699" s="175"/>
      <c r="S3699" s="174"/>
      <c r="U3699" s="174"/>
      <c r="W3699" s="175"/>
      <c r="X3699" s="174"/>
    </row>
    <row r="3700" spans="7:24" s="165" customFormat="1" ht="15" customHeight="1">
      <c r="G3700" s="172"/>
      <c r="I3700" s="173"/>
      <c r="J3700" s="173"/>
      <c r="K3700" s="174"/>
      <c r="M3700" s="175"/>
      <c r="N3700" s="174"/>
      <c r="P3700" s="174"/>
      <c r="R3700" s="175"/>
      <c r="S3700" s="174"/>
      <c r="U3700" s="174"/>
      <c r="W3700" s="175"/>
      <c r="X3700" s="174"/>
    </row>
    <row r="3701" spans="7:24" s="165" customFormat="1" ht="15" customHeight="1">
      <c r="G3701" s="172"/>
      <c r="I3701" s="173"/>
      <c r="J3701" s="173"/>
      <c r="K3701" s="174"/>
      <c r="M3701" s="175"/>
      <c r="N3701" s="174"/>
      <c r="P3701" s="174"/>
      <c r="R3701" s="175"/>
      <c r="S3701" s="174"/>
      <c r="U3701" s="174"/>
      <c r="W3701" s="175"/>
      <c r="X3701" s="174"/>
    </row>
    <row r="3702" spans="7:24" s="165" customFormat="1" ht="15" customHeight="1">
      <c r="G3702" s="172"/>
      <c r="I3702" s="173"/>
      <c r="J3702" s="173"/>
      <c r="K3702" s="174"/>
      <c r="M3702" s="175"/>
      <c r="N3702" s="174"/>
      <c r="P3702" s="174"/>
      <c r="R3702" s="175"/>
      <c r="S3702" s="174"/>
      <c r="U3702" s="174"/>
      <c r="W3702" s="175"/>
      <c r="X3702" s="174"/>
    </row>
    <row r="3703" spans="7:24" s="165" customFormat="1" ht="15" customHeight="1">
      <c r="G3703" s="172"/>
      <c r="I3703" s="173"/>
      <c r="J3703" s="173"/>
      <c r="K3703" s="174"/>
      <c r="M3703" s="175"/>
      <c r="N3703" s="174"/>
      <c r="P3703" s="174"/>
      <c r="R3703" s="175"/>
      <c r="S3703" s="174"/>
      <c r="U3703" s="174"/>
      <c r="W3703" s="175"/>
      <c r="X3703" s="174"/>
    </row>
    <row r="3704" spans="7:24" s="165" customFormat="1" ht="15" customHeight="1">
      <c r="G3704" s="172"/>
      <c r="I3704" s="173"/>
      <c r="J3704" s="173"/>
      <c r="K3704" s="174"/>
      <c r="M3704" s="175"/>
      <c r="N3704" s="174"/>
      <c r="P3704" s="174"/>
      <c r="R3704" s="175"/>
      <c r="S3704" s="174"/>
      <c r="U3704" s="174"/>
      <c r="W3704" s="175"/>
      <c r="X3704" s="174"/>
    </row>
    <row r="3705" spans="7:24" s="165" customFormat="1" ht="15" customHeight="1">
      <c r="G3705" s="172"/>
      <c r="I3705" s="173"/>
      <c r="J3705" s="173"/>
      <c r="K3705" s="174"/>
      <c r="M3705" s="175"/>
      <c r="N3705" s="174"/>
      <c r="P3705" s="174"/>
      <c r="R3705" s="175"/>
      <c r="S3705" s="174"/>
      <c r="U3705" s="174"/>
      <c r="W3705" s="175"/>
      <c r="X3705" s="174"/>
    </row>
    <row r="3706" spans="7:24" s="165" customFormat="1" ht="15" customHeight="1">
      <c r="G3706" s="172"/>
      <c r="I3706" s="173"/>
      <c r="J3706" s="173"/>
      <c r="K3706" s="174"/>
      <c r="M3706" s="175"/>
      <c r="N3706" s="174"/>
      <c r="P3706" s="174"/>
      <c r="R3706" s="175"/>
      <c r="S3706" s="174"/>
      <c r="U3706" s="174"/>
      <c r="W3706" s="175"/>
      <c r="X3706" s="174"/>
    </row>
    <row r="3707" spans="7:24" s="165" customFormat="1" ht="15" customHeight="1">
      <c r="G3707" s="172"/>
      <c r="I3707" s="173"/>
      <c r="J3707" s="173"/>
      <c r="K3707" s="174"/>
      <c r="M3707" s="175"/>
      <c r="N3707" s="174"/>
      <c r="P3707" s="174"/>
      <c r="R3707" s="175"/>
      <c r="S3707" s="174"/>
      <c r="U3707" s="174"/>
      <c r="W3707" s="175"/>
      <c r="X3707" s="174"/>
    </row>
    <row r="3708" spans="7:24" s="165" customFormat="1" ht="15" customHeight="1">
      <c r="G3708" s="172"/>
      <c r="I3708" s="173"/>
      <c r="J3708" s="173"/>
      <c r="K3708" s="174"/>
      <c r="M3708" s="175"/>
      <c r="N3708" s="174"/>
      <c r="P3708" s="174"/>
      <c r="R3708" s="175"/>
      <c r="S3708" s="174"/>
      <c r="U3708" s="174"/>
      <c r="W3708" s="175"/>
      <c r="X3708" s="174"/>
    </row>
    <row r="3709" spans="7:24" s="165" customFormat="1" ht="15" customHeight="1">
      <c r="G3709" s="172"/>
      <c r="I3709" s="173"/>
      <c r="J3709" s="173"/>
      <c r="K3709" s="174"/>
      <c r="M3709" s="175"/>
      <c r="N3709" s="174"/>
      <c r="P3709" s="174"/>
      <c r="R3709" s="175"/>
      <c r="S3709" s="174"/>
      <c r="U3709" s="174"/>
      <c r="W3709" s="175"/>
      <c r="X3709" s="174"/>
    </row>
    <row r="3710" spans="7:24" s="165" customFormat="1" ht="15" customHeight="1">
      <c r="G3710" s="172"/>
      <c r="I3710" s="173"/>
      <c r="J3710" s="173"/>
      <c r="K3710" s="174"/>
      <c r="M3710" s="175"/>
      <c r="N3710" s="174"/>
      <c r="P3710" s="174"/>
      <c r="R3710" s="175"/>
      <c r="S3710" s="174"/>
      <c r="U3710" s="174"/>
      <c r="W3710" s="175"/>
      <c r="X3710" s="174"/>
    </row>
    <row r="3711" spans="7:24" s="165" customFormat="1" ht="15" customHeight="1">
      <c r="G3711" s="172"/>
      <c r="I3711" s="173"/>
      <c r="J3711" s="173"/>
      <c r="K3711" s="174"/>
      <c r="M3711" s="175"/>
      <c r="N3711" s="174"/>
      <c r="P3711" s="174"/>
      <c r="R3711" s="175"/>
      <c r="S3711" s="174"/>
      <c r="U3711" s="174"/>
      <c r="W3711" s="175"/>
      <c r="X3711" s="174"/>
    </row>
    <row r="3712" spans="7:24" s="165" customFormat="1" ht="15" customHeight="1">
      <c r="G3712" s="172"/>
      <c r="I3712" s="173"/>
      <c r="J3712" s="173"/>
      <c r="K3712" s="174"/>
      <c r="M3712" s="175"/>
      <c r="N3712" s="174"/>
      <c r="P3712" s="174"/>
      <c r="R3712" s="175"/>
      <c r="S3712" s="174"/>
      <c r="U3712" s="174"/>
      <c r="W3712" s="175"/>
      <c r="X3712" s="174"/>
    </row>
    <row r="3713" spans="7:24" s="165" customFormat="1" ht="15" customHeight="1">
      <c r="G3713" s="172"/>
      <c r="I3713" s="173"/>
      <c r="J3713" s="173"/>
      <c r="K3713" s="174"/>
      <c r="M3713" s="175"/>
      <c r="N3713" s="174"/>
      <c r="P3713" s="174"/>
      <c r="R3713" s="175"/>
      <c r="S3713" s="174"/>
      <c r="U3713" s="174"/>
      <c r="W3713" s="175"/>
      <c r="X3713" s="174"/>
    </row>
    <row r="3714" spans="7:24" s="165" customFormat="1" ht="15" customHeight="1">
      <c r="G3714" s="172"/>
      <c r="I3714" s="173"/>
      <c r="J3714" s="173"/>
      <c r="K3714" s="174"/>
      <c r="M3714" s="175"/>
      <c r="N3714" s="174"/>
      <c r="P3714" s="174"/>
      <c r="R3714" s="175"/>
      <c r="S3714" s="174"/>
      <c r="U3714" s="174"/>
      <c r="W3714" s="175"/>
      <c r="X3714" s="174"/>
    </row>
    <row r="3715" spans="7:24" s="165" customFormat="1" ht="15" customHeight="1">
      <c r="G3715" s="172"/>
      <c r="I3715" s="173"/>
      <c r="J3715" s="173"/>
      <c r="K3715" s="174"/>
      <c r="M3715" s="175"/>
      <c r="N3715" s="174"/>
      <c r="P3715" s="174"/>
      <c r="R3715" s="175"/>
      <c r="S3715" s="174"/>
      <c r="U3715" s="174"/>
      <c r="W3715" s="175"/>
      <c r="X3715" s="174"/>
    </row>
    <row r="3716" spans="7:24" s="165" customFormat="1" ht="15" customHeight="1">
      <c r="G3716" s="172"/>
      <c r="I3716" s="173"/>
      <c r="J3716" s="173"/>
      <c r="K3716" s="174"/>
      <c r="M3716" s="175"/>
      <c r="N3716" s="174"/>
      <c r="P3716" s="174"/>
      <c r="R3716" s="175"/>
      <c r="S3716" s="174"/>
      <c r="U3716" s="174"/>
      <c r="W3716" s="175"/>
      <c r="X3716" s="174"/>
    </row>
    <row r="3717" spans="7:24" s="165" customFormat="1" ht="15" customHeight="1">
      <c r="G3717" s="172"/>
      <c r="I3717" s="173"/>
      <c r="J3717" s="173"/>
      <c r="K3717" s="174"/>
      <c r="M3717" s="175"/>
      <c r="N3717" s="174"/>
      <c r="P3717" s="174"/>
      <c r="R3717" s="175"/>
      <c r="S3717" s="174"/>
      <c r="U3717" s="174"/>
      <c r="W3717" s="175"/>
      <c r="X3717" s="174"/>
    </row>
    <row r="3718" spans="7:24" s="165" customFormat="1" ht="15" customHeight="1">
      <c r="G3718" s="172"/>
      <c r="I3718" s="173"/>
      <c r="J3718" s="173"/>
      <c r="K3718" s="174"/>
      <c r="M3718" s="175"/>
      <c r="N3718" s="174"/>
      <c r="P3718" s="174"/>
      <c r="R3718" s="175"/>
      <c r="S3718" s="174"/>
      <c r="U3718" s="174"/>
      <c r="W3718" s="175"/>
      <c r="X3718" s="174"/>
    </row>
    <row r="3719" spans="7:24" s="165" customFormat="1" ht="15" customHeight="1">
      <c r="G3719" s="172"/>
      <c r="I3719" s="173"/>
      <c r="J3719" s="173"/>
      <c r="K3719" s="174"/>
      <c r="M3719" s="175"/>
      <c r="N3719" s="174"/>
      <c r="P3719" s="174"/>
      <c r="R3719" s="175"/>
      <c r="S3719" s="174"/>
      <c r="U3719" s="174"/>
      <c r="W3719" s="175"/>
      <c r="X3719" s="174"/>
    </row>
    <row r="3720" spans="7:24" s="165" customFormat="1" ht="15" customHeight="1">
      <c r="G3720" s="172"/>
      <c r="I3720" s="173"/>
      <c r="J3720" s="173"/>
      <c r="K3720" s="174"/>
      <c r="M3720" s="175"/>
      <c r="N3720" s="174"/>
      <c r="P3720" s="174"/>
      <c r="R3720" s="175"/>
      <c r="S3720" s="174"/>
      <c r="U3720" s="174"/>
      <c r="W3720" s="175"/>
      <c r="X3720" s="174"/>
    </row>
    <row r="3721" spans="7:24" s="165" customFormat="1" ht="15" customHeight="1">
      <c r="G3721" s="172"/>
      <c r="I3721" s="173"/>
      <c r="J3721" s="173"/>
      <c r="K3721" s="174"/>
      <c r="M3721" s="175"/>
      <c r="N3721" s="174"/>
      <c r="P3721" s="174"/>
      <c r="R3721" s="175"/>
      <c r="S3721" s="174"/>
      <c r="U3721" s="174"/>
      <c r="W3721" s="175"/>
      <c r="X3721" s="174"/>
    </row>
    <row r="3722" spans="7:24" s="165" customFormat="1" ht="15" customHeight="1">
      <c r="G3722" s="172"/>
      <c r="I3722" s="173"/>
      <c r="J3722" s="173"/>
      <c r="K3722" s="174"/>
      <c r="M3722" s="175"/>
      <c r="N3722" s="174"/>
      <c r="P3722" s="174"/>
      <c r="R3722" s="175"/>
      <c r="S3722" s="174"/>
      <c r="U3722" s="174"/>
      <c r="W3722" s="175"/>
      <c r="X3722" s="174"/>
    </row>
    <row r="3723" spans="7:24" s="165" customFormat="1" ht="15" customHeight="1">
      <c r="G3723" s="172"/>
      <c r="I3723" s="173"/>
      <c r="J3723" s="173"/>
      <c r="K3723" s="174"/>
      <c r="M3723" s="175"/>
      <c r="N3723" s="174"/>
      <c r="P3723" s="174"/>
      <c r="R3723" s="175"/>
      <c r="S3723" s="174"/>
      <c r="U3723" s="174"/>
      <c r="W3723" s="175"/>
      <c r="X3723" s="174"/>
    </row>
    <row r="3724" spans="7:24" s="165" customFormat="1" ht="15" customHeight="1">
      <c r="G3724" s="172"/>
      <c r="I3724" s="173"/>
      <c r="J3724" s="173"/>
      <c r="K3724" s="174"/>
      <c r="M3724" s="175"/>
      <c r="N3724" s="174"/>
      <c r="P3724" s="174"/>
      <c r="R3724" s="175"/>
      <c r="S3724" s="174"/>
      <c r="U3724" s="174"/>
      <c r="W3724" s="175"/>
      <c r="X3724" s="174"/>
    </row>
    <row r="3725" spans="7:24" s="165" customFormat="1" ht="15" customHeight="1">
      <c r="G3725" s="172"/>
      <c r="I3725" s="173"/>
      <c r="J3725" s="173"/>
      <c r="K3725" s="174"/>
      <c r="M3725" s="175"/>
      <c r="N3725" s="174"/>
      <c r="P3725" s="174"/>
      <c r="R3725" s="175"/>
      <c r="S3725" s="174"/>
      <c r="U3725" s="174"/>
      <c r="W3725" s="175"/>
      <c r="X3725" s="174"/>
    </row>
    <row r="3726" spans="7:24" s="165" customFormat="1" ht="15" customHeight="1">
      <c r="G3726" s="172"/>
      <c r="I3726" s="173"/>
      <c r="J3726" s="173"/>
      <c r="K3726" s="174"/>
      <c r="M3726" s="175"/>
      <c r="N3726" s="174"/>
      <c r="P3726" s="174"/>
      <c r="R3726" s="175"/>
      <c r="S3726" s="174"/>
      <c r="U3726" s="174"/>
      <c r="W3726" s="175"/>
      <c r="X3726" s="174"/>
    </row>
    <row r="3727" spans="7:24" s="165" customFormat="1" ht="15" customHeight="1">
      <c r="G3727" s="172"/>
      <c r="I3727" s="173"/>
      <c r="J3727" s="173"/>
      <c r="K3727" s="174"/>
      <c r="M3727" s="175"/>
      <c r="N3727" s="174"/>
      <c r="P3727" s="174"/>
      <c r="R3727" s="175"/>
      <c r="S3727" s="174"/>
      <c r="U3727" s="174"/>
      <c r="W3727" s="175"/>
      <c r="X3727" s="174"/>
    </row>
    <row r="3728" spans="7:24" s="165" customFormat="1" ht="15" customHeight="1">
      <c r="G3728" s="172"/>
      <c r="I3728" s="173"/>
      <c r="J3728" s="173"/>
      <c r="K3728" s="174"/>
      <c r="M3728" s="175"/>
      <c r="N3728" s="174"/>
      <c r="P3728" s="174"/>
      <c r="R3728" s="175"/>
      <c r="S3728" s="174"/>
      <c r="U3728" s="174"/>
      <c r="W3728" s="175"/>
      <c r="X3728" s="174"/>
    </row>
    <row r="3729" spans="7:24" s="165" customFormat="1" ht="15" customHeight="1">
      <c r="G3729" s="172"/>
      <c r="I3729" s="173"/>
      <c r="J3729" s="173"/>
      <c r="K3729" s="174"/>
      <c r="M3729" s="175"/>
      <c r="N3729" s="174"/>
      <c r="P3729" s="174"/>
      <c r="R3729" s="175"/>
      <c r="S3729" s="174"/>
      <c r="U3729" s="174"/>
      <c r="W3729" s="175"/>
      <c r="X3729" s="174"/>
    </row>
    <row r="3730" spans="7:24" s="165" customFormat="1" ht="15" customHeight="1">
      <c r="G3730" s="172"/>
      <c r="I3730" s="173"/>
      <c r="J3730" s="173"/>
      <c r="K3730" s="174"/>
      <c r="M3730" s="175"/>
      <c r="N3730" s="174"/>
      <c r="P3730" s="174"/>
      <c r="R3730" s="175"/>
      <c r="S3730" s="174"/>
      <c r="U3730" s="174"/>
      <c r="W3730" s="175"/>
      <c r="X3730" s="174"/>
    </row>
    <row r="3731" spans="7:24" s="165" customFormat="1" ht="15" customHeight="1">
      <c r="G3731" s="172"/>
      <c r="I3731" s="173"/>
      <c r="J3731" s="173"/>
      <c r="K3731" s="174"/>
      <c r="M3731" s="175"/>
      <c r="N3731" s="174"/>
      <c r="P3731" s="174"/>
      <c r="R3731" s="175"/>
      <c r="S3731" s="174"/>
      <c r="U3731" s="174"/>
      <c r="W3731" s="175"/>
      <c r="X3731" s="174"/>
    </row>
    <row r="3732" spans="7:24" s="165" customFormat="1" ht="15" customHeight="1">
      <c r="G3732" s="172"/>
      <c r="I3732" s="173"/>
      <c r="J3732" s="173"/>
      <c r="K3732" s="174"/>
      <c r="M3732" s="175"/>
      <c r="N3732" s="174"/>
      <c r="P3732" s="174"/>
      <c r="R3732" s="175"/>
      <c r="S3732" s="174"/>
      <c r="U3732" s="174"/>
      <c r="W3732" s="175"/>
      <c r="X3732" s="174"/>
    </row>
    <row r="3733" spans="7:24" s="165" customFormat="1" ht="15" customHeight="1">
      <c r="G3733" s="172"/>
      <c r="I3733" s="173"/>
      <c r="J3733" s="173"/>
      <c r="K3733" s="174"/>
      <c r="M3733" s="175"/>
      <c r="N3733" s="174"/>
      <c r="P3733" s="174"/>
      <c r="R3733" s="175"/>
      <c r="S3733" s="174"/>
      <c r="U3733" s="174"/>
      <c r="W3733" s="175"/>
      <c r="X3733" s="174"/>
    </row>
    <row r="3734" spans="7:24" s="165" customFormat="1" ht="15" customHeight="1">
      <c r="G3734" s="172"/>
      <c r="I3734" s="173"/>
      <c r="J3734" s="173"/>
      <c r="K3734" s="174"/>
      <c r="M3734" s="175"/>
      <c r="N3734" s="174"/>
      <c r="P3734" s="174"/>
      <c r="R3734" s="175"/>
      <c r="S3734" s="174"/>
      <c r="U3734" s="174"/>
      <c r="W3734" s="175"/>
      <c r="X3734" s="174"/>
    </row>
    <row r="3735" spans="7:24" s="165" customFormat="1" ht="15" customHeight="1">
      <c r="G3735" s="172"/>
      <c r="I3735" s="173"/>
      <c r="J3735" s="173"/>
      <c r="K3735" s="174"/>
      <c r="M3735" s="175"/>
      <c r="N3735" s="174"/>
      <c r="P3735" s="174"/>
      <c r="R3735" s="175"/>
      <c r="S3735" s="174"/>
      <c r="U3735" s="174"/>
      <c r="W3735" s="175"/>
      <c r="X3735" s="174"/>
    </row>
    <row r="3736" spans="7:24" s="165" customFormat="1" ht="15" customHeight="1">
      <c r="G3736" s="172"/>
      <c r="I3736" s="173"/>
      <c r="J3736" s="173"/>
      <c r="K3736" s="174"/>
      <c r="M3736" s="175"/>
      <c r="N3736" s="174"/>
      <c r="P3736" s="174"/>
      <c r="R3736" s="175"/>
      <c r="S3736" s="174"/>
      <c r="U3736" s="174"/>
      <c r="W3736" s="175"/>
      <c r="X3736" s="174"/>
    </row>
    <row r="3737" spans="7:24" s="165" customFormat="1" ht="15" customHeight="1">
      <c r="G3737" s="172"/>
      <c r="I3737" s="173"/>
      <c r="J3737" s="173"/>
      <c r="K3737" s="174"/>
      <c r="M3737" s="175"/>
      <c r="N3737" s="174"/>
      <c r="P3737" s="174"/>
      <c r="R3737" s="175"/>
      <c r="S3737" s="174"/>
      <c r="U3737" s="174"/>
      <c r="W3737" s="175"/>
      <c r="X3737" s="174"/>
    </row>
    <row r="3738" spans="7:24" s="165" customFormat="1" ht="15" customHeight="1">
      <c r="G3738" s="172"/>
      <c r="I3738" s="173"/>
      <c r="J3738" s="173"/>
      <c r="K3738" s="174"/>
      <c r="M3738" s="175"/>
      <c r="N3738" s="174"/>
      <c r="P3738" s="174"/>
      <c r="R3738" s="175"/>
      <c r="S3738" s="174"/>
      <c r="U3738" s="174"/>
      <c r="W3738" s="175"/>
      <c r="X3738" s="174"/>
    </row>
    <row r="3739" spans="7:24" s="165" customFormat="1" ht="15" customHeight="1">
      <c r="G3739" s="172"/>
      <c r="I3739" s="173"/>
      <c r="J3739" s="173"/>
      <c r="K3739" s="174"/>
      <c r="M3739" s="175"/>
      <c r="N3739" s="174"/>
      <c r="P3739" s="174"/>
      <c r="R3739" s="175"/>
      <c r="S3739" s="174"/>
      <c r="U3739" s="174"/>
      <c r="W3739" s="175"/>
      <c r="X3739" s="174"/>
    </row>
    <row r="3740" spans="7:24" s="165" customFormat="1" ht="15" customHeight="1">
      <c r="G3740" s="172"/>
      <c r="I3740" s="173"/>
      <c r="J3740" s="173"/>
      <c r="K3740" s="174"/>
      <c r="M3740" s="175"/>
      <c r="N3740" s="174"/>
      <c r="P3740" s="174"/>
      <c r="R3740" s="175"/>
      <c r="S3740" s="174"/>
      <c r="U3740" s="174"/>
      <c r="W3740" s="175"/>
      <c r="X3740" s="174"/>
    </row>
    <row r="3741" spans="7:24" s="165" customFormat="1" ht="15" customHeight="1">
      <c r="G3741" s="172"/>
      <c r="I3741" s="173"/>
      <c r="J3741" s="173"/>
      <c r="K3741" s="174"/>
      <c r="M3741" s="175"/>
      <c r="N3741" s="174"/>
      <c r="P3741" s="174"/>
      <c r="R3741" s="175"/>
      <c r="S3741" s="174"/>
      <c r="U3741" s="174"/>
      <c r="W3741" s="175"/>
      <c r="X3741" s="174"/>
    </row>
    <row r="3742" spans="7:24" s="165" customFormat="1" ht="15" customHeight="1">
      <c r="G3742" s="172"/>
      <c r="I3742" s="173"/>
      <c r="J3742" s="173"/>
      <c r="K3742" s="174"/>
      <c r="M3742" s="175"/>
      <c r="N3742" s="174"/>
      <c r="P3742" s="174"/>
      <c r="R3742" s="175"/>
      <c r="S3742" s="174"/>
      <c r="U3742" s="174"/>
      <c r="W3742" s="175"/>
      <c r="X3742" s="174"/>
    </row>
    <row r="3743" spans="7:24" s="165" customFormat="1" ht="15" customHeight="1">
      <c r="G3743" s="172"/>
      <c r="I3743" s="173"/>
      <c r="J3743" s="173"/>
      <c r="K3743" s="174"/>
      <c r="M3743" s="175"/>
      <c r="N3743" s="174"/>
      <c r="P3743" s="174"/>
      <c r="R3743" s="175"/>
      <c r="S3743" s="174"/>
      <c r="U3743" s="174"/>
      <c r="W3743" s="175"/>
      <c r="X3743" s="174"/>
    </row>
    <row r="3744" spans="7:24" s="165" customFormat="1" ht="15" customHeight="1">
      <c r="G3744" s="172"/>
      <c r="I3744" s="173"/>
      <c r="J3744" s="173"/>
      <c r="K3744" s="174"/>
      <c r="M3744" s="175"/>
      <c r="N3744" s="174"/>
      <c r="P3744" s="174"/>
      <c r="R3744" s="175"/>
      <c r="S3744" s="174"/>
      <c r="U3744" s="174"/>
      <c r="W3744" s="175"/>
      <c r="X3744" s="174"/>
    </row>
    <row r="3745" spans="7:24" s="165" customFormat="1" ht="15" customHeight="1">
      <c r="G3745" s="172"/>
      <c r="I3745" s="173"/>
      <c r="J3745" s="173"/>
      <c r="K3745" s="174"/>
      <c r="M3745" s="175"/>
      <c r="N3745" s="174"/>
      <c r="P3745" s="174"/>
      <c r="R3745" s="175"/>
      <c r="S3745" s="174"/>
      <c r="U3745" s="174"/>
      <c r="W3745" s="175"/>
      <c r="X3745" s="174"/>
    </row>
    <row r="3746" spans="7:24" s="165" customFormat="1" ht="15" customHeight="1">
      <c r="G3746" s="172"/>
      <c r="I3746" s="173"/>
      <c r="J3746" s="173"/>
      <c r="K3746" s="174"/>
      <c r="M3746" s="175"/>
      <c r="N3746" s="174"/>
      <c r="P3746" s="174"/>
      <c r="R3746" s="175"/>
      <c r="S3746" s="174"/>
      <c r="U3746" s="174"/>
      <c r="W3746" s="175"/>
      <c r="X3746" s="174"/>
    </row>
    <row r="3747" spans="7:24" s="165" customFormat="1" ht="15" customHeight="1">
      <c r="G3747" s="172"/>
      <c r="I3747" s="173"/>
      <c r="J3747" s="173"/>
      <c r="K3747" s="174"/>
      <c r="M3747" s="175"/>
      <c r="N3747" s="174"/>
      <c r="P3747" s="174"/>
      <c r="R3747" s="175"/>
      <c r="S3747" s="174"/>
      <c r="U3747" s="174"/>
      <c r="W3747" s="175"/>
      <c r="X3747" s="174"/>
    </row>
    <row r="3748" spans="7:24" s="165" customFormat="1" ht="15" customHeight="1">
      <c r="G3748" s="172"/>
      <c r="I3748" s="173"/>
      <c r="J3748" s="173"/>
      <c r="K3748" s="174"/>
      <c r="M3748" s="175"/>
      <c r="N3748" s="174"/>
      <c r="P3748" s="174"/>
      <c r="R3748" s="175"/>
      <c r="S3748" s="174"/>
      <c r="U3748" s="174"/>
      <c r="W3748" s="175"/>
      <c r="X3748" s="174"/>
    </row>
    <row r="3749" spans="7:24" s="165" customFormat="1" ht="15" customHeight="1">
      <c r="G3749" s="172"/>
      <c r="I3749" s="173"/>
      <c r="J3749" s="173"/>
      <c r="K3749" s="174"/>
      <c r="M3749" s="175"/>
      <c r="N3749" s="174"/>
      <c r="P3749" s="174"/>
      <c r="R3749" s="175"/>
      <c r="S3749" s="174"/>
      <c r="U3749" s="174"/>
      <c r="W3749" s="175"/>
      <c r="X3749" s="174"/>
    </row>
    <row r="3750" spans="7:24" s="165" customFormat="1" ht="15" customHeight="1">
      <c r="G3750" s="172"/>
      <c r="I3750" s="173"/>
      <c r="J3750" s="173"/>
      <c r="K3750" s="174"/>
      <c r="M3750" s="175"/>
      <c r="N3750" s="174"/>
      <c r="P3750" s="174"/>
      <c r="R3750" s="175"/>
      <c r="S3750" s="174"/>
      <c r="U3750" s="174"/>
      <c r="W3750" s="175"/>
      <c r="X3750" s="174"/>
    </row>
    <row r="3751" spans="7:24" s="165" customFormat="1" ht="15" customHeight="1">
      <c r="G3751" s="172"/>
      <c r="I3751" s="173"/>
      <c r="J3751" s="173"/>
      <c r="K3751" s="174"/>
      <c r="M3751" s="175"/>
      <c r="N3751" s="174"/>
      <c r="P3751" s="174"/>
      <c r="R3751" s="175"/>
      <c r="S3751" s="174"/>
      <c r="U3751" s="174"/>
      <c r="W3751" s="175"/>
      <c r="X3751" s="174"/>
    </row>
    <row r="3752" spans="7:24" s="165" customFormat="1" ht="15" customHeight="1">
      <c r="G3752" s="172"/>
      <c r="I3752" s="173"/>
      <c r="J3752" s="173"/>
      <c r="K3752" s="174"/>
      <c r="M3752" s="175"/>
      <c r="N3752" s="174"/>
      <c r="P3752" s="174"/>
      <c r="R3752" s="175"/>
      <c r="S3752" s="174"/>
      <c r="U3752" s="174"/>
      <c r="W3752" s="175"/>
      <c r="X3752" s="174"/>
    </row>
    <row r="3753" spans="7:24" s="165" customFormat="1" ht="15" customHeight="1">
      <c r="G3753" s="172"/>
      <c r="I3753" s="173"/>
      <c r="J3753" s="173"/>
      <c r="K3753" s="174"/>
      <c r="M3753" s="175"/>
      <c r="N3753" s="174"/>
      <c r="P3753" s="174"/>
      <c r="R3753" s="175"/>
      <c r="S3753" s="174"/>
      <c r="U3753" s="174"/>
      <c r="W3753" s="175"/>
      <c r="X3753" s="174"/>
    </row>
    <row r="3754" spans="7:24" s="165" customFormat="1" ht="15" customHeight="1">
      <c r="G3754" s="172"/>
      <c r="I3754" s="173"/>
      <c r="J3754" s="173"/>
      <c r="K3754" s="174"/>
      <c r="M3754" s="175"/>
      <c r="N3754" s="174"/>
      <c r="P3754" s="174"/>
      <c r="R3754" s="175"/>
      <c r="S3754" s="174"/>
      <c r="U3754" s="174"/>
      <c r="W3754" s="175"/>
      <c r="X3754" s="174"/>
    </row>
    <row r="3755" spans="7:24" s="165" customFormat="1" ht="15" customHeight="1">
      <c r="G3755" s="172"/>
      <c r="I3755" s="173"/>
      <c r="J3755" s="173"/>
      <c r="K3755" s="174"/>
      <c r="M3755" s="175"/>
      <c r="N3755" s="174"/>
      <c r="P3755" s="174"/>
      <c r="R3755" s="175"/>
      <c r="S3755" s="174"/>
      <c r="U3755" s="174"/>
      <c r="W3755" s="175"/>
      <c r="X3755" s="174"/>
    </row>
    <row r="3756" spans="7:24" s="165" customFormat="1" ht="15" customHeight="1">
      <c r="G3756" s="172"/>
      <c r="I3756" s="173"/>
      <c r="J3756" s="173"/>
      <c r="K3756" s="174"/>
      <c r="M3756" s="175"/>
      <c r="N3756" s="174"/>
      <c r="P3756" s="174"/>
      <c r="R3756" s="175"/>
      <c r="S3756" s="174"/>
      <c r="U3756" s="174"/>
      <c r="W3756" s="175"/>
      <c r="X3756" s="174"/>
    </row>
    <row r="3757" spans="7:24" s="165" customFormat="1" ht="15" customHeight="1">
      <c r="G3757" s="172"/>
      <c r="I3757" s="173"/>
      <c r="J3757" s="173"/>
      <c r="K3757" s="174"/>
      <c r="M3757" s="175"/>
      <c r="N3757" s="174"/>
      <c r="P3757" s="174"/>
      <c r="R3757" s="175"/>
      <c r="S3757" s="174"/>
      <c r="U3757" s="174"/>
      <c r="W3757" s="175"/>
      <c r="X3757" s="174"/>
    </row>
    <row r="3758" spans="7:24" s="165" customFormat="1" ht="15" customHeight="1">
      <c r="G3758" s="172"/>
      <c r="I3758" s="173"/>
      <c r="J3758" s="173"/>
      <c r="K3758" s="174"/>
      <c r="M3758" s="175"/>
      <c r="N3758" s="174"/>
      <c r="P3758" s="174"/>
      <c r="R3758" s="175"/>
      <c r="S3758" s="174"/>
      <c r="U3758" s="174"/>
      <c r="W3758" s="175"/>
      <c r="X3758" s="174"/>
    </row>
    <row r="3759" spans="7:24" s="165" customFormat="1" ht="15" customHeight="1">
      <c r="G3759" s="172"/>
      <c r="I3759" s="173"/>
      <c r="J3759" s="173"/>
      <c r="K3759" s="174"/>
      <c r="M3759" s="175"/>
      <c r="N3759" s="174"/>
      <c r="P3759" s="174"/>
      <c r="R3759" s="175"/>
      <c r="S3759" s="174"/>
      <c r="U3759" s="174"/>
      <c r="W3759" s="175"/>
      <c r="X3759" s="174"/>
    </row>
    <row r="3760" spans="7:24" s="165" customFormat="1" ht="15" customHeight="1">
      <c r="G3760" s="172"/>
      <c r="I3760" s="173"/>
      <c r="J3760" s="173"/>
      <c r="K3760" s="174"/>
      <c r="M3760" s="175"/>
      <c r="N3760" s="174"/>
      <c r="P3760" s="174"/>
      <c r="R3760" s="175"/>
      <c r="S3760" s="174"/>
      <c r="U3760" s="174"/>
      <c r="W3760" s="175"/>
      <c r="X3760" s="174"/>
    </row>
    <row r="3761" spans="7:24" s="165" customFormat="1" ht="15" customHeight="1">
      <c r="G3761" s="172"/>
      <c r="I3761" s="173"/>
      <c r="J3761" s="173"/>
      <c r="K3761" s="174"/>
      <c r="M3761" s="175"/>
      <c r="N3761" s="174"/>
      <c r="P3761" s="174"/>
      <c r="R3761" s="175"/>
      <c r="S3761" s="174"/>
      <c r="U3761" s="174"/>
      <c r="W3761" s="175"/>
      <c r="X3761" s="174"/>
    </row>
    <row r="3762" spans="7:24" s="165" customFormat="1" ht="15" customHeight="1">
      <c r="G3762" s="172"/>
      <c r="I3762" s="173"/>
      <c r="J3762" s="173"/>
      <c r="K3762" s="174"/>
      <c r="M3762" s="175"/>
      <c r="N3762" s="174"/>
      <c r="P3762" s="174"/>
      <c r="R3762" s="175"/>
      <c r="S3762" s="174"/>
      <c r="U3762" s="174"/>
      <c r="W3762" s="175"/>
      <c r="X3762" s="174"/>
    </row>
    <row r="3763" spans="7:24" s="165" customFormat="1" ht="15" customHeight="1">
      <c r="G3763" s="172"/>
      <c r="I3763" s="173"/>
      <c r="J3763" s="173"/>
      <c r="K3763" s="174"/>
      <c r="M3763" s="175"/>
      <c r="N3763" s="174"/>
      <c r="P3763" s="174"/>
      <c r="R3763" s="175"/>
      <c r="S3763" s="174"/>
      <c r="U3763" s="174"/>
      <c r="W3763" s="175"/>
      <c r="X3763" s="174"/>
    </row>
    <row r="3764" spans="7:24" s="165" customFormat="1" ht="15" customHeight="1">
      <c r="G3764" s="172"/>
      <c r="I3764" s="173"/>
      <c r="J3764" s="173"/>
      <c r="K3764" s="174"/>
      <c r="M3764" s="175"/>
      <c r="N3764" s="174"/>
      <c r="P3764" s="174"/>
      <c r="R3764" s="175"/>
      <c r="S3764" s="174"/>
      <c r="U3764" s="174"/>
      <c r="W3764" s="175"/>
      <c r="X3764" s="174"/>
    </row>
    <row r="3765" spans="7:24" s="165" customFormat="1" ht="15" customHeight="1">
      <c r="G3765" s="172"/>
      <c r="I3765" s="173"/>
      <c r="J3765" s="173"/>
      <c r="K3765" s="174"/>
      <c r="M3765" s="175"/>
      <c r="N3765" s="174"/>
      <c r="P3765" s="174"/>
      <c r="R3765" s="175"/>
      <c r="S3765" s="174"/>
      <c r="U3765" s="174"/>
      <c r="W3765" s="175"/>
      <c r="X3765" s="174"/>
    </row>
    <row r="3766" spans="7:24" s="165" customFormat="1" ht="15" customHeight="1">
      <c r="G3766" s="172"/>
      <c r="I3766" s="173"/>
      <c r="J3766" s="173"/>
      <c r="K3766" s="174"/>
      <c r="M3766" s="175"/>
      <c r="N3766" s="174"/>
      <c r="P3766" s="174"/>
      <c r="R3766" s="175"/>
      <c r="S3766" s="174"/>
      <c r="U3766" s="174"/>
      <c r="W3766" s="175"/>
      <c r="X3766" s="174"/>
    </row>
    <row r="3767" spans="7:24" s="165" customFormat="1" ht="15" customHeight="1">
      <c r="G3767" s="172"/>
      <c r="I3767" s="173"/>
      <c r="J3767" s="173"/>
      <c r="K3767" s="174"/>
      <c r="M3767" s="175"/>
      <c r="N3767" s="174"/>
      <c r="P3767" s="174"/>
      <c r="R3767" s="175"/>
      <c r="S3767" s="174"/>
      <c r="U3767" s="174"/>
      <c r="W3767" s="175"/>
      <c r="X3767" s="174"/>
    </row>
    <row r="3768" spans="7:24" s="165" customFormat="1" ht="15" customHeight="1">
      <c r="G3768" s="172"/>
      <c r="I3768" s="173"/>
      <c r="J3768" s="173"/>
      <c r="K3768" s="174"/>
      <c r="M3768" s="175"/>
      <c r="N3768" s="174"/>
      <c r="P3768" s="174"/>
      <c r="R3768" s="175"/>
      <c r="S3768" s="174"/>
      <c r="U3768" s="174"/>
      <c r="W3768" s="175"/>
      <c r="X3768" s="174"/>
    </row>
    <row r="3769" spans="7:24" s="165" customFormat="1" ht="15" customHeight="1">
      <c r="G3769" s="172"/>
      <c r="I3769" s="173"/>
      <c r="J3769" s="173"/>
      <c r="K3769" s="174"/>
      <c r="M3769" s="175"/>
      <c r="N3769" s="174"/>
      <c r="P3769" s="174"/>
      <c r="R3769" s="175"/>
      <c r="S3769" s="174"/>
      <c r="U3769" s="174"/>
      <c r="W3769" s="175"/>
      <c r="X3769" s="174"/>
    </row>
    <row r="3770" spans="7:24" s="165" customFormat="1" ht="15" customHeight="1">
      <c r="G3770" s="172"/>
      <c r="I3770" s="173"/>
      <c r="J3770" s="173"/>
      <c r="K3770" s="174"/>
      <c r="M3770" s="175"/>
      <c r="N3770" s="174"/>
      <c r="P3770" s="174"/>
      <c r="R3770" s="175"/>
      <c r="S3770" s="174"/>
      <c r="U3770" s="174"/>
      <c r="W3770" s="175"/>
      <c r="X3770" s="174"/>
    </row>
    <row r="3771" spans="7:24" s="165" customFormat="1" ht="15" customHeight="1">
      <c r="G3771" s="172"/>
      <c r="I3771" s="173"/>
      <c r="J3771" s="173"/>
      <c r="K3771" s="174"/>
      <c r="M3771" s="175"/>
      <c r="N3771" s="174"/>
      <c r="P3771" s="174"/>
      <c r="R3771" s="175"/>
      <c r="S3771" s="174"/>
      <c r="U3771" s="174"/>
      <c r="W3771" s="175"/>
      <c r="X3771" s="174"/>
    </row>
    <row r="3772" spans="7:24" s="165" customFormat="1" ht="15" customHeight="1">
      <c r="G3772" s="172"/>
      <c r="I3772" s="173"/>
      <c r="J3772" s="173"/>
      <c r="K3772" s="174"/>
      <c r="M3772" s="175"/>
      <c r="N3772" s="174"/>
      <c r="P3772" s="174"/>
      <c r="R3772" s="175"/>
      <c r="S3772" s="174"/>
      <c r="U3772" s="174"/>
      <c r="W3772" s="175"/>
      <c r="X3772" s="174"/>
    </row>
    <row r="3773" spans="7:24" s="165" customFormat="1" ht="15" customHeight="1">
      <c r="G3773" s="172"/>
      <c r="I3773" s="173"/>
      <c r="J3773" s="173"/>
      <c r="K3773" s="174"/>
      <c r="M3773" s="175"/>
      <c r="N3773" s="174"/>
      <c r="P3773" s="174"/>
      <c r="R3773" s="175"/>
      <c r="S3773" s="174"/>
      <c r="U3773" s="174"/>
      <c r="W3773" s="175"/>
      <c r="X3773" s="174"/>
    </row>
    <row r="3774" spans="7:24" s="165" customFormat="1" ht="15" customHeight="1">
      <c r="G3774" s="172"/>
      <c r="I3774" s="173"/>
      <c r="J3774" s="173"/>
      <c r="K3774" s="174"/>
      <c r="M3774" s="175"/>
      <c r="N3774" s="174"/>
      <c r="P3774" s="174"/>
      <c r="R3774" s="175"/>
      <c r="S3774" s="174"/>
      <c r="U3774" s="174"/>
      <c r="W3774" s="175"/>
      <c r="X3774" s="174"/>
    </row>
    <row r="3775" spans="7:24" s="165" customFormat="1" ht="15" customHeight="1">
      <c r="G3775" s="172"/>
      <c r="I3775" s="173"/>
      <c r="J3775" s="173"/>
      <c r="K3775" s="174"/>
      <c r="M3775" s="175"/>
      <c r="N3775" s="174"/>
      <c r="P3775" s="174"/>
      <c r="R3775" s="175"/>
      <c r="S3775" s="174"/>
      <c r="U3775" s="174"/>
      <c r="W3775" s="175"/>
      <c r="X3775" s="174"/>
    </row>
    <row r="3776" spans="7:24" s="165" customFormat="1" ht="15" customHeight="1">
      <c r="G3776" s="172"/>
      <c r="I3776" s="173"/>
      <c r="J3776" s="173"/>
      <c r="K3776" s="174"/>
      <c r="M3776" s="175"/>
      <c r="N3776" s="174"/>
      <c r="P3776" s="174"/>
      <c r="R3776" s="175"/>
      <c r="S3776" s="174"/>
      <c r="U3776" s="174"/>
      <c r="W3776" s="175"/>
      <c r="X3776" s="174"/>
    </row>
    <row r="3777" spans="7:24" s="165" customFormat="1" ht="15" customHeight="1">
      <c r="G3777" s="172"/>
      <c r="I3777" s="173"/>
      <c r="J3777" s="173"/>
      <c r="K3777" s="174"/>
      <c r="M3777" s="175"/>
      <c r="N3777" s="174"/>
      <c r="P3777" s="174"/>
      <c r="R3777" s="175"/>
      <c r="S3777" s="174"/>
      <c r="U3777" s="174"/>
      <c r="W3777" s="175"/>
      <c r="X3777" s="174"/>
    </row>
    <row r="3778" spans="7:24" s="165" customFormat="1" ht="15" customHeight="1">
      <c r="G3778" s="172"/>
      <c r="I3778" s="173"/>
      <c r="J3778" s="173"/>
      <c r="K3778" s="174"/>
      <c r="M3778" s="175"/>
      <c r="N3778" s="174"/>
      <c r="P3778" s="174"/>
      <c r="R3778" s="175"/>
      <c r="S3778" s="174"/>
      <c r="U3778" s="174"/>
      <c r="W3778" s="175"/>
      <c r="X3778" s="174"/>
    </row>
    <row r="3779" spans="7:24" s="165" customFormat="1" ht="15" customHeight="1">
      <c r="G3779" s="172"/>
      <c r="I3779" s="173"/>
      <c r="J3779" s="173"/>
      <c r="K3779" s="174"/>
      <c r="M3779" s="175"/>
      <c r="N3779" s="174"/>
      <c r="P3779" s="174"/>
      <c r="R3779" s="175"/>
      <c r="S3779" s="174"/>
      <c r="U3779" s="174"/>
      <c r="W3779" s="175"/>
      <c r="X3779" s="174"/>
    </row>
    <row r="3780" spans="7:24" s="165" customFormat="1" ht="15" customHeight="1">
      <c r="G3780" s="172"/>
      <c r="I3780" s="173"/>
      <c r="J3780" s="173"/>
      <c r="K3780" s="174"/>
      <c r="M3780" s="175"/>
      <c r="N3780" s="174"/>
      <c r="P3780" s="174"/>
      <c r="R3780" s="175"/>
      <c r="S3780" s="174"/>
      <c r="U3780" s="174"/>
      <c r="W3780" s="175"/>
      <c r="X3780" s="174"/>
    </row>
    <row r="3781" spans="7:24" s="165" customFormat="1" ht="15" customHeight="1">
      <c r="G3781" s="172"/>
      <c r="I3781" s="173"/>
      <c r="J3781" s="173"/>
      <c r="K3781" s="174"/>
      <c r="M3781" s="175"/>
      <c r="N3781" s="174"/>
      <c r="P3781" s="174"/>
      <c r="R3781" s="175"/>
      <c r="S3781" s="174"/>
      <c r="U3781" s="174"/>
      <c r="W3781" s="175"/>
      <c r="X3781" s="174"/>
    </row>
    <row r="3782" spans="7:24" s="165" customFormat="1" ht="15" customHeight="1">
      <c r="G3782" s="172"/>
      <c r="I3782" s="173"/>
      <c r="J3782" s="173"/>
      <c r="K3782" s="174"/>
      <c r="M3782" s="175"/>
      <c r="N3782" s="174"/>
      <c r="P3782" s="174"/>
      <c r="R3782" s="175"/>
      <c r="S3782" s="174"/>
      <c r="U3782" s="174"/>
      <c r="W3782" s="175"/>
      <c r="X3782" s="174"/>
    </row>
    <row r="3783" spans="7:24" s="165" customFormat="1" ht="15" customHeight="1">
      <c r="G3783" s="172"/>
      <c r="I3783" s="173"/>
      <c r="J3783" s="173"/>
      <c r="K3783" s="174"/>
      <c r="M3783" s="175"/>
      <c r="N3783" s="174"/>
      <c r="P3783" s="174"/>
      <c r="R3783" s="175"/>
      <c r="S3783" s="174"/>
      <c r="U3783" s="174"/>
      <c r="W3783" s="175"/>
      <c r="X3783" s="174"/>
    </row>
    <row r="3784" spans="7:24" s="165" customFormat="1" ht="15" customHeight="1">
      <c r="G3784" s="172"/>
      <c r="I3784" s="173"/>
      <c r="J3784" s="173"/>
      <c r="K3784" s="174"/>
      <c r="M3784" s="175"/>
      <c r="N3784" s="174"/>
      <c r="P3784" s="174"/>
      <c r="R3784" s="175"/>
      <c r="S3784" s="174"/>
      <c r="U3784" s="174"/>
      <c r="W3784" s="175"/>
      <c r="X3784" s="174"/>
    </row>
    <row r="3785" spans="7:24" s="165" customFormat="1" ht="15" customHeight="1">
      <c r="G3785" s="172"/>
      <c r="I3785" s="173"/>
      <c r="J3785" s="173"/>
      <c r="K3785" s="174"/>
      <c r="M3785" s="175"/>
      <c r="N3785" s="174"/>
      <c r="P3785" s="174"/>
      <c r="R3785" s="175"/>
      <c r="S3785" s="174"/>
      <c r="U3785" s="174"/>
      <c r="W3785" s="175"/>
      <c r="X3785" s="174"/>
    </row>
    <row r="3786" spans="7:24" s="165" customFormat="1" ht="15" customHeight="1">
      <c r="G3786" s="172"/>
      <c r="I3786" s="173"/>
      <c r="J3786" s="173"/>
      <c r="K3786" s="174"/>
      <c r="M3786" s="175"/>
      <c r="N3786" s="174"/>
      <c r="P3786" s="174"/>
      <c r="R3786" s="175"/>
      <c r="S3786" s="174"/>
      <c r="U3786" s="174"/>
      <c r="W3786" s="175"/>
      <c r="X3786" s="174"/>
    </row>
    <row r="3787" spans="7:24" s="165" customFormat="1" ht="15" customHeight="1">
      <c r="G3787" s="172"/>
      <c r="I3787" s="173"/>
      <c r="J3787" s="173"/>
      <c r="K3787" s="174"/>
      <c r="M3787" s="175"/>
      <c r="N3787" s="174"/>
      <c r="P3787" s="174"/>
      <c r="R3787" s="175"/>
      <c r="S3787" s="174"/>
      <c r="U3787" s="174"/>
      <c r="W3787" s="175"/>
      <c r="X3787" s="174"/>
    </row>
    <row r="3788" spans="7:24" s="165" customFormat="1" ht="15" customHeight="1">
      <c r="G3788" s="172"/>
      <c r="I3788" s="173"/>
      <c r="J3788" s="173"/>
      <c r="K3788" s="174"/>
      <c r="M3788" s="175"/>
      <c r="N3788" s="174"/>
      <c r="P3788" s="174"/>
      <c r="R3788" s="175"/>
      <c r="S3788" s="174"/>
      <c r="U3788" s="174"/>
      <c r="W3788" s="175"/>
      <c r="X3788" s="174"/>
    </row>
    <row r="3789" spans="7:24" s="165" customFormat="1" ht="15" customHeight="1">
      <c r="G3789" s="172"/>
      <c r="I3789" s="173"/>
      <c r="J3789" s="173"/>
      <c r="K3789" s="174"/>
      <c r="M3789" s="175"/>
      <c r="N3789" s="174"/>
      <c r="P3789" s="174"/>
      <c r="R3789" s="175"/>
      <c r="S3789" s="174"/>
      <c r="U3789" s="174"/>
      <c r="W3789" s="175"/>
      <c r="X3789" s="174"/>
    </row>
    <row r="3790" spans="7:24" s="165" customFormat="1" ht="15" customHeight="1">
      <c r="G3790" s="172"/>
      <c r="I3790" s="173"/>
      <c r="J3790" s="173"/>
      <c r="K3790" s="174"/>
      <c r="M3790" s="175"/>
      <c r="N3790" s="174"/>
      <c r="P3790" s="174"/>
      <c r="R3790" s="175"/>
      <c r="S3790" s="174"/>
      <c r="U3790" s="174"/>
      <c r="W3790" s="175"/>
      <c r="X3790" s="174"/>
    </row>
    <row r="3791" spans="7:24" s="165" customFormat="1" ht="15" customHeight="1">
      <c r="G3791" s="172"/>
      <c r="I3791" s="173"/>
      <c r="J3791" s="173"/>
      <c r="K3791" s="174"/>
      <c r="M3791" s="175"/>
      <c r="N3791" s="174"/>
      <c r="P3791" s="174"/>
      <c r="R3791" s="175"/>
      <c r="S3791" s="174"/>
      <c r="U3791" s="174"/>
      <c r="W3791" s="175"/>
      <c r="X3791" s="174"/>
    </row>
    <row r="3792" spans="7:24" s="165" customFormat="1" ht="15" customHeight="1">
      <c r="G3792" s="172"/>
      <c r="I3792" s="173"/>
      <c r="J3792" s="173"/>
      <c r="K3792" s="174"/>
      <c r="M3792" s="175"/>
      <c r="N3792" s="174"/>
      <c r="P3792" s="174"/>
      <c r="R3792" s="175"/>
      <c r="S3792" s="174"/>
      <c r="U3792" s="174"/>
      <c r="W3792" s="175"/>
      <c r="X3792" s="174"/>
    </row>
    <row r="3793" spans="7:24" s="165" customFormat="1" ht="15" customHeight="1">
      <c r="G3793" s="172"/>
      <c r="I3793" s="173"/>
      <c r="J3793" s="173"/>
      <c r="K3793" s="174"/>
      <c r="M3793" s="175"/>
      <c r="N3793" s="174"/>
      <c r="P3793" s="174"/>
      <c r="R3793" s="175"/>
      <c r="S3793" s="174"/>
      <c r="U3793" s="174"/>
      <c r="W3793" s="175"/>
      <c r="X3793" s="174"/>
    </row>
    <row r="3794" spans="7:24" s="165" customFormat="1" ht="15" customHeight="1">
      <c r="G3794" s="172"/>
      <c r="I3794" s="173"/>
      <c r="J3794" s="173"/>
      <c r="K3794" s="174"/>
      <c r="M3794" s="175"/>
      <c r="N3794" s="174"/>
      <c r="P3794" s="174"/>
      <c r="R3794" s="175"/>
      <c r="S3794" s="174"/>
      <c r="U3794" s="174"/>
      <c r="W3794" s="175"/>
      <c r="X3794" s="174"/>
    </row>
    <row r="3795" spans="7:24" s="165" customFormat="1" ht="15" customHeight="1">
      <c r="G3795" s="172"/>
      <c r="I3795" s="173"/>
      <c r="J3795" s="173"/>
      <c r="K3795" s="174"/>
      <c r="M3795" s="175"/>
      <c r="N3795" s="174"/>
      <c r="P3795" s="174"/>
      <c r="R3795" s="175"/>
      <c r="S3795" s="174"/>
      <c r="U3795" s="174"/>
      <c r="W3795" s="175"/>
      <c r="X3795" s="174"/>
    </row>
    <row r="3796" spans="7:24" s="165" customFormat="1" ht="15" customHeight="1">
      <c r="G3796" s="172"/>
      <c r="I3796" s="173"/>
      <c r="J3796" s="173"/>
      <c r="K3796" s="174"/>
      <c r="M3796" s="175"/>
      <c r="N3796" s="174"/>
      <c r="P3796" s="174"/>
      <c r="R3796" s="175"/>
      <c r="S3796" s="174"/>
      <c r="U3796" s="174"/>
      <c r="W3796" s="175"/>
      <c r="X3796" s="174"/>
    </row>
    <row r="3797" spans="7:24" s="165" customFormat="1" ht="15" customHeight="1">
      <c r="G3797" s="172"/>
      <c r="I3797" s="173"/>
      <c r="J3797" s="173"/>
      <c r="K3797" s="174"/>
      <c r="M3797" s="175"/>
      <c r="N3797" s="174"/>
      <c r="P3797" s="174"/>
      <c r="R3797" s="175"/>
      <c r="S3797" s="174"/>
      <c r="U3797" s="174"/>
      <c r="W3797" s="175"/>
      <c r="X3797" s="174"/>
    </row>
    <row r="3798" spans="7:24" s="165" customFormat="1" ht="15" customHeight="1">
      <c r="G3798" s="172"/>
      <c r="I3798" s="173"/>
      <c r="J3798" s="173"/>
      <c r="K3798" s="174"/>
      <c r="M3798" s="175"/>
      <c r="N3798" s="174"/>
      <c r="P3798" s="174"/>
      <c r="R3798" s="175"/>
      <c r="S3798" s="174"/>
      <c r="U3798" s="174"/>
      <c r="W3798" s="175"/>
      <c r="X3798" s="174"/>
    </row>
    <row r="3799" spans="7:24" s="165" customFormat="1" ht="15" customHeight="1">
      <c r="G3799" s="172"/>
      <c r="I3799" s="173"/>
      <c r="J3799" s="173"/>
      <c r="K3799" s="174"/>
      <c r="M3799" s="175"/>
      <c r="N3799" s="174"/>
      <c r="P3799" s="174"/>
      <c r="R3799" s="175"/>
      <c r="S3799" s="174"/>
      <c r="U3799" s="174"/>
      <c r="W3799" s="175"/>
      <c r="X3799" s="174"/>
    </row>
    <row r="3800" spans="7:24" s="165" customFormat="1" ht="15" customHeight="1">
      <c r="G3800" s="172"/>
      <c r="I3800" s="173"/>
      <c r="J3800" s="173"/>
      <c r="K3800" s="174"/>
      <c r="M3800" s="175"/>
      <c r="N3800" s="174"/>
      <c r="P3800" s="174"/>
      <c r="R3800" s="175"/>
      <c r="S3800" s="174"/>
      <c r="U3800" s="174"/>
      <c r="W3800" s="175"/>
      <c r="X3800" s="174"/>
    </row>
    <row r="3801" spans="7:24" s="165" customFormat="1" ht="15" customHeight="1">
      <c r="G3801" s="172"/>
      <c r="I3801" s="173"/>
      <c r="J3801" s="173"/>
      <c r="K3801" s="174"/>
      <c r="M3801" s="175"/>
      <c r="N3801" s="174"/>
      <c r="P3801" s="174"/>
      <c r="R3801" s="175"/>
      <c r="S3801" s="174"/>
      <c r="U3801" s="174"/>
      <c r="W3801" s="175"/>
      <c r="X3801" s="174"/>
    </row>
    <row r="3802" spans="7:24" s="165" customFormat="1" ht="15" customHeight="1">
      <c r="G3802" s="172"/>
      <c r="I3802" s="173"/>
      <c r="J3802" s="173"/>
      <c r="K3802" s="174"/>
      <c r="M3802" s="175"/>
      <c r="N3802" s="174"/>
      <c r="P3802" s="174"/>
      <c r="R3802" s="175"/>
      <c r="S3802" s="174"/>
      <c r="U3802" s="174"/>
      <c r="W3802" s="175"/>
      <c r="X3802" s="174"/>
    </row>
    <row r="3803" spans="7:24" s="165" customFormat="1" ht="15" customHeight="1">
      <c r="G3803" s="172"/>
      <c r="I3803" s="173"/>
      <c r="J3803" s="173"/>
      <c r="K3803" s="174"/>
      <c r="M3803" s="175"/>
      <c r="N3803" s="174"/>
      <c r="P3803" s="174"/>
      <c r="R3803" s="175"/>
      <c r="S3803" s="174"/>
      <c r="U3803" s="174"/>
      <c r="W3803" s="175"/>
      <c r="X3803" s="174"/>
    </row>
    <row r="3804" spans="7:24" s="165" customFormat="1" ht="15" customHeight="1">
      <c r="G3804" s="172"/>
      <c r="I3804" s="173"/>
      <c r="J3804" s="173"/>
      <c r="K3804" s="174"/>
      <c r="M3804" s="175"/>
      <c r="N3804" s="174"/>
      <c r="P3804" s="174"/>
      <c r="R3804" s="175"/>
      <c r="S3804" s="174"/>
      <c r="U3804" s="174"/>
      <c r="W3804" s="175"/>
      <c r="X3804" s="174"/>
    </row>
    <row r="3805" spans="7:24" s="165" customFormat="1" ht="15" customHeight="1">
      <c r="G3805" s="172"/>
      <c r="I3805" s="173"/>
      <c r="J3805" s="173"/>
      <c r="K3805" s="174"/>
      <c r="M3805" s="175"/>
      <c r="N3805" s="174"/>
      <c r="P3805" s="174"/>
      <c r="R3805" s="175"/>
      <c r="S3805" s="174"/>
      <c r="U3805" s="174"/>
      <c r="W3805" s="175"/>
      <c r="X3805" s="174"/>
    </row>
    <row r="3806" spans="7:24" s="165" customFormat="1" ht="15" customHeight="1">
      <c r="G3806" s="172"/>
      <c r="I3806" s="173"/>
      <c r="J3806" s="173"/>
      <c r="K3806" s="174"/>
      <c r="M3806" s="175"/>
      <c r="N3806" s="174"/>
      <c r="P3806" s="174"/>
      <c r="R3806" s="175"/>
      <c r="S3806" s="174"/>
      <c r="U3806" s="174"/>
      <c r="W3806" s="175"/>
      <c r="X3806" s="174"/>
    </row>
    <row r="3807" spans="7:24" s="165" customFormat="1" ht="15" customHeight="1">
      <c r="G3807" s="172"/>
      <c r="I3807" s="173"/>
      <c r="J3807" s="173"/>
      <c r="K3807" s="174"/>
      <c r="M3807" s="175"/>
      <c r="N3807" s="174"/>
      <c r="P3807" s="174"/>
      <c r="R3807" s="175"/>
      <c r="S3807" s="174"/>
      <c r="U3807" s="174"/>
      <c r="W3807" s="175"/>
      <c r="X3807" s="174"/>
    </row>
    <row r="3808" spans="7:24" s="165" customFormat="1" ht="15" customHeight="1">
      <c r="G3808" s="172"/>
      <c r="I3808" s="173"/>
      <c r="J3808" s="173"/>
      <c r="K3808" s="174"/>
      <c r="M3808" s="175"/>
      <c r="N3808" s="174"/>
      <c r="P3808" s="174"/>
      <c r="R3808" s="175"/>
      <c r="S3808" s="174"/>
      <c r="U3808" s="174"/>
      <c r="W3808" s="175"/>
      <c r="X3808" s="174"/>
    </row>
    <row r="3809" spans="7:24" s="165" customFormat="1" ht="15" customHeight="1">
      <c r="G3809" s="172"/>
      <c r="I3809" s="173"/>
      <c r="J3809" s="173"/>
      <c r="K3809" s="174"/>
      <c r="M3809" s="175"/>
      <c r="N3809" s="174"/>
      <c r="P3809" s="174"/>
      <c r="R3809" s="175"/>
      <c r="S3809" s="174"/>
      <c r="U3809" s="174"/>
      <c r="W3809" s="175"/>
      <c r="X3809" s="174"/>
    </row>
    <row r="3810" spans="7:24" s="165" customFormat="1" ht="15" customHeight="1">
      <c r="G3810" s="172"/>
      <c r="I3810" s="173"/>
      <c r="J3810" s="173"/>
      <c r="K3810" s="174"/>
      <c r="M3810" s="175"/>
      <c r="N3810" s="174"/>
      <c r="P3810" s="174"/>
      <c r="R3810" s="175"/>
      <c r="S3810" s="174"/>
      <c r="U3810" s="174"/>
      <c r="W3810" s="175"/>
      <c r="X3810" s="174"/>
    </row>
    <row r="3811" spans="7:24" s="165" customFormat="1" ht="15" customHeight="1">
      <c r="G3811" s="172"/>
      <c r="I3811" s="173"/>
      <c r="J3811" s="173"/>
      <c r="K3811" s="174"/>
      <c r="M3811" s="175"/>
      <c r="N3811" s="174"/>
      <c r="P3811" s="174"/>
      <c r="R3811" s="175"/>
      <c r="S3811" s="174"/>
      <c r="U3811" s="174"/>
      <c r="W3811" s="175"/>
      <c r="X3811" s="174"/>
    </row>
    <row r="3812" spans="7:24" s="165" customFormat="1" ht="15" customHeight="1">
      <c r="G3812" s="172"/>
      <c r="I3812" s="173"/>
      <c r="J3812" s="173"/>
      <c r="K3812" s="174"/>
      <c r="M3812" s="175"/>
      <c r="N3812" s="174"/>
      <c r="P3812" s="174"/>
      <c r="R3812" s="175"/>
      <c r="S3812" s="174"/>
      <c r="U3812" s="174"/>
      <c r="W3812" s="175"/>
      <c r="X3812" s="174"/>
    </row>
    <row r="3813" spans="7:24" s="165" customFormat="1" ht="15" customHeight="1">
      <c r="G3813" s="172"/>
      <c r="I3813" s="173"/>
      <c r="J3813" s="173"/>
      <c r="K3813" s="174"/>
      <c r="M3813" s="175"/>
      <c r="N3813" s="174"/>
      <c r="P3813" s="174"/>
      <c r="R3813" s="175"/>
      <c r="S3813" s="174"/>
      <c r="U3813" s="174"/>
      <c r="W3813" s="175"/>
      <c r="X3813" s="174"/>
    </row>
    <row r="3814" spans="7:24" s="165" customFormat="1" ht="15" customHeight="1">
      <c r="G3814" s="172"/>
      <c r="I3814" s="173"/>
      <c r="J3814" s="173"/>
      <c r="K3814" s="174"/>
      <c r="M3814" s="175"/>
      <c r="N3814" s="174"/>
      <c r="P3814" s="174"/>
      <c r="R3814" s="175"/>
      <c r="S3814" s="174"/>
      <c r="U3814" s="174"/>
      <c r="W3814" s="175"/>
      <c r="X3814" s="174"/>
    </row>
    <row r="3815" spans="7:24" s="165" customFormat="1" ht="15" customHeight="1">
      <c r="G3815" s="172"/>
      <c r="I3815" s="173"/>
      <c r="J3815" s="173"/>
      <c r="K3815" s="174"/>
      <c r="M3815" s="175"/>
      <c r="N3815" s="174"/>
      <c r="P3815" s="174"/>
      <c r="R3815" s="175"/>
      <c r="S3815" s="174"/>
      <c r="U3815" s="174"/>
      <c r="W3815" s="175"/>
      <c r="X3815" s="174"/>
    </row>
    <row r="3816" spans="7:24" s="165" customFormat="1" ht="15" customHeight="1">
      <c r="G3816" s="172"/>
      <c r="I3816" s="173"/>
      <c r="J3816" s="173"/>
      <c r="K3816" s="174"/>
      <c r="M3816" s="175"/>
      <c r="N3816" s="174"/>
      <c r="P3816" s="174"/>
      <c r="R3816" s="175"/>
      <c r="S3816" s="174"/>
      <c r="U3816" s="174"/>
      <c r="W3816" s="175"/>
      <c r="X3816" s="174"/>
    </row>
    <row r="3817" spans="7:24" s="165" customFormat="1" ht="15" customHeight="1">
      <c r="G3817" s="172"/>
      <c r="I3817" s="173"/>
      <c r="J3817" s="173"/>
      <c r="K3817" s="174"/>
      <c r="M3817" s="175"/>
      <c r="N3817" s="174"/>
      <c r="P3817" s="174"/>
      <c r="R3817" s="175"/>
      <c r="S3817" s="174"/>
      <c r="U3817" s="174"/>
      <c r="W3817" s="175"/>
      <c r="X3817" s="174"/>
    </row>
    <row r="3818" spans="7:24" s="165" customFormat="1" ht="15" customHeight="1">
      <c r="G3818" s="172"/>
      <c r="I3818" s="173"/>
      <c r="J3818" s="173"/>
      <c r="K3818" s="174"/>
      <c r="M3818" s="175"/>
      <c r="N3818" s="174"/>
      <c r="P3818" s="174"/>
      <c r="R3818" s="175"/>
      <c r="S3818" s="174"/>
      <c r="U3818" s="174"/>
      <c r="W3818" s="175"/>
      <c r="X3818" s="174"/>
    </row>
    <row r="3819" spans="7:24" s="165" customFormat="1" ht="15" customHeight="1">
      <c r="G3819" s="172"/>
      <c r="I3819" s="173"/>
      <c r="J3819" s="173"/>
      <c r="K3819" s="174"/>
      <c r="M3819" s="175"/>
      <c r="N3819" s="174"/>
      <c r="P3819" s="174"/>
      <c r="R3819" s="175"/>
      <c r="S3819" s="174"/>
      <c r="U3819" s="174"/>
      <c r="W3819" s="175"/>
      <c r="X3819" s="174"/>
    </row>
    <row r="3820" spans="7:24" s="165" customFormat="1" ht="15" customHeight="1">
      <c r="G3820" s="172"/>
      <c r="I3820" s="173"/>
      <c r="J3820" s="173"/>
      <c r="K3820" s="174"/>
      <c r="M3820" s="175"/>
      <c r="N3820" s="174"/>
      <c r="P3820" s="174"/>
      <c r="R3820" s="175"/>
      <c r="S3820" s="174"/>
      <c r="U3820" s="174"/>
      <c r="W3820" s="175"/>
      <c r="X3820" s="174"/>
    </row>
    <row r="3821" spans="7:24" s="165" customFormat="1" ht="15" customHeight="1">
      <c r="G3821" s="172"/>
      <c r="I3821" s="173"/>
      <c r="J3821" s="173"/>
      <c r="K3821" s="174"/>
      <c r="M3821" s="175"/>
      <c r="N3821" s="174"/>
      <c r="P3821" s="174"/>
      <c r="R3821" s="175"/>
      <c r="S3821" s="174"/>
      <c r="U3821" s="174"/>
      <c r="W3821" s="175"/>
      <c r="X3821" s="174"/>
    </row>
    <row r="3822" spans="7:24" s="165" customFormat="1" ht="15" customHeight="1">
      <c r="G3822" s="172"/>
      <c r="I3822" s="173"/>
      <c r="J3822" s="173"/>
      <c r="K3822" s="174"/>
      <c r="M3822" s="175"/>
      <c r="N3822" s="174"/>
      <c r="P3822" s="174"/>
      <c r="R3822" s="175"/>
      <c r="S3822" s="174"/>
      <c r="U3822" s="174"/>
      <c r="W3822" s="175"/>
      <c r="X3822" s="174"/>
    </row>
    <row r="3823" spans="7:24" s="165" customFormat="1" ht="15" customHeight="1">
      <c r="G3823" s="172"/>
      <c r="I3823" s="173"/>
      <c r="J3823" s="173"/>
      <c r="K3823" s="174"/>
      <c r="M3823" s="175"/>
      <c r="N3823" s="174"/>
      <c r="P3823" s="174"/>
      <c r="R3823" s="175"/>
      <c r="S3823" s="174"/>
      <c r="U3823" s="174"/>
      <c r="W3823" s="175"/>
      <c r="X3823" s="174"/>
    </row>
    <row r="3824" spans="7:24" s="165" customFormat="1" ht="15" customHeight="1">
      <c r="G3824" s="172"/>
      <c r="I3824" s="173"/>
      <c r="J3824" s="173"/>
      <c r="K3824" s="174"/>
      <c r="M3824" s="175"/>
      <c r="N3824" s="174"/>
      <c r="P3824" s="174"/>
      <c r="R3824" s="175"/>
      <c r="S3824" s="174"/>
      <c r="U3824" s="174"/>
      <c r="W3824" s="175"/>
      <c r="X3824" s="174"/>
    </row>
    <row r="3825" spans="7:24" s="165" customFormat="1" ht="15" customHeight="1">
      <c r="G3825" s="172"/>
      <c r="I3825" s="173"/>
      <c r="J3825" s="173"/>
      <c r="K3825" s="174"/>
      <c r="M3825" s="175"/>
      <c r="N3825" s="174"/>
      <c r="P3825" s="174"/>
      <c r="R3825" s="175"/>
      <c r="S3825" s="174"/>
      <c r="U3825" s="174"/>
      <c r="W3825" s="175"/>
      <c r="X3825" s="174"/>
    </row>
    <row r="3826" spans="7:24" s="165" customFormat="1" ht="15" customHeight="1">
      <c r="G3826" s="172"/>
      <c r="I3826" s="173"/>
      <c r="J3826" s="173"/>
      <c r="K3826" s="174"/>
      <c r="M3826" s="175"/>
      <c r="N3826" s="174"/>
      <c r="P3826" s="174"/>
      <c r="R3826" s="175"/>
      <c r="S3826" s="174"/>
      <c r="U3826" s="174"/>
      <c r="W3826" s="175"/>
      <c r="X3826" s="174"/>
    </row>
    <row r="3827" spans="7:24" s="165" customFormat="1" ht="15" customHeight="1">
      <c r="G3827" s="172"/>
      <c r="I3827" s="173"/>
      <c r="J3827" s="173"/>
      <c r="K3827" s="174"/>
      <c r="M3827" s="175"/>
      <c r="N3827" s="174"/>
      <c r="P3827" s="174"/>
      <c r="R3827" s="175"/>
      <c r="S3827" s="174"/>
      <c r="U3827" s="174"/>
      <c r="W3827" s="175"/>
      <c r="X3827" s="174"/>
    </row>
    <row r="3828" spans="7:24" s="165" customFormat="1" ht="15" customHeight="1">
      <c r="G3828" s="172"/>
      <c r="I3828" s="173"/>
      <c r="J3828" s="173"/>
      <c r="K3828" s="174"/>
      <c r="M3828" s="175"/>
      <c r="N3828" s="174"/>
      <c r="P3828" s="174"/>
      <c r="R3828" s="175"/>
      <c r="S3828" s="174"/>
      <c r="U3828" s="174"/>
      <c r="W3828" s="175"/>
      <c r="X3828" s="174"/>
    </row>
    <row r="3829" spans="7:24" s="165" customFormat="1" ht="15" customHeight="1">
      <c r="G3829" s="172"/>
      <c r="I3829" s="173"/>
      <c r="J3829" s="173"/>
      <c r="K3829" s="174"/>
      <c r="M3829" s="175"/>
      <c r="N3829" s="174"/>
      <c r="P3829" s="174"/>
      <c r="R3829" s="175"/>
      <c r="S3829" s="174"/>
      <c r="U3829" s="174"/>
      <c r="W3829" s="175"/>
      <c r="X3829" s="174"/>
    </row>
    <row r="3830" spans="7:24" s="165" customFormat="1" ht="15" customHeight="1">
      <c r="G3830" s="172"/>
      <c r="I3830" s="173"/>
      <c r="J3830" s="173"/>
      <c r="K3830" s="174"/>
      <c r="M3830" s="175"/>
      <c r="N3830" s="174"/>
      <c r="P3830" s="174"/>
      <c r="R3830" s="175"/>
      <c r="S3830" s="174"/>
      <c r="U3830" s="174"/>
      <c r="W3830" s="175"/>
      <c r="X3830" s="174"/>
    </row>
    <row r="3831" spans="7:24" s="165" customFormat="1" ht="15" customHeight="1">
      <c r="G3831" s="172"/>
      <c r="I3831" s="173"/>
      <c r="J3831" s="173"/>
      <c r="K3831" s="174"/>
      <c r="M3831" s="175"/>
      <c r="N3831" s="174"/>
      <c r="P3831" s="174"/>
      <c r="R3831" s="175"/>
      <c r="S3831" s="174"/>
      <c r="U3831" s="174"/>
      <c r="W3831" s="175"/>
      <c r="X3831" s="174"/>
    </row>
    <row r="3832" spans="7:24" s="165" customFormat="1" ht="15" customHeight="1">
      <c r="G3832" s="172"/>
      <c r="I3832" s="173"/>
      <c r="J3832" s="173"/>
      <c r="K3832" s="174"/>
      <c r="M3832" s="175"/>
      <c r="N3832" s="174"/>
      <c r="P3832" s="174"/>
      <c r="R3832" s="175"/>
      <c r="S3832" s="174"/>
      <c r="U3832" s="174"/>
      <c r="W3832" s="175"/>
      <c r="X3832" s="174"/>
    </row>
    <row r="3833" spans="7:24" s="165" customFormat="1" ht="15" customHeight="1">
      <c r="G3833" s="172"/>
      <c r="I3833" s="173"/>
      <c r="J3833" s="173"/>
      <c r="K3833" s="174"/>
      <c r="M3833" s="175"/>
      <c r="N3833" s="174"/>
      <c r="P3833" s="174"/>
      <c r="R3833" s="175"/>
      <c r="S3833" s="174"/>
      <c r="U3833" s="174"/>
      <c r="W3833" s="175"/>
      <c r="X3833" s="174"/>
    </row>
    <row r="3834" spans="7:24" s="165" customFormat="1" ht="15" customHeight="1">
      <c r="G3834" s="172"/>
      <c r="I3834" s="173"/>
      <c r="J3834" s="173"/>
      <c r="K3834" s="174"/>
      <c r="M3834" s="175"/>
      <c r="N3834" s="174"/>
      <c r="P3834" s="174"/>
      <c r="R3834" s="175"/>
      <c r="S3834" s="174"/>
      <c r="U3834" s="174"/>
      <c r="W3834" s="175"/>
      <c r="X3834" s="174"/>
    </row>
    <row r="3835" spans="7:24" s="165" customFormat="1" ht="15" customHeight="1">
      <c r="G3835" s="172"/>
      <c r="I3835" s="173"/>
      <c r="J3835" s="173"/>
      <c r="K3835" s="174"/>
      <c r="M3835" s="175"/>
      <c r="N3835" s="174"/>
      <c r="P3835" s="174"/>
      <c r="R3835" s="175"/>
      <c r="S3835" s="174"/>
      <c r="U3835" s="174"/>
      <c r="W3835" s="175"/>
      <c r="X3835" s="174"/>
    </row>
    <row r="3836" spans="7:24" s="165" customFormat="1" ht="15" customHeight="1">
      <c r="G3836" s="172"/>
      <c r="I3836" s="173"/>
      <c r="J3836" s="173"/>
      <c r="K3836" s="174"/>
      <c r="M3836" s="175"/>
      <c r="N3836" s="174"/>
      <c r="P3836" s="174"/>
      <c r="R3836" s="175"/>
      <c r="S3836" s="174"/>
      <c r="U3836" s="174"/>
      <c r="W3836" s="175"/>
      <c r="X3836" s="174"/>
    </row>
    <row r="3837" spans="7:24" s="165" customFormat="1" ht="15" customHeight="1">
      <c r="G3837" s="172"/>
      <c r="I3837" s="173"/>
      <c r="J3837" s="173"/>
      <c r="K3837" s="174"/>
      <c r="M3837" s="175"/>
      <c r="N3837" s="174"/>
      <c r="P3837" s="174"/>
      <c r="R3837" s="175"/>
      <c r="S3837" s="174"/>
      <c r="U3837" s="174"/>
      <c r="W3837" s="175"/>
      <c r="X3837" s="174"/>
    </row>
    <row r="3838" spans="7:24" s="165" customFormat="1" ht="15" customHeight="1">
      <c r="G3838" s="172"/>
      <c r="I3838" s="173"/>
      <c r="J3838" s="173"/>
      <c r="K3838" s="174"/>
      <c r="M3838" s="175"/>
      <c r="N3838" s="174"/>
      <c r="P3838" s="174"/>
      <c r="R3838" s="175"/>
      <c r="S3838" s="174"/>
      <c r="U3838" s="174"/>
      <c r="W3838" s="175"/>
      <c r="X3838" s="174"/>
    </row>
    <row r="3839" spans="7:24" s="165" customFormat="1" ht="15" customHeight="1">
      <c r="G3839" s="172"/>
      <c r="I3839" s="173"/>
      <c r="J3839" s="173"/>
      <c r="K3839" s="174"/>
      <c r="M3839" s="175"/>
      <c r="N3839" s="174"/>
      <c r="P3839" s="174"/>
      <c r="R3839" s="175"/>
      <c r="S3839" s="174"/>
      <c r="U3839" s="174"/>
      <c r="W3839" s="175"/>
      <c r="X3839" s="174"/>
    </row>
    <row r="3840" spans="7:24" s="165" customFormat="1" ht="15" customHeight="1">
      <c r="G3840" s="172"/>
      <c r="I3840" s="173"/>
      <c r="J3840" s="173"/>
      <c r="K3840" s="174"/>
      <c r="M3840" s="175"/>
      <c r="N3840" s="174"/>
      <c r="P3840" s="174"/>
      <c r="R3840" s="175"/>
      <c r="S3840" s="174"/>
      <c r="U3840" s="174"/>
      <c r="W3840" s="175"/>
      <c r="X3840" s="174"/>
    </row>
    <row r="3841" spans="7:24" s="165" customFormat="1" ht="15" customHeight="1">
      <c r="G3841" s="172"/>
      <c r="I3841" s="173"/>
      <c r="J3841" s="173"/>
      <c r="K3841" s="174"/>
      <c r="M3841" s="175"/>
      <c r="N3841" s="174"/>
      <c r="P3841" s="174"/>
      <c r="R3841" s="175"/>
      <c r="S3841" s="174"/>
      <c r="U3841" s="174"/>
      <c r="W3841" s="175"/>
      <c r="X3841" s="174"/>
    </row>
    <row r="3842" spans="7:24" s="165" customFormat="1" ht="15" customHeight="1">
      <c r="G3842" s="172"/>
      <c r="I3842" s="173"/>
      <c r="J3842" s="173"/>
      <c r="K3842" s="174"/>
      <c r="M3842" s="175"/>
      <c r="N3842" s="174"/>
      <c r="P3842" s="174"/>
      <c r="R3842" s="175"/>
      <c r="S3842" s="174"/>
      <c r="U3842" s="174"/>
      <c r="W3842" s="175"/>
      <c r="X3842" s="174"/>
    </row>
    <row r="3843" spans="7:24" s="165" customFormat="1" ht="15" customHeight="1">
      <c r="G3843" s="172"/>
      <c r="I3843" s="173"/>
      <c r="J3843" s="173"/>
      <c r="K3843" s="174"/>
      <c r="M3843" s="175"/>
      <c r="N3843" s="174"/>
      <c r="P3843" s="174"/>
      <c r="R3843" s="175"/>
      <c r="S3843" s="174"/>
      <c r="U3843" s="174"/>
      <c r="W3843" s="175"/>
      <c r="X3843" s="174"/>
    </row>
    <row r="3844" spans="7:24" s="165" customFormat="1" ht="15" customHeight="1">
      <c r="G3844" s="172"/>
      <c r="I3844" s="173"/>
      <c r="J3844" s="173"/>
      <c r="K3844" s="174"/>
      <c r="M3844" s="175"/>
      <c r="N3844" s="174"/>
      <c r="P3844" s="174"/>
      <c r="R3844" s="175"/>
      <c r="S3844" s="174"/>
      <c r="U3844" s="174"/>
      <c r="W3844" s="175"/>
      <c r="X3844" s="174"/>
    </row>
    <row r="3845" spans="7:24" s="165" customFormat="1" ht="15" customHeight="1">
      <c r="G3845" s="172"/>
      <c r="I3845" s="173"/>
      <c r="J3845" s="173"/>
      <c r="K3845" s="174"/>
      <c r="M3845" s="175"/>
      <c r="N3845" s="174"/>
      <c r="P3845" s="174"/>
      <c r="R3845" s="175"/>
      <c r="S3845" s="174"/>
      <c r="U3845" s="174"/>
      <c r="W3845" s="175"/>
      <c r="X3845" s="174"/>
    </row>
    <row r="3846" spans="7:24" s="165" customFormat="1" ht="15" customHeight="1">
      <c r="G3846" s="172"/>
      <c r="I3846" s="173"/>
      <c r="J3846" s="173"/>
      <c r="K3846" s="174"/>
      <c r="M3846" s="175"/>
      <c r="N3846" s="174"/>
      <c r="P3846" s="174"/>
      <c r="R3846" s="175"/>
      <c r="S3846" s="174"/>
      <c r="U3846" s="174"/>
      <c r="W3846" s="175"/>
      <c r="X3846" s="174"/>
    </row>
    <row r="3847" spans="7:24" s="165" customFormat="1" ht="15" customHeight="1">
      <c r="G3847" s="172"/>
      <c r="I3847" s="173"/>
      <c r="J3847" s="173"/>
      <c r="K3847" s="174"/>
      <c r="M3847" s="175"/>
      <c r="N3847" s="174"/>
      <c r="P3847" s="174"/>
      <c r="R3847" s="175"/>
      <c r="S3847" s="174"/>
      <c r="U3847" s="174"/>
      <c r="W3847" s="175"/>
      <c r="X3847" s="174"/>
    </row>
    <row r="3848" spans="7:24" s="165" customFormat="1" ht="15" customHeight="1">
      <c r="G3848" s="172"/>
      <c r="I3848" s="173"/>
      <c r="J3848" s="173"/>
      <c r="K3848" s="174"/>
      <c r="M3848" s="175"/>
      <c r="N3848" s="174"/>
      <c r="P3848" s="174"/>
      <c r="R3848" s="175"/>
      <c r="S3848" s="174"/>
      <c r="U3848" s="174"/>
      <c r="W3848" s="175"/>
      <c r="X3848" s="174"/>
    </row>
    <row r="3849" spans="7:24" s="165" customFormat="1" ht="15" customHeight="1">
      <c r="G3849" s="172"/>
      <c r="I3849" s="173"/>
      <c r="J3849" s="173"/>
      <c r="K3849" s="174"/>
      <c r="M3849" s="175"/>
      <c r="N3849" s="174"/>
      <c r="P3849" s="174"/>
      <c r="R3849" s="175"/>
      <c r="S3849" s="174"/>
      <c r="U3849" s="174"/>
      <c r="W3849" s="175"/>
      <c r="X3849" s="174"/>
    </row>
    <row r="3850" spans="7:24" s="165" customFormat="1" ht="15" customHeight="1">
      <c r="G3850" s="172"/>
      <c r="I3850" s="173"/>
      <c r="J3850" s="173"/>
      <c r="K3850" s="174"/>
      <c r="M3850" s="175"/>
      <c r="N3850" s="174"/>
      <c r="P3850" s="174"/>
      <c r="R3850" s="175"/>
      <c r="S3850" s="174"/>
      <c r="U3850" s="174"/>
      <c r="W3850" s="175"/>
      <c r="X3850" s="174"/>
    </row>
    <row r="3851" spans="7:24" s="165" customFormat="1" ht="15" customHeight="1">
      <c r="G3851" s="172"/>
      <c r="I3851" s="173"/>
      <c r="J3851" s="173"/>
      <c r="K3851" s="174"/>
      <c r="M3851" s="175"/>
      <c r="N3851" s="174"/>
      <c r="P3851" s="174"/>
      <c r="R3851" s="175"/>
      <c r="S3851" s="174"/>
      <c r="U3851" s="174"/>
      <c r="W3851" s="175"/>
      <c r="X3851" s="174"/>
    </row>
    <row r="3852" spans="7:24" s="165" customFormat="1" ht="15" customHeight="1">
      <c r="G3852" s="172"/>
      <c r="I3852" s="173"/>
      <c r="J3852" s="173"/>
      <c r="K3852" s="174"/>
      <c r="M3852" s="175"/>
      <c r="N3852" s="174"/>
      <c r="P3852" s="174"/>
      <c r="R3852" s="175"/>
      <c r="S3852" s="174"/>
      <c r="U3852" s="174"/>
      <c r="W3852" s="175"/>
      <c r="X3852" s="174"/>
    </row>
    <row r="3853" spans="7:24" s="165" customFormat="1" ht="15" customHeight="1">
      <c r="G3853" s="172"/>
      <c r="I3853" s="173"/>
      <c r="J3853" s="173"/>
      <c r="K3853" s="174"/>
      <c r="M3853" s="175"/>
      <c r="N3853" s="174"/>
      <c r="P3853" s="174"/>
      <c r="R3853" s="175"/>
      <c r="S3853" s="174"/>
      <c r="U3853" s="174"/>
      <c r="W3853" s="175"/>
      <c r="X3853" s="174"/>
    </row>
    <row r="3854" spans="7:24" s="165" customFormat="1" ht="15" customHeight="1">
      <c r="G3854" s="172"/>
      <c r="I3854" s="173"/>
      <c r="J3854" s="173"/>
      <c r="K3854" s="174"/>
      <c r="M3854" s="175"/>
      <c r="N3854" s="174"/>
      <c r="P3854" s="174"/>
      <c r="R3854" s="175"/>
      <c r="S3854" s="174"/>
      <c r="U3854" s="174"/>
      <c r="W3854" s="175"/>
      <c r="X3854" s="174"/>
    </row>
    <row r="3855" spans="7:24" s="165" customFormat="1" ht="15" customHeight="1">
      <c r="G3855" s="172"/>
      <c r="I3855" s="173"/>
      <c r="J3855" s="173"/>
      <c r="K3855" s="174"/>
      <c r="M3855" s="175"/>
      <c r="N3855" s="174"/>
      <c r="P3855" s="174"/>
      <c r="R3855" s="175"/>
      <c r="S3855" s="174"/>
      <c r="U3855" s="174"/>
      <c r="W3855" s="175"/>
      <c r="X3855" s="174"/>
    </row>
    <row r="3856" spans="7:24" s="165" customFormat="1" ht="15" customHeight="1">
      <c r="G3856" s="172"/>
      <c r="I3856" s="173"/>
      <c r="J3856" s="173"/>
      <c r="K3856" s="174"/>
      <c r="M3856" s="175"/>
      <c r="N3856" s="174"/>
      <c r="P3856" s="174"/>
      <c r="R3856" s="175"/>
      <c r="S3856" s="174"/>
      <c r="U3856" s="174"/>
      <c r="W3856" s="175"/>
      <c r="X3856" s="174"/>
    </row>
    <row r="3857" spans="7:24" s="165" customFormat="1" ht="15" customHeight="1">
      <c r="G3857" s="172"/>
      <c r="I3857" s="173"/>
      <c r="J3857" s="173"/>
      <c r="K3857" s="174"/>
      <c r="M3857" s="175"/>
      <c r="N3857" s="174"/>
      <c r="P3857" s="174"/>
      <c r="R3857" s="175"/>
      <c r="S3857" s="174"/>
      <c r="U3857" s="174"/>
      <c r="W3857" s="175"/>
      <c r="X3857" s="174"/>
    </row>
    <row r="3858" spans="7:24" s="165" customFormat="1" ht="15" customHeight="1">
      <c r="G3858" s="172"/>
      <c r="I3858" s="173"/>
      <c r="J3858" s="173"/>
      <c r="K3858" s="174"/>
      <c r="M3858" s="175"/>
      <c r="N3858" s="174"/>
      <c r="P3858" s="174"/>
      <c r="R3858" s="175"/>
      <c r="S3858" s="174"/>
      <c r="U3858" s="174"/>
      <c r="W3858" s="175"/>
      <c r="X3858" s="174"/>
    </row>
    <row r="3859" spans="7:24" s="165" customFormat="1" ht="15" customHeight="1">
      <c r="G3859" s="172"/>
      <c r="I3859" s="173"/>
      <c r="J3859" s="173"/>
      <c r="K3859" s="174"/>
      <c r="M3859" s="175"/>
      <c r="N3859" s="174"/>
      <c r="P3859" s="174"/>
      <c r="R3859" s="175"/>
      <c r="S3859" s="174"/>
      <c r="U3859" s="174"/>
      <c r="W3859" s="175"/>
      <c r="X3859" s="174"/>
    </row>
    <row r="3860" spans="7:24" s="165" customFormat="1" ht="15" customHeight="1">
      <c r="G3860" s="172"/>
      <c r="I3860" s="173"/>
      <c r="J3860" s="173"/>
      <c r="K3860" s="174"/>
      <c r="M3860" s="175"/>
      <c r="N3860" s="174"/>
      <c r="P3860" s="174"/>
      <c r="R3860" s="175"/>
      <c r="S3860" s="174"/>
      <c r="U3860" s="174"/>
      <c r="W3860" s="175"/>
      <c r="X3860" s="174"/>
    </row>
    <row r="3861" spans="7:24" s="165" customFormat="1" ht="15" customHeight="1">
      <c r="G3861" s="172"/>
      <c r="I3861" s="173"/>
      <c r="J3861" s="173"/>
      <c r="K3861" s="174"/>
      <c r="M3861" s="175"/>
      <c r="N3861" s="174"/>
      <c r="P3861" s="174"/>
      <c r="R3861" s="175"/>
      <c r="S3861" s="174"/>
      <c r="U3861" s="174"/>
      <c r="W3861" s="175"/>
      <c r="X3861" s="174"/>
    </row>
    <row r="3862" spans="7:24" s="165" customFormat="1" ht="15" customHeight="1">
      <c r="G3862" s="172"/>
      <c r="I3862" s="173"/>
      <c r="J3862" s="173"/>
      <c r="K3862" s="174"/>
      <c r="M3862" s="175"/>
      <c r="N3862" s="174"/>
      <c r="P3862" s="174"/>
      <c r="R3862" s="175"/>
      <c r="S3862" s="174"/>
      <c r="U3862" s="174"/>
      <c r="W3862" s="175"/>
      <c r="X3862" s="174"/>
    </row>
    <row r="3863" spans="7:24" s="165" customFormat="1" ht="15" customHeight="1">
      <c r="G3863" s="172"/>
      <c r="I3863" s="173"/>
      <c r="J3863" s="173"/>
      <c r="K3863" s="174"/>
      <c r="M3863" s="175"/>
      <c r="N3863" s="174"/>
      <c r="P3863" s="174"/>
      <c r="R3863" s="175"/>
      <c r="S3863" s="174"/>
      <c r="U3863" s="174"/>
      <c r="W3863" s="175"/>
      <c r="X3863" s="174"/>
    </row>
    <row r="3864" spans="7:24" s="165" customFormat="1" ht="15" customHeight="1">
      <c r="G3864" s="172"/>
      <c r="I3864" s="173"/>
      <c r="J3864" s="173"/>
      <c r="K3864" s="174"/>
      <c r="M3864" s="175"/>
      <c r="N3864" s="174"/>
      <c r="P3864" s="174"/>
      <c r="R3864" s="175"/>
      <c r="S3864" s="174"/>
      <c r="U3864" s="174"/>
      <c r="W3864" s="175"/>
      <c r="X3864" s="174"/>
    </row>
    <row r="3865" spans="7:24" s="165" customFormat="1" ht="15" customHeight="1">
      <c r="G3865" s="172"/>
      <c r="I3865" s="173"/>
      <c r="J3865" s="173"/>
      <c r="K3865" s="174"/>
      <c r="M3865" s="175"/>
      <c r="N3865" s="174"/>
      <c r="P3865" s="174"/>
      <c r="R3865" s="175"/>
      <c r="S3865" s="174"/>
      <c r="U3865" s="174"/>
      <c r="W3865" s="175"/>
      <c r="X3865" s="174"/>
    </row>
    <row r="3866" spans="7:24" s="165" customFormat="1" ht="15" customHeight="1">
      <c r="G3866" s="172"/>
      <c r="I3866" s="173"/>
      <c r="J3866" s="173"/>
      <c r="K3866" s="174"/>
      <c r="M3866" s="175"/>
      <c r="N3866" s="174"/>
      <c r="P3866" s="174"/>
      <c r="R3866" s="175"/>
      <c r="S3866" s="174"/>
      <c r="U3866" s="174"/>
      <c r="W3866" s="175"/>
      <c r="X3866" s="174"/>
    </row>
    <row r="3867" spans="7:24" s="165" customFormat="1" ht="15" customHeight="1">
      <c r="G3867" s="172"/>
      <c r="I3867" s="173"/>
      <c r="J3867" s="173"/>
      <c r="K3867" s="174"/>
      <c r="M3867" s="175"/>
      <c r="N3867" s="174"/>
      <c r="P3867" s="174"/>
      <c r="R3867" s="175"/>
      <c r="S3867" s="174"/>
      <c r="U3867" s="174"/>
      <c r="W3867" s="175"/>
      <c r="X3867" s="174"/>
    </row>
    <row r="3868" spans="7:24" s="165" customFormat="1" ht="15" customHeight="1">
      <c r="G3868" s="172"/>
      <c r="I3868" s="173"/>
      <c r="J3868" s="173"/>
      <c r="K3868" s="174"/>
      <c r="M3868" s="175"/>
      <c r="N3868" s="174"/>
      <c r="P3868" s="174"/>
      <c r="R3868" s="175"/>
      <c r="S3868" s="174"/>
      <c r="U3868" s="174"/>
      <c r="W3868" s="175"/>
      <c r="X3868" s="174"/>
    </row>
    <row r="3869" spans="7:24" s="165" customFormat="1" ht="15" customHeight="1">
      <c r="G3869" s="172"/>
      <c r="I3869" s="173"/>
      <c r="J3869" s="173"/>
      <c r="K3869" s="174"/>
      <c r="M3869" s="175"/>
      <c r="N3869" s="174"/>
      <c r="P3869" s="174"/>
      <c r="R3869" s="175"/>
      <c r="S3869" s="174"/>
      <c r="U3869" s="174"/>
      <c r="W3869" s="175"/>
      <c r="X3869" s="174"/>
    </row>
    <row r="3870" spans="7:24" s="165" customFormat="1" ht="15" customHeight="1">
      <c r="G3870" s="172"/>
      <c r="I3870" s="173"/>
      <c r="J3870" s="173"/>
      <c r="K3870" s="174"/>
      <c r="M3870" s="175"/>
      <c r="N3870" s="174"/>
      <c r="P3870" s="174"/>
      <c r="R3870" s="175"/>
      <c r="S3870" s="174"/>
      <c r="U3870" s="174"/>
      <c r="W3870" s="175"/>
      <c r="X3870" s="174"/>
    </row>
    <row r="3871" spans="7:24" s="165" customFormat="1" ht="15" customHeight="1">
      <c r="G3871" s="172"/>
      <c r="I3871" s="173"/>
      <c r="J3871" s="173"/>
      <c r="K3871" s="174"/>
      <c r="M3871" s="175"/>
      <c r="N3871" s="174"/>
      <c r="P3871" s="174"/>
      <c r="R3871" s="175"/>
      <c r="S3871" s="174"/>
      <c r="U3871" s="174"/>
      <c r="W3871" s="175"/>
      <c r="X3871" s="174"/>
    </row>
    <row r="3872" spans="7:24" s="165" customFormat="1" ht="15" customHeight="1">
      <c r="G3872" s="172"/>
      <c r="I3872" s="173"/>
      <c r="J3872" s="173"/>
      <c r="K3872" s="174"/>
      <c r="M3872" s="175"/>
      <c r="N3872" s="174"/>
      <c r="P3872" s="174"/>
      <c r="R3872" s="175"/>
      <c r="S3872" s="174"/>
      <c r="U3872" s="174"/>
      <c r="W3872" s="175"/>
      <c r="X3872" s="174"/>
    </row>
    <row r="3873" spans="7:24" s="165" customFormat="1" ht="15" customHeight="1">
      <c r="G3873" s="172"/>
      <c r="I3873" s="173"/>
      <c r="J3873" s="173"/>
      <c r="K3873" s="174"/>
      <c r="M3873" s="175"/>
      <c r="N3873" s="174"/>
      <c r="P3873" s="174"/>
      <c r="R3873" s="175"/>
      <c r="S3873" s="174"/>
      <c r="U3873" s="174"/>
      <c r="W3873" s="175"/>
      <c r="X3873" s="174"/>
    </row>
    <row r="3874" spans="7:24" s="165" customFormat="1" ht="15" customHeight="1">
      <c r="G3874" s="172"/>
      <c r="I3874" s="173"/>
      <c r="J3874" s="173"/>
      <c r="K3874" s="174"/>
      <c r="M3874" s="175"/>
      <c r="N3874" s="174"/>
      <c r="P3874" s="174"/>
      <c r="R3874" s="175"/>
      <c r="S3874" s="174"/>
      <c r="U3874" s="174"/>
      <c r="W3874" s="175"/>
      <c r="X3874" s="174"/>
    </row>
    <row r="3875" spans="7:24" s="165" customFormat="1" ht="15" customHeight="1">
      <c r="G3875" s="172"/>
      <c r="I3875" s="173"/>
      <c r="J3875" s="173"/>
      <c r="K3875" s="174"/>
      <c r="M3875" s="175"/>
      <c r="N3875" s="174"/>
      <c r="P3875" s="174"/>
      <c r="R3875" s="175"/>
      <c r="S3875" s="174"/>
      <c r="U3875" s="174"/>
      <c r="W3875" s="175"/>
      <c r="X3875" s="174"/>
    </row>
    <row r="3876" spans="7:24" s="165" customFormat="1" ht="15" customHeight="1">
      <c r="G3876" s="172"/>
      <c r="I3876" s="173"/>
      <c r="J3876" s="173"/>
      <c r="K3876" s="174"/>
      <c r="M3876" s="175"/>
      <c r="N3876" s="174"/>
      <c r="P3876" s="174"/>
      <c r="R3876" s="175"/>
      <c r="S3876" s="174"/>
      <c r="U3876" s="174"/>
      <c r="W3876" s="175"/>
      <c r="X3876" s="174"/>
    </row>
    <row r="3877" spans="7:24" s="165" customFormat="1" ht="15" customHeight="1">
      <c r="G3877" s="172"/>
      <c r="I3877" s="173"/>
      <c r="J3877" s="173"/>
      <c r="K3877" s="174"/>
      <c r="M3877" s="175"/>
      <c r="N3877" s="174"/>
      <c r="P3877" s="174"/>
      <c r="R3877" s="175"/>
      <c r="S3877" s="174"/>
      <c r="U3877" s="174"/>
      <c r="W3877" s="175"/>
      <c r="X3877" s="174"/>
    </row>
    <row r="3878" spans="7:24" s="165" customFormat="1" ht="15" customHeight="1">
      <c r="G3878" s="172"/>
      <c r="I3878" s="173"/>
      <c r="J3878" s="173"/>
      <c r="K3878" s="174"/>
      <c r="M3878" s="175"/>
      <c r="N3878" s="174"/>
      <c r="P3878" s="174"/>
      <c r="R3878" s="175"/>
      <c r="S3878" s="174"/>
      <c r="U3878" s="174"/>
      <c r="W3878" s="175"/>
      <c r="X3878" s="174"/>
    </row>
    <row r="3879" spans="7:24" s="165" customFormat="1" ht="15" customHeight="1">
      <c r="G3879" s="172"/>
      <c r="I3879" s="173"/>
      <c r="J3879" s="173"/>
      <c r="K3879" s="174"/>
      <c r="M3879" s="175"/>
      <c r="N3879" s="174"/>
      <c r="P3879" s="174"/>
      <c r="R3879" s="175"/>
      <c r="S3879" s="174"/>
      <c r="U3879" s="174"/>
      <c r="W3879" s="175"/>
      <c r="X3879" s="174"/>
    </row>
    <row r="3880" spans="7:24" s="165" customFormat="1" ht="15" customHeight="1">
      <c r="G3880" s="172"/>
      <c r="I3880" s="173"/>
      <c r="J3880" s="173"/>
      <c r="K3880" s="174"/>
      <c r="M3880" s="175"/>
      <c r="N3880" s="174"/>
      <c r="P3880" s="174"/>
      <c r="R3880" s="175"/>
      <c r="S3880" s="174"/>
      <c r="U3880" s="174"/>
      <c r="W3880" s="175"/>
      <c r="X3880" s="174"/>
    </row>
    <row r="3881" spans="7:24" s="165" customFormat="1" ht="15" customHeight="1">
      <c r="G3881" s="172"/>
      <c r="I3881" s="173"/>
      <c r="J3881" s="173"/>
      <c r="K3881" s="174"/>
      <c r="M3881" s="175"/>
      <c r="N3881" s="174"/>
      <c r="P3881" s="174"/>
      <c r="R3881" s="175"/>
      <c r="S3881" s="174"/>
      <c r="U3881" s="174"/>
      <c r="W3881" s="175"/>
      <c r="X3881" s="174"/>
    </row>
    <row r="3882" spans="7:24" s="165" customFormat="1" ht="15" customHeight="1">
      <c r="G3882" s="172"/>
      <c r="I3882" s="173"/>
      <c r="J3882" s="173"/>
      <c r="K3882" s="174"/>
      <c r="M3882" s="175"/>
      <c r="N3882" s="174"/>
      <c r="P3882" s="174"/>
      <c r="R3882" s="175"/>
      <c r="S3882" s="174"/>
      <c r="U3882" s="174"/>
      <c r="W3882" s="175"/>
      <c r="X3882" s="174"/>
    </row>
    <row r="3883" spans="7:24" s="165" customFormat="1" ht="15" customHeight="1">
      <c r="G3883" s="172"/>
      <c r="I3883" s="173"/>
      <c r="J3883" s="173"/>
      <c r="K3883" s="174"/>
      <c r="M3883" s="175"/>
      <c r="N3883" s="174"/>
      <c r="P3883" s="174"/>
      <c r="R3883" s="175"/>
      <c r="S3883" s="174"/>
      <c r="U3883" s="174"/>
      <c r="W3883" s="175"/>
      <c r="X3883" s="174"/>
    </row>
    <row r="3884" spans="7:24" s="165" customFormat="1" ht="15" customHeight="1">
      <c r="G3884" s="172"/>
      <c r="I3884" s="173"/>
      <c r="J3884" s="173"/>
      <c r="K3884" s="174"/>
      <c r="M3884" s="175"/>
      <c r="N3884" s="174"/>
      <c r="P3884" s="174"/>
      <c r="R3884" s="175"/>
      <c r="S3884" s="174"/>
      <c r="U3884" s="174"/>
      <c r="W3884" s="175"/>
      <c r="X3884" s="174"/>
    </row>
    <row r="3885" spans="7:24" s="165" customFormat="1" ht="15" customHeight="1">
      <c r="G3885" s="172"/>
      <c r="I3885" s="173"/>
      <c r="J3885" s="173"/>
      <c r="K3885" s="174"/>
      <c r="M3885" s="175"/>
      <c r="N3885" s="174"/>
      <c r="P3885" s="174"/>
      <c r="R3885" s="175"/>
      <c r="S3885" s="174"/>
      <c r="U3885" s="174"/>
      <c r="W3885" s="175"/>
      <c r="X3885" s="174"/>
    </row>
    <row r="3886" spans="7:24" s="165" customFormat="1" ht="15" customHeight="1">
      <c r="G3886" s="172"/>
      <c r="I3886" s="173"/>
      <c r="J3886" s="173"/>
      <c r="K3886" s="174"/>
      <c r="M3886" s="175"/>
      <c r="N3886" s="174"/>
      <c r="P3886" s="174"/>
      <c r="R3886" s="175"/>
      <c r="S3886" s="174"/>
      <c r="U3886" s="174"/>
      <c r="W3886" s="175"/>
      <c r="X3886" s="174"/>
    </row>
    <row r="3887" spans="7:24" s="165" customFormat="1" ht="15" customHeight="1">
      <c r="G3887" s="172"/>
      <c r="I3887" s="173"/>
      <c r="J3887" s="173"/>
      <c r="K3887" s="174"/>
      <c r="M3887" s="175"/>
      <c r="N3887" s="174"/>
      <c r="P3887" s="174"/>
      <c r="R3887" s="175"/>
      <c r="S3887" s="174"/>
      <c r="U3887" s="174"/>
      <c r="W3887" s="175"/>
      <c r="X3887" s="174"/>
    </row>
    <row r="3888" spans="7:24" s="165" customFormat="1" ht="15" customHeight="1">
      <c r="G3888" s="172"/>
      <c r="I3888" s="173"/>
      <c r="J3888" s="173"/>
      <c r="K3888" s="174"/>
      <c r="M3888" s="175"/>
      <c r="N3888" s="174"/>
      <c r="P3888" s="174"/>
      <c r="R3888" s="175"/>
      <c r="S3888" s="174"/>
      <c r="U3888" s="174"/>
      <c r="W3888" s="175"/>
      <c r="X3888" s="174"/>
    </row>
    <row r="3889" spans="7:24" s="165" customFormat="1" ht="15" customHeight="1">
      <c r="G3889" s="172"/>
      <c r="I3889" s="173"/>
      <c r="J3889" s="173"/>
      <c r="K3889" s="174"/>
      <c r="M3889" s="175"/>
      <c r="N3889" s="174"/>
      <c r="P3889" s="174"/>
      <c r="R3889" s="175"/>
      <c r="S3889" s="174"/>
      <c r="U3889" s="174"/>
      <c r="W3889" s="175"/>
      <c r="X3889" s="174"/>
    </row>
    <row r="3890" spans="7:24" s="165" customFormat="1" ht="15" customHeight="1">
      <c r="G3890" s="172"/>
      <c r="I3890" s="173"/>
      <c r="J3890" s="173"/>
      <c r="K3890" s="174"/>
      <c r="M3890" s="175"/>
      <c r="N3890" s="174"/>
      <c r="P3890" s="174"/>
      <c r="R3890" s="175"/>
      <c r="S3890" s="174"/>
      <c r="U3890" s="174"/>
      <c r="W3890" s="175"/>
      <c r="X3890" s="174"/>
    </row>
    <row r="3891" spans="7:24" s="165" customFormat="1" ht="15" customHeight="1">
      <c r="G3891" s="172"/>
      <c r="I3891" s="173"/>
      <c r="J3891" s="173"/>
      <c r="K3891" s="174"/>
      <c r="M3891" s="175"/>
      <c r="N3891" s="174"/>
      <c r="P3891" s="174"/>
      <c r="R3891" s="175"/>
      <c r="S3891" s="174"/>
      <c r="U3891" s="174"/>
      <c r="W3891" s="175"/>
      <c r="X3891" s="174"/>
    </row>
    <row r="3892" spans="7:24" s="165" customFormat="1" ht="15" customHeight="1">
      <c r="G3892" s="172"/>
      <c r="I3892" s="173"/>
      <c r="J3892" s="173"/>
      <c r="K3892" s="174"/>
      <c r="M3892" s="175"/>
      <c r="N3892" s="174"/>
      <c r="P3892" s="174"/>
      <c r="R3892" s="175"/>
      <c r="S3892" s="174"/>
      <c r="U3892" s="174"/>
      <c r="W3892" s="175"/>
      <c r="X3892" s="174"/>
    </row>
    <row r="3893" spans="7:24" s="165" customFormat="1" ht="15" customHeight="1">
      <c r="G3893" s="172"/>
      <c r="I3893" s="173"/>
      <c r="J3893" s="173"/>
      <c r="K3893" s="174"/>
      <c r="M3893" s="175"/>
      <c r="N3893" s="174"/>
      <c r="P3893" s="174"/>
      <c r="R3893" s="175"/>
      <c r="S3893" s="174"/>
      <c r="U3893" s="174"/>
      <c r="W3893" s="175"/>
      <c r="X3893" s="174"/>
    </row>
    <row r="3894" spans="7:24" s="165" customFormat="1" ht="15" customHeight="1">
      <c r="G3894" s="172"/>
      <c r="I3894" s="173"/>
      <c r="J3894" s="173"/>
      <c r="K3894" s="174"/>
      <c r="M3894" s="175"/>
      <c r="N3894" s="174"/>
      <c r="P3894" s="174"/>
      <c r="R3894" s="175"/>
      <c r="S3894" s="174"/>
      <c r="U3894" s="174"/>
      <c r="W3894" s="175"/>
      <c r="X3894" s="174"/>
    </row>
    <row r="3895" spans="7:24" s="165" customFormat="1" ht="15" customHeight="1">
      <c r="G3895" s="172"/>
      <c r="I3895" s="173"/>
      <c r="J3895" s="173"/>
      <c r="K3895" s="174"/>
      <c r="M3895" s="175"/>
      <c r="N3895" s="174"/>
      <c r="P3895" s="174"/>
      <c r="R3895" s="175"/>
      <c r="S3895" s="174"/>
      <c r="U3895" s="174"/>
      <c r="W3895" s="175"/>
      <c r="X3895" s="174"/>
    </row>
    <row r="3896" spans="7:24" s="165" customFormat="1" ht="15" customHeight="1">
      <c r="G3896" s="172"/>
      <c r="I3896" s="173"/>
      <c r="J3896" s="173"/>
      <c r="K3896" s="174"/>
      <c r="M3896" s="175"/>
      <c r="N3896" s="174"/>
      <c r="P3896" s="174"/>
      <c r="R3896" s="175"/>
      <c r="S3896" s="174"/>
      <c r="U3896" s="174"/>
      <c r="W3896" s="175"/>
      <c r="X3896" s="174"/>
    </row>
    <row r="3897" spans="7:24" s="165" customFormat="1" ht="15" customHeight="1">
      <c r="G3897" s="172"/>
      <c r="I3897" s="173"/>
      <c r="J3897" s="173"/>
      <c r="K3897" s="174"/>
      <c r="M3897" s="175"/>
      <c r="N3897" s="174"/>
      <c r="P3897" s="174"/>
      <c r="R3897" s="175"/>
      <c r="S3897" s="174"/>
      <c r="U3897" s="174"/>
      <c r="W3897" s="175"/>
      <c r="X3897" s="174"/>
    </row>
    <row r="3898" spans="7:24" s="165" customFormat="1" ht="15" customHeight="1">
      <c r="G3898" s="172"/>
      <c r="I3898" s="173"/>
      <c r="J3898" s="173"/>
      <c r="K3898" s="174"/>
      <c r="M3898" s="175"/>
      <c r="N3898" s="174"/>
      <c r="P3898" s="174"/>
      <c r="R3898" s="175"/>
      <c r="S3898" s="174"/>
      <c r="U3898" s="174"/>
      <c r="W3898" s="175"/>
      <c r="X3898" s="174"/>
    </row>
    <row r="3899" spans="7:24" s="165" customFormat="1" ht="15" customHeight="1">
      <c r="G3899" s="172"/>
      <c r="I3899" s="173"/>
      <c r="J3899" s="173"/>
      <c r="K3899" s="174"/>
      <c r="M3899" s="175"/>
      <c r="N3899" s="174"/>
      <c r="P3899" s="174"/>
      <c r="R3899" s="175"/>
      <c r="S3899" s="174"/>
      <c r="U3899" s="174"/>
      <c r="W3899" s="175"/>
      <c r="X3899" s="174"/>
    </row>
    <row r="3900" spans="7:24" s="165" customFormat="1" ht="15" customHeight="1">
      <c r="G3900" s="172"/>
      <c r="I3900" s="173"/>
      <c r="J3900" s="173"/>
      <c r="K3900" s="174"/>
      <c r="M3900" s="175"/>
      <c r="N3900" s="174"/>
      <c r="P3900" s="174"/>
      <c r="R3900" s="175"/>
      <c r="S3900" s="174"/>
      <c r="U3900" s="174"/>
      <c r="W3900" s="175"/>
      <c r="X3900" s="174"/>
    </row>
    <row r="3901" spans="7:24" s="165" customFormat="1" ht="15" customHeight="1">
      <c r="G3901" s="172"/>
      <c r="I3901" s="173"/>
      <c r="J3901" s="173"/>
      <c r="K3901" s="174"/>
      <c r="M3901" s="175"/>
      <c r="N3901" s="174"/>
      <c r="P3901" s="174"/>
      <c r="R3901" s="175"/>
      <c r="S3901" s="174"/>
      <c r="U3901" s="174"/>
      <c r="W3901" s="175"/>
      <c r="X3901" s="174"/>
    </row>
    <row r="3902" spans="7:24" s="165" customFormat="1" ht="15" customHeight="1">
      <c r="G3902" s="172"/>
      <c r="I3902" s="173"/>
      <c r="J3902" s="173"/>
      <c r="K3902" s="174"/>
      <c r="M3902" s="175"/>
      <c r="N3902" s="174"/>
      <c r="P3902" s="174"/>
      <c r="R3902" s="175"/>
      <c r="S3902" s="174"/>
      <c r="U3902" s="174"/>
      <c r="W3902" s="175"/>
      <c r="X3902" s="174"/>
    </row>
    <row r="3903" spans="7:24" s="165" customFormat="1" ht="15" customHeight="1">
      <c r="G3903" s="172"/>
      <c r="I3903" s="173"/>
      <c r="J3903" s="173"/>
      <c r="K3903" s="174"/>
      <c r="M3903" s="175"/>
      <c r="N3903" s="174"/>
      <c r="P3903" s="174"/>
      <c r="R3903" s="175"/>
      <c r="S3903" s="174"/>
      <c r="U3903" s="174"/>
      <c r="W3903" s="175"/>
      <c r="X3903" s="174"/>
    </row>
    <row r="3904" spans="7:24" s="165" customFormat="1" ht="15" customHeight="1">
      <c r="G3904" s="172"/>
      <c r="I3904" s="173"/>
      <c r="J3904" s="173"/>
      <c r="K3904" s="174"/>
      <c r="M3904" s="175"/>
      <c r="N3904" s="174"/>
      <c r="P3904" s="174"/>
      <c r="R3904" s="175"/>
      <c r="S3904" s="174"/>
      <c r="U3904" s="174"/>
      <c r="W3904" s="175"/>
      <c r="X3904" s="174"/>
    </row>
    <row r="3905" spans="7:24" s="165" customFormat="1" ht="15" customHeight="1">
      <c r="G3905" s="172"/>
      <c r="I3905" s="173"/>
      <c r="J3905" s="173"/>
      <c r="K3905" s="174"/>
      <c r="M3905" s="175"/>
      <c r="N3905" s="174"/>
      <c r="P3905" s="174"/>
      <c r="R3905" s="175"/>
      <c r="S3905" s="174"/>
      <c r="U3905" s="174"/>
      <c r="W3905" s="175"/>
      <c r="X3905" s="174"/>
    </row>
    <row r="3906" spans="7:24" s="165" customFormat="1" ht="15" customHeight="1">
      <c r="G3906" s="172"/>
      <c r="I3906" s="173"/>
      <c r="J3906" s="173"/>
      <c r="K3906" s="174"/>
      <c r="M3906" s="175"/>
      <c r="N3906" s="174"/>
      <c r="P3906" s="174"/>
      <c r="R3906" s="175"/>
      <c r="S3906" s="174"/>
      <c r="U3906" s="174"/>
      <c r="W3906" s="175"/>
      <c r="X3906" s="174"/>
    </row>
    <row r="3907" spans="7:24" s="165" customFormat="1" ht="15" customHeight="1">
      <c r="G3907" s="172"/>
      <c r="I3907" s="173"/>
      <c r="J3907" s="173"/>
      <c r="K3907" s="174"/>
      <c r="M3907" s="175"/>
      <c r="N3907" s="174"/>
      <c r="P3907" s="174"/>
      <c r="R3907" s="175"/>
      <c r="S3907" s="174"/>
      <c r="U3907" s="174"/>
      <c r="W3907" s="175"/>
      <c r="X3907" s="174"/>
    </row>
    <row r="3908" spans="7:24" s="165" customFormat="1" ht="15" customHeight="1">
      <c r="G3908" s="172"/>
      <c r="I3908" s="173"/>
      <c r="J3908" s="173"/>
      <c r="K3908" s="174"/>
      <c r="M3908" s="175"/>
      <c r="N3908" s="174"/>
      <c r="P3908" s="174"/>
      <c r="R3908" s="175"/>
      <c r="S3908" s="174"/>
      <c r="U3908" s="174"/>
      <c r="W3908" s="175"/>
      <c r="X3908" s="174"/>
    </row>
    <row r="3909" spans="7:24" s="165" customFormat="1" ht="15" customHeight="1">
      <c r="G3909" s="172"/>
      <c r="I3909" s="173"/>
      <c r="J3909" s="173"/>
      <c r="K3909" s="174"/>
      <c r="M3909" s="175"/>
      <c r="N3909" s="174"/>
      <c r="P3909" s="174"/>
      <c r="R3909" s="175"/>
      <c r="S3909" s="174"/>
      <c r="U3909" s="174"/>
      <c r="W3909" s="175"/>
      <c r="X3909" s="174"/>
    </row>
    <row r="3910" spans="7:24" s="165" customFormat="1" ht="15" customHeight="1">
      <c r="G3910" s="172"/>
      <c r="I3910" s="173"/>
      <c r="J3910" s="173"/>
      <c r="K3910" s="174"/>
      <c r="M3910" s="175"/>
      <c r="N3910" s="174"/>
      <c r="P3910" s="174"/>
      <c r="R3910" s="175"/>
      <c r="S3910" s="174"/>
      <c r="U3910" s="174"/>
      <c r="W3910" s="175"/>
      <c r="X3910" s="174"/>
    </row>
    <row r="3911" spans="7:24" s="165" customFormat="1" ht="15" customHeight="1">
      <c r="G3911" s="172"/>
      <c r="I3911" s="173"/>
      <c r="J3911" s="173"/>
      <c r="K3911" s="174"/>
      <c r="M3911" s="175"/>
      <c r="N3911" s="174"/>
      <c r="P3911" s="174"/>
      <c r="R3911" s="175"/>
      <c r="S3911" s="174"/>
      <c r="U3911" s="174"/>
      <c r="W3911" s="175"/>
      <c r="X3911" s="174"/>
    </row>
    <row r="3912" spans="7:24" s="165" customFormat="1" ht="15" customHeight="1">
      <c r="G3912" s="172"/>
      <c r="I3912" s="173"/>
      <c r="J3912" s="173"/>
      <c r="K3912" s="174"/>
      <c r="M3912" s="175"/>
      <c r="N3912" s="174"/>
      <c r="P3912" s="174"/>
      <c r="R3912" s="175"/>
      <c r="S3912" s="174"/>
      <c r="U3912" s="174"/>
      <c r="W3912" s="175"/>
      <c r="X3912" s="174"/>
    </row>
    <row r="3913" spans="7:24" s="165" customFormat="1" ht="15" customHeight="1">
      <c r="G3913" s="172"/>
      <c r="I3913" s="173"/>
      <c r="J3913" s="173"/>
      <c r="K3913" s="174"/>
      <c r="M3913" s="175"/>
      <c r="N3913" s="174"/>
      <c r="P3913" s="174"/>
      <c r="R3913" s="175"/>
      <c r="S3913" s="174"/>
      <c r="U3913" s="174"/>
      <c r="W3913" s="175"/>
      <c r="X3913" s="174"/>
    </row>
    <row r="3914" spans="7:24" s="165" customFormat="1" ht="15" customHeight="1">
      <c r="G3914" s="172"/>
      <c r="I3914" s="173"/>
      <c r="J3914" s="173"/>
      <c r="K3914" s="174"/>
      <c r="M3914" s="175"/>
      <c r="N3914" s="174"/>
      <c r="P3914" s="174"/>
      <c r="R3914" s="175"/>
      <c r="S3914" s="174"/>
      <c r="U3914" s="174"/>
      <c r="W3914" s="175"/>
      <c r="X3914" s="174"/>
    </row>
    <row r="3915" spans="7:24" s="165" customFormat="1" ht="15" customHeight="1">
      <c r="G3915" s="172"/>
      <c r="I3915" s="173"/>
      <c r="J3915" s="173"/>
      <c r="K3915" s="174"/>
      <c r="M3915" s="175"/>
      <c r="N3915" s="174"/>
      <c r="P3915" s="174"/>
      <c r="R3915" s="175"/>
      <c r="S3915" s="174"/>
      <c r="U3915" s="174"/>
      <c r="W3915" s="175"/>
      <c r="X3915" s="174"/>
    </row>
    <row r="3916" spans="7:24" s="165" customFormat="1" ht="15" customHeight="1">
      <c r="G3916" s="172"/>
      <c r="I3916" s="173"/>
      <c r="J3916" s="173"/>
      <c r="K3916" s="174"/>
      <c r="M3916" s="175"/>
      <c r="N3916" s="174"/>
      <c r="P3916" s="174"/>
      <c r="R3916" s="175"/>
      <c r="S3916" s="174"/>
      <c r="U3916" s="174"/>
      <c r="W3916" s="175"/>
      <c r="X3916" s="174"/>
    </row>
    <row r="3917" spans="7:24" s="165" customFormat="1" ht="15" customHeight="1">
      <c r="G3917" s="172"/>
      <c r="I3917" s="173"/>
      <c r="J3917" s="173"/>
      <c r="K3917" s="174"/>
      <c r="M3917" s="175"/>
      <c r="N3917" s="174"/>
      <c r="P3917" s="174"/>
      <c r="R3917" s="175"/>
      <c r="S3917" s="174"/>
      <c r="U3917" s="174"/>
      <c r="W3917" s="175"/>
      <c r="X3917" s="174"/>
    </row>
    <row r="3918" spans="7:24" s="165" customFormat="1" ht="15" customHeight="1">
      <c r="G3918" s="172"/>
      <c r="I3918" s="173"/>
      <c r="J3918" s="173"/>
      <c r="K3918" s="174"/>
      <c r="M3918" s="175"/>
      <c r="N3918" s="174"/>
      <c r="P3918" s="174"/>
      <c r="R3918" s="175"/>
      <c r="S3918" s="174"/>
      <c r="U3918" s="174"/>
      <c r="W3918" s="175"/>
      <c r="X3918" s="174"/>
    </row>
    <row r="3919" spans="7:24" s="165" customFormat="1" ht="15" customHeight="1">
      <c r="G3919" s="172"/>
      <c r="I3919" s="173"/>
      <c r="J3919" s="173"/>
      <c r="K3919" s="174"/>
      <c r="M3919" s="175"/>
      <c r="N3919" s="174"/>
      <c r="P3919" s="174"/>
      <c r="R3919" s="175"/>
      <c r="S3919" s="174"/>
      <c r="U3919" s="174"/>
      <c r="W3919" s="175"/>
      <c r="X3919" s="174"/>
    </row>
    <row r="3920" spans="7:24" s="165" customFormat="1" ht="15" customHeight="1">
      <c r="G3920" s="172"/>
      <c r="I3920" s="173"/>
      <c r="J3920" s="173"/>
      <c r="K3920" s="174"/>
      <c r="M3920" s="175"/>
      <c r="N3920" s="174"/>
      <c r="P3920" s="174"/>
      <c r="R3920" s="175"/>
      <c r="S3920" s="174"/>
      <c r="U3920" s="174"/>
      <c r="W3920" s="175"/>
      <c r="X3920" s="174"/>
    </row>
    <row r="3921" spans="7:24" s="165" customFormat="1" ht="15" customHeight="1">
      <c r="G3921" s="172"/>
      <c r="I3921" s="173"/>
      <c r="J3921" s="173"/>
      <c r="K3921" s="174"/>
      <c r="M3921" s="175"/>
      <c r="N3921" s="174"/>
      <c r="P3921" s="174"/>
      <c r="R3921" s="175"/>
      <c r="S3921" s="174"/>
      <c r="U3921" s="174"/>
      <c r="W3921" s="175"/>
      <c r="X3921" s="174"/>
    </row>
    <row r="3922" spans="7:24" s="165" customFormat="1" ht="15" customHeight="1">
      <c r="G3922" s="172"/>
      <c r="I3922" s="173"/>
      <c r="J3922" s="173"/>
      <c r="K3922" s="174"/>
      <c r="M3922" s="175"/>
      <c r="N3922" s="174"/>
      <c r="P3922" s="174"/>
      <c r="R3922" s="175"/>
      <c r="S3922" s="174"/>
      <c r="U3922" s="174"/>
      <c r="W3922" s="175"/>
      <c r="X3922" s="174"/>
    </row>
    <row r="3923" spans="7:24" s="165" customFormat="1" ht="15" customHeight="1">
      <c r="G3923" s="172"/>
      <c r="I3923" s="173"/>
      <c r="J3923" s="173"/>
      <c r="K3923" s="174"/>
      <c r="M3923" s="175"/>
      <c r="N3923" s="174"/>
      <c r="P3923" s="174"/>
      <c r="R3923" s="175"/>
      <c r="S3923" s="174"/>
      <c r="U3923" s="174"/>
      <c r="W3923" s="175"/>
      <c r="X3923" s="174"/>
    </row>
    <row r="3924" spans="7:24" s="165" customFormat="1" ht="15" customHeight="1">
      <c r="G3924" s="172"/>
      <c r="I3924" s="173"/>
      <c r="J3924" s="173"/>
      <c r="K3924" s="174"/>
      <c r="M3924" s="175"/>
      <c r="N3924" s="174"/>
      <c r="P3924" s="174"/>
      <c r="R3924" s="175"/>
      <c r="S3924" s="174"/>
      <c r="U3924" s="174"/>
      <c r="W3924" s="175"/>
      <c r="X3924" s="174"/>
    </row>
    <row r="3925" spans="7:24" s="165" customFormat="1" ht="15" customHeight="1">
      <c r="G3925" s="172"/>
      <c r="I3925" s="173"/>
      <c r="J3925" s="173"/>
      <c r="K3925" s="174"/>
      <c r="M3925" s="175"/>
      <c r="N3925" s="174"/>
      <c r="P3925" s="174"/>
      <c r="R3925" s="175"/>
      <c r="S3925" s="174"/>
      <c r="U3925" s="174"/>
      <c r="W3925" s="175"/>
      <c r="X3925" s="174"/>
    </row>
    <row r="3926" spans="7:24" s="165" customFormat="1" ht="15" customHeight="1">
      <c r="G3926" s="172"/>
      <c r="I3926" s="173"/>
      <c r="J3926" s="173"/>
      <c r="K3926" s="174"/>
      <c r="M3926" s="175"/>
      <c r="N3926" s="174"/>
      <c r="P3926" s="174"/>
      <c r="R3926" s="175"/>
      <c r="S3926" s="174"/>
      <c r="U3926" s="174"/>
      <c r="W3926" s="175"/>
      <c r="X3926" s="174"/>
    </row>
    <row r="3927" spans="7:24" s="165" customFormat="1" ht="15" customHeight="1">
      <c r="G3927" s="172"/>
      <c r="I3927" s="173"/>
      <c r="J3927" s="173"/>
      <c r="K3927" s="174"/>
      <c r="M3927" s="175"/>
      <c r="N3927" s="174"/>
      <c r="P3927" s="174"/>
      <c r="R3927" s="175"/>
      <c r="S3927" s="174"/>
      <c r="U3927" s="174"/>
      <c r="W3927" s="175"/>
      <c r="X3927" s="174"/>
    </row>
    <row r="3928" spans="7:24" s="165" customFormat="1" ht="15" customHeight="1">
      <c r="G3928" s="172"/>
      <c r="I3928" s="173"/>
      <c r="J3928" s="173"/>
      <c r="K3928" s="174"/>
      <c r="M3928" s="175"/>
      <c r="N3928" s="174"/>
      <c r="P3928" s="174"/>
      <c r="R3928" s="175"/>
      <c r="S3928" s="174"/>
      <c r="U3928" s="174"/>
      <c r="W3928" s="175"/>
      <c r="X3928" s="174"/>
    </row>
    <row r="3929" spans="7:24" s="165" customFormat="1" ht="15" customHeight="1">
      <c r="G3929" s="172"/>
      <c r="I3929" s="173"/>
      <c r="J3929" s="173"/>
      <c r="K3929" s="174"/>
      <c r="M3929" s="175"/>
      <c r="N3929" s="174"/>
      <c r="P3929" s="174"/>
      <c r="R3929" s="175"/>
      <c r="S3929" s="174"/>
      <c r="U3929" s="174"/>
      <c r="W3929" s="175"/>
      <c r="X3929" s="174"/>
    </row>
    <row r="3930" spans="7:24" s="165" customFormat="1" ht="15" customHeight="1">
      <c r="G3930" s="172"/>
      <c r="I3930" s="173"/>
      <c r="J3930" s="173"/>
      <c r="K3930" s="174"/>
      <c r="M3930" s="175"/>
      <c r="N3930" s="174"/>
      <c r="P3930" s="174"/>
      <c r="R3930" s="175"/>
      <c r="S3930" s="174"/>
      <c r="U3930" s="174"/>
      <c r="W3930" s="175"/>
      <c r="X3930" s="174"/>
    </row>
    <row r="3931" spans="7:24" s="165" customFormat="1" ht="15" customHeight="1">
      <c r="G3931" s="172"/>
      <c r="I3931" s="173"/>
      <c r="J3931" s="173"/>
      <c r="K3931" s="174"/>
      <c r="M3931" s="175"/>
      <c r="N3931" s="174"/>
      <c r="P3931" s="174"/>
      <c r="R3931" s="175"/>
      <c r="S3931" s="174"/>
      <c r="U3931" s="174"/>
      <c r="W3931" s="175"/>
      <c r="X3931" s="174"/>
    </row>
    <row r="3932" spans="7:24" s="165" customFormat="1" ht="15" customHeight="1">
      <c r="G3932" s="172"/>
      <c r="I3932" s="173"/>
      <c r="J3932" s="173"/>
      <c r="K3932" s="174"/>
      <c r="M3932" s="175"/>
      <c r="N3932" s="174"/>
      <c r="P3932" s="174"/>
      <c r="R3932" s="175"/>
      <c r="S3932" s="174"/>
      <c r="U3932" s="174"/>
      <c r="W3932" s="175"/>
      <c r="X3932" s="174"/>
    </row>
    <row r="3933" spans="7:24" s="165" customFormat="1" ht="15" customHeight="1">
      <c r="G3933" s="172"/>
      <c r="I3933" s="173"/>
      <c r="J3933" s="173"/>
      <c r="K3933" s="174"/>
      <c r="M3933" s="175"/>
      <c r="N3933" s="174"/>
      <c r="P3933" s="174"/>
      <c r="R3933" s="175"/>
      <c r="S3933" s="174"/>
      <c r="U3933" s="174"/>
      <c r="W3933" s="175"/>
      <c r="X3933" s="174"/>
    </row>
    <row r="3934" spans="7:24" s="165" customFormat="1" ht="15" customHeight="1">
      <c r="G3934" s="172"/>
      <c r="I3934" s="173"/>
      <c r="J3934" s="173"/>
      <c r="K3934" s="174"/>
      <c r="M3934" s="175"/>
      <c r="N3934" s="174"/>
      <c r="P3934" s="174"/>
      <c r="R3934" s="175"/>
      <c r="S3934" s="174"/>
      <c r="U3934" s="174"/>
      <c r="W3934" s="175"/>
      <c r="X3934" s="174"/>
    </row>
    <row r="3935" spans="7:24" s="165" customFormat="1" ht="15" customHeight="1">
      <c r="G3935" s="172"/>
      <c r="I3935" s="173"/>
      <c r="J3935" s="173"/>
      <c r="K3935" s="174"/>
      <c r="M3935" s="175"/>
      <c r="N3935" s="174"/>
      <c r="P3935" s="174"/>
      <c r="R3935" s="175"/>
      <c r="S3935" s="174"/>
      <c r="U3935" s="174"/>
      <c r="W3935" s="175"/>
      <c r="X3935" s="174"/>
    </row>
    <row r="3936" spans="7:24" s="165" customFormat="1" ht="15" customHeight="1">
      <c r="G3936" s="172"/>
      <c r="I3936" s="173"/>
      <c r="J3936" s="173"/>
      <c r="K3936" s="174"/>
      <c r="M3936" s="175"/>
      <c r="N3936" s="174"/>
      <c r="P3936" s="174"/>
      <c r="R3936" s="175"/>
      <c r="S3936" s="174"/>
      <c r="U3936" s="174"/>
      <c r="W3936" s="175"/>
      <c r="X3936" s="174"/>
    </row>
    <row r="3937" spans="7:24" s="165" customFormat="1" ht="15" customHeight="1">
      <c r="G3937" s="172"/>
      <c r="I3937" s="173"/>
      <c r="J3937" s="173"/>
      <c r="K3937" s="174"/>
      <c r="M3937" s="175"/>
      <c r="N3937" s="174"/>
      <c r="P3937" s="174"/>
      <c r="R3937" s="175"/>
      <c r="S3937" s="174"/>
      <c r="U3937" s="174"/>
      <c r="W3937" s="175"/>
      <c r="X3937" s="174"/>
    </row>
    <row r="3938" spans="7:24" s="165" customFormat="1" ht="15" customHeight="1">
      <c r="G3938" s="172"/>
      <c r="I3938" s="173"/>
      <c r="J3938" s="173"/>
      <c r="K3938" s="174"/>
      <c r="M3938" s="175"/>
      <c r="N3938" s="174"/>
      <c r="P3938" s="174"/>
      <c r="R3938" s="175"/>
      <c r="S3938" s="174"/>
      <c r="U3938" s="174"/>
      <c r="W3938" s="175"/>
      <c r="X3938" s="174"/>
    </row>
    <row r="3939" spans="7:24" s="165" customFormat="1" ht="15" customHeight="1">
      <c r="G3939" s="172"/>
      <c r="I3939" s="173"/>
      <c r="J3939" s="173"/>
      <c r="K3939" s="174"/>
      <c r="M3939" s="175"/>
      <c r="N3939" s="174"/>
      <c r="P3939" s="174"/>
      <c r="R3939" s="175"/>
      <c r="S3939" s="174"/>
      <c r="U3939" s="174"/>
      <c r="W3939" s="175"/>
      <c r="X3939" s="174"/>
    </row>
    <row r="3940" spans="7:24" s="165" customFormat="1" ht="15" customHeight="1">
      <c r="G3940" s="172"/>
      <c r="I3940" s="173"/>
      <c r="J3940" s="173"/>
      <c r="K3940" s="174"/>
      <c r="M3940" s="175"/>
      <c r="N3940" s="174"/>
      <c r="P3940" s="174"/>
      <c r="R3940" s="175"/>
      <c r="S3940" s="174"/>
      <c r="U3940" s="174"/>
      <c r="W3940" s="175"/>
      <c r="X3940" s="174"/>
    </row>
    <row r="3941" spans="7:24" s="165" customFormat="1" ht="15" customHeight="1">
      <c r="G3941" s="172"/>
      <c r="I3941" s="173"/>
      <c r="J3941" s="173"/>
      <c r="K3941" s="174"/>
      <c r="M3941" s="175"/>
      <c r="N3941" s="174"/>
      <c r="P3941" s="174"/>
      <c r="R3941" s="175"/>
      <c r="S3941" s="174"/>
      <c r="U3941" s="174"/>
      <c r="W3941" s="175"/>
      <c r="X3941" s="174"/>
    </row>
    <row r="3942" spans="7:24" s="165" customFormat="1" ht="15" customHeight="1">
      <c r="G3942" s="172"/>
      <c r="I3942" s="173"/>
      <c r="J3942" s="173"/>
      <c r="K3942" s="174"/>
      <c r="M3942" s="175"/>
      <c r="N3942" s="174"/>
      <c r="P3942" s="174"/>
      <c r="R3942" s="175"/>
      <c r="S3942" s="174"/>
      <c r="U3942" s="174"/>
      <c r="W3942" s="175"/>
      <c r="X3942" s="174"/>
    </row>
    <row r="3943" spans="7:24" s="165" customFormat="1" ht="15" customHeight="1">
      <c r="G3943" s="172"/>
      <c r="I3943" s="173"/>
      <c r="J3943" s="173"/>
      <c r="K3943" s="174"/>
      <c r="M3943" s="175"/>
      <c r="N3943" s="174"/>
      <c r="P3943" s="174"/>
      <c r="R3943" s="175"/>
      <c r="S3943" s="174"/>
      <c r="U3943" s="174"/>
      <c r="W3943" s="175"/>
      <c r="X3943" s="174"/>
    </row>
    <row r="3944" spans="7:24" s="165" customFormat="1" ht="15" customHeight="1">
      <c r="G3944" s="172"/>
      <c r="I3944" s="173"/>
      <c r="J3944" s="173"/>
      <c r="K3944" s="174"/>
      <c r="M3944" s="175"/>
      <c r="N3944" s="174"/>
      <c r="P3944" s="174"/>
      <c r="R3944" s="175"/>
      <c r="S3944" s="174"/>
      <c r="U3944" s="174"/>
      <c r="W3944" s="175"/>
      <c r="X3944" s="174"/>
    </row>
    <row r="3945" spans="7:24" s="165" customFormat="1" ht="15" customHeight="1">
      <c r="G3945" s="172"/>
      <c r="I3945" s="173"/>
      <c r="J3945" s="173"/>
      <c r="K3945" s="174"/>
      <c r="M3945" s="175"/>
      <c r="N3945" s="174"/>
      <c r="P3945" s="174"/>
      <c r="R3945" s="175"/>
      <c r="S3945" s="174"/>
      <c r="U3945" s="174"/>
      <c r="W3945" s="175"/>
      <c r="X3945" s="174"/>
    </row>
    <row r="3946" spans="7:24" s="165" customFormat="1" ht="15" customHeight="1">
      <c r="G3946" s="172"/>
      <c r="I3946" s="173"/>
      <c r="J3946" s="173"/>
      <c r="K3946" s="174"/>
      <c r="M3946" s="175"/>
      <c r="N3946" s="174"/>
      <c r="P3946" s="174"/>
      <c r="R3946" s="175"/>
      <c r="S3946" s="174"/>
      <c r="U3946" s="174"/>
      <c r="W3946" s="175"/>
      <c r="X3946" s="174"/>
    </row>
    <row r="3947" spans="7:24" s="165" customFormat="1" ht="15" customHeight="1">
      <c r="G3947" s="172"/>
      <c r="I3947" s="173"/>
      <c r="J3947" s="173"/>
      <c r="K3947" s="174"/>
      <c r="M3947" s="175"/>
      <c r="N3947" s="174"/>
      <c r="P3947" s="174"/>
      <c r="R3947" s="175"/>
      <c r="S3947" s="174"/>
      <c r="U3947" s="174"/>
      <c r="W3947" s="175"/>
      <c r="X3947" s="174"/>
    </row>
    <row r="3948" spans="7:24" s="165" customFormat="1" ht="15" customHeight="1">
      <c r="G3948" s="172"/>
      <c r="I3948" s="173"/>
      <c r="J3948" s="173"/>
      <c r="K3948" s="174"/>
      <c r="M3948" s="175"/>
      <c r="N3948" s="174"/>
      <c r="P3948" s="174"/>
      <c r="R3948" s="175"/>
      <c r="S3948" s="174"/>
      <c r="U3948" s="174"/>
      <c r="W3948" s="175"/>
      <c r="X3948" s="174"/>
    </row>
    <row r="3949" spans="7:24" s="165" customFormat="1" ht="15" customHeight="1">
      <c r="G3949" s="172"/>
      <c r="I3949" s="173"/>
      <c r="J3949" s="173"/>
      <c r="K3949" s="174"/>
      <c r="M3949" s="175"/>
      <c r="N3949" s="174"/>
      <c r="P3949" s="174"/>
      <c r="R3949" s="175"/>
      <c r="S3949" s="174"/>
      <c r="U3949" s="174"/>
      <c r="W3949" s="175"/>
      <c r="X3949" s="174"/>
    </row>
    <row r="3950" spans="7:24" s="165" customFormat="1" ht="15" customHeight="1">
      <c r="G3950" s="172"/>
      <c r="I3950" s="173"/>
      <c r="J3950" s="173"/>
      <c r="K3950" s="174"/>
      <c r="M3950" s="175"/>
      <c r="N3950" s="174"/>
      <c r="P3950" s="174"/>
      <c r="R3950" s="175"/>
      <c r="S3950" s="174"/>
      <c r="U3950" s="174"/>
      <c r="W3950" s="175"/>
      <c r="X3950" s="174"/>
    </row>
    <row r="3951" spans="7:24" s="165" customFormat="1" ht="15" customHeight="1">
      <c r="G3951" s="172"/>
      <c r="I3951" s="173"/>
      <c r="J3951" s="173"/>
      <c r="K3951" s="174"/>
      <c r="M3951" s="175"/>
      <c r="N3951" s="174"/>
      <c r="P3951" s="174"/>
      <c r="R3951" s="175"/>
      <c r="S3951" s="174"/>
      <c r="U3951" s="174"/>
      <c r="W3951" s="175"/>
      <c r="X3951" s="174"/>
    </row>
    <row r="3952" spans="7:24" s="165" customFormat="1" ht="15" customHeight="1">
      <c r="G3952" s="172"/>
      <c r="I3952" s="173"/>
      <c r="J3952" s="173"/>
      <c r="K3952" s="174"/>
      <c r="M3952" s="175"/>
      <c r="N3952" s="174"/>
      <c r="P3952" s="174"/>
      <c r="R3952" s="175"/>
      <c r="S3952" s="174"/>
      <c r="U3952" s="174"/>
      <c r="W3952" s="175"/>
      <c r="X3952" s="174"/>
    </row>
    <row r="3953" spans="7:24" s="165" customFormat="1" ht="15" customHeight="1">
      <c r="G3953" s="172"/>
      <c r="I3953" s="173"/>
      <c r="J3953" s="173"/>
      <c r="K3953" s="174"/>
      <c r="M3953" s="175"/>
      <c r="N3953" s="174"/>
      <c r="P3953" s="174"/>
      <c r="R3953" s="175"/>
      <c r="S3953" s="174"/>
      <c r="U3953" s="174"/>
      <c r="W3953" s="175"/>
      <c r="X3953" s="174"/>
    </row>
    <row r="3954" spans="7:24" s="165" customFormat="1" ht="15" customHeight="1">
      <c r="G3954" s="172"/>
      <c r="I3954" s="173"/>
      <c r="J3954" s="173"/>
      <c r="K3954" s="174"/>
      <c r="M3954" s="175"/>
      <c r="N3954" s="174"/>
      <c r="P3954" s="174"/>
      <c r="R3954" s="175"/>
      <c r="S3954" s="174"/>
      <c r="U3954" s="174"/>
      <c r="W3954" s="175"/>
      <c r="X3954" s="174"/>
    </row>
    <row r="3955" spans="7:24" s="165" customFormat="1" ht="15" customHeight="1">
      <c r="G3955" s="172"/>
      <c r="I3955" s="173"/>
      <c r="J3955" s="173"/>
      <c r="K3955" s="174"/>
      <c r="M3955" s="175"/>
      <c r="N3955" s="174"/>
      <c r="P3955" s="174"/>
      <c r="R3955" s="175"/>
      <c r="S3955" s="174"/>
      <c r="U3955" s="174"/>
      <c r="W3955" s="175"/>
      <c r="X3955" s="174"/>
    </row>
    <row r="3956" spans="7:24" s="165" customFormat="1" ht="15" customHeight="1">
      <c r="G3956" s="172"/>
      <c r="I3956" s="173"/>
      <c r="J3956" s="173"/>
      <c r="K3956" s="174"/>
      <c r="M3956" s="175"/>
      <c r="N3956" s="174"/>
      <c r="P3956" s="174"/>
      <c r="R3956" s="175"/>
      <c r="S3956" s="174"/>
      <c r="U3956" s="174"/>
      <c r="W3956" s="175"/>
      <c r="X3956" s="174"/>
    </row>
    <row r="3957" spans="7:24" s="165" customFormat="1" ht="15" customHeight="1">
      <c r="G3957" s="172"/>
      <c r="I3957" s="173"/>
      <c r="J3957" s="173"/>
      <c r="K3957" s="174"/>
      <c r="M3957" s="175"/>
      <c r="N3957" s="174"/>
      <c r="P3957" s="174"/>
      <c r="R3957" s="175"/>
      <c r="S3957" s="174"/>
      <c r="U3957" s="174"/>
      <c r="W3957" s="175"/>
      <c r="X3957" s="174"/>
    </row>
    <row r="3958" spans="7:24" s="165" customFormat="1" ht="15" customHeight="1">
      <c r="G3958" s="172"/>
      <c r="I3958" s="173"/>
      <c r="J3958" s="173"/>
      <c r="K3958" s="174"/>
      <c r="M3958" s="175"/>
      <c r="N3958" s="174"/>
      <c r="P3958" s="174"/>
      <c r="R3958" s="175"/>
      <c r="S3958" s="174"/>
      <c r="U3958" s="174"/>
      <c r="W3958" s="175"/>
      <c r="X3958" s="174"/>
    </row>
    <row r="3959" spans="7:24" s="165" customFormat="1" ht="15" customHeight="1">
      <c r="G3959" s="172"/>
      <c r="I3959" s="173"/>
      <c r="J3959" s="173"/>
      <c r="K3959" s="174"/>
      <c r="M3959" s="175"/>
      <c r="N3959" s="174"/>
      <c r="P3959" s="174"/>
      <c r="R3959" s="175"/>
      <c r="S3959" s="174"/>
      <c r="U3959" s="174"/>
      <c r="W3959" s="175"/>
      <c r="X3959" s="174"/>
    </row>
    <row r="3960" spans="7:24" s="165" customFormat="1" ht="15" customHeight="1">
      <c r="G3960" s="172"/>
      <c r="I3960" s="173"/>
      <c r="J3960" s="173"/>
      <c r="K3960" s="174"/>
      <c r="M3960" s="175"/>
      <c r="N3960" s="174"/>
      <c r="P3960" s="174"/>
      <c r="R3960" s="175"/>
      <c r="S3960" s="174"/>
      <c r="U3960" s="174"/>
      <c r="W3960" s="175"/>
      <c r="X3960" s="174"/>
    </row>
    <row r="3961" spans="7:24" s="165" customFormat="1" ht="15" customHeight="1">
      <c r="G3961" s="172"/>
      <c r="I3961" s="173"/>
      <c r="J3961" s="173"/>
      <c r="K3961" s="174"/>
      <c r="M3961" s="175"/>
      <c r="N3961" s="174"/>
      <c r="P3961" s="174"/>
      <c r="R3961" s="175"/>
      <c r="S3961" s="174"/>
      <c r="U3961" s="174"/>
      <c r="W3961" s="175"/>
      <c r="X3961" s="174"/>
    </row>
    <row r="3962" spans="7:24" s="165" customFormat="1" ht="15" customHeight="1">
      <c r="G3962" s="172"/>
      <c r="I3962" s="173"/>
      <c r="J3962" s="173"/>
      <c r="K3962" s="174"/>
      <c r="M3962" s="175"/>
      <c r="N3962" s="174"/>
      <c r="P3962" s="174"/>
      <c r="R3962" s="175"/>
      <c r="S3962" s="174"/>
      <c r="U3962" s="174"/>
      <c r="W3962" s="175"/>
      <c r="X3962" s="174"/>
    </row>
    <row r="3963" spans="7:24" s="165" customFormat="1" ht="15" customHeight="1">
      <c r="G3963" s="172"/>
      <c r="I3963" s="173"/>
      <c r="J3963" s="173"/>
      <c r="K3963" s="174"/>
      <c r="M3963" s="175"/>
      <c r="N3963" s="174"/>
      <c r="P3963" s="174"/>
      <c r="R3963" s="175"/>
      <c r="S3963" s="174"/>
      <c r="U3963" s="174"/>
      <c r="W3963" s="175"/>
      <c r="X3963" s="174"/>
    </row>
    <row r="3964" spans="7:24" s="165" customFormat="1" ht="15" customHeight="1">
      <c r="G3964" s="172"/>
      <c r="I3964" s="173"/>
      <c r="J3964" s="173"/>
      <c r="K3964" s="174"/>
      <c r="M3964" s="175"/>
      <c r="N3964" s="174"/>
      <c r="P3964" s="174"/>
      <c r="R3964" s="175"/>
      <c r="S3964" s="174"/>
      <c r="U3964" s="174"/>
      <c r="W3964" s="175"/>
      <c r="X3964" s="174"/>
    </row>
    <row r="3965" spans="7:24" s="165" customFormat="1" ht="15" customHeight="1">
      <c r="G3965" s="172"/>
      <c r="I3965" s="173"/>
      <c r="J3965" s="173"/>
      <c r="K3965" s="174"/>
      <c r="M3965" s="175"/>
      <c r="N3965" s="174"/>
      <c r="P3965" s="174"/>
      <c r="R3965" s="175"/>
      <c r="S3965" s="174"/>
      <c r="U3965" s="174"/>
      <c r="W3965" s="175"/>
      <c r="X3965" s="174"/>
    </row>
    <row r="3966" spans="7:24" s="165" customFormat="1" ht="15" customHeight="1">
      <c r="G3966" s="172"/>
      <c r="I3966" s="173"/>
      <c r="J3966" s="173"/>
      <c r="K3966" s="174"/>
      <c r="M3966" s="175"/>
      <c r="N3966" s="174"/>
      <c r="P3966" s="174"/>
      <c r="R3966" s="175"/>
      <c r="S3966" s="174"/>
      <c r="U3966" s="174"/>
      <c r="W3966" s="175"/>
      <c r="X3966" s="174"/>
    </row>
    <row r="3967" spans="7:24" s="165" customFormat="1" ht="15" customHeight="1">
      <c r="G3967" s="172"/>
      <c r="I3967" s="173"/>
      <c r="J3967" s="173"/>
      <c r="K3967" s="174"/>
      <c r="M3967" s="175"/>
      <c r="N3967" s="174"/>
      <c r="P3967" s="174"/>
      <c r="R3967" s="175"/>
      <c r="S3967" s="174"/>
      <c r="U3967" s="174"/>
      <c r="W3967" s="175"/>
      <c r="X3967" s="174"/>
    </row>
    <row r="3968" spans="7:24" s="165" customFormat="1" ht="15" customHeight="1">
      <c r="G3968" s="172"/>
      <c r="I3968" s="173"/>
      <c r="J3968" s="173"/>
      <c r="K3968" s="174"/>
      <c r="M3968" s="175"/>
      <c r="N3968" s="174"/>
      <c r="P3968" s="174"/>
      <c r="R3968" s="175"/>
      <c r="S3968" s="174"/>
      <c r="U3968" s="174"/>
      <c r="W3968" s="175"/>
      <c r="X3968" s="174"/>
    </row>
    <row r="3969" spans="7:24" s="165" customFormat="1" ht="15" customHeight="1">
      <c r="G3969" s="172"/>
      <c r="I3969" s="173"/>
      <c r="J3969" s="173"/>
      <c r="K3969" s="174"/>
      <c r="M3969" s="175"/>
      <c r="N3969" s="174"/>
      <c r="P3969" s="174"/>
      <c r="R3969" s="175"/>
      <c r="S3969" s="174"/>
      <c r="U3969" s="174"/>
      <c r="W3969" s="175"/>
      <c r="X3969" s="174"/>
    </row>
    <row r="3970" spans="7:24" s="165" customFormat="1" ht="15" customHeight="1">
      <c r="G3970" s="172"/>
      <c r="I3970" s="173"/>
      <c r="J3970" s="173"/>
      <c r="K3970" s="174"/>
      <c r="M3970" s="175"/>
      <c r="N3970" s="174"/>
      <c r="P3970" s="174"/>
      <c r="R3970" s="175"/>
      <c r="S3970" s="174"/>
      <c r="U3970" s="174"/>
      <c r="W3970" s="175"/>
      <c r="X3970" s="174"/>
    </row>
    <row r="3971" spans="7:24" s="165" customFormat="1" ht="15" customHeight="1">
      <c r="G3971" s="172"/>
      <c r="I3971" s="173"/>
      <c r="J3971" s="173"/>
      <c r="K3971" s="174"/>
      <c r="M3971" s="175"/>
      <c r="N3971" s="174"/>
      <c r="P3971" s="174"/>
      <c r="R3971" s="175"/>
      <c r="S3971" s="174"/>
      <c r="U3971" s="174"/>
      <c r="W3971" s="175"/>
      <c r="X3971" s="174"/>
    </row>
    <row r="3972" spans="7:24" s="165" customFormat="1" ht="15" customHeight="1">
      <c r="G3972" s="172"/>
      <c r="I3972" s="173"/>
      <c r="J3972" s="173"/>
      <c r="K3972" s="174"/>
      <c r="M3972" s="175"/>
      <c r="N3972" s="174"/>
      <c r="P3972" s="174"/>
      <c r="R3972" s="175"/>
      <c r="S3972" s="174"/>
      <c r="U3972" s="174"/>
      <c r="W3972" s="175"/>
      <c r="X3972" s="174"/>
    </row>
    <row r="3973" spans="7:24" s="165" customFormat="1" ht="15" customHeight="1">
      <c r="G3973" s="172"/>
      <c r="I3973" s="173"/>
      <c r="J3973" s="173"/>
      <c r="K3973" s="174"/>
      <c r="M3973" s="175"/>
      <c r="N3973" s="174"/>
      <c r="P3973" s="174"/>
      <c r="R3973" s="175"/>
      <c r="S3973" s="174"/>
      <c r="U3973" s="174"/>
      <c r="W3973" s="175"/>
      <c r="X3973" s="174"/>
    </row>
    <row r="3974" spans="7:24" s="165" customFormat="1" ht="15" customHeight="1">
      <c r="G3974" s="172"/>
      <c r="I3974" s="173"/>
      <c r="J3974" s="173"/>
      <c r="K3974" s="174"/>
      <c r="M3974" s="175"/>
      <c r="N3974" s="174"/>
      <c r="P3974" s="174"/>
      <c r="R3974" s="175"/>
      <c r="S3974" s="174"/>
      <c r="U3974" s="174"/>
      <c r="W3974" s="175"/>
      <c r="X3974" s="174"/>
    </row>
    <row r="3975" spans="7:24" s="165" customFormat="1" ht="15" customHeight="1">
      <c r="G3975" s="172"/>
      <c r="I3975" s="173"/>
      <c r="J3975" s="173"/>
      <c r="K3975" s="174"/>
      <c r="M3975" s="175"/>
      <c r="N3975" s="174"/>
      <c r="P3975" s="174"/>
      <c r="R3975" s="175"/>
      <c r="S3975" s="174"/>
      <c r="U3975" s="174"/>
      <c r="W3975" s="175"/>
      <c r="X3975" s="174"/>
    </row>
    <row r="3976" spans="7:24" s="165" customFormat="1" ht="15" customHeight="1">
      <c r="G3976" s="172"/>
      <c r="I3976" s="173"/>
      <c r="J3976" s="173"/>
      <c r="K3976" s="174"/>
      <c r="M3976" s="175"/>
      <c r="N3976" s="174"/>
      <c r="P3976" s="174"/>
      <c r="R3976" s="175"/>
      <c r="S3976" s="174"/>
      <c r="U3976" s="174"/>
      <c r="W3976" s="175"/>
      <c r="X3976" s="174"/>
    </row>
    <row r="3977" spans="7:24" s="165" customFormat="1" ht="15" customHeight="1">
      <c r="G3977" s="172"/>
      <c r="I3977" s="173"/>
      <c r="J3977" s="173"/>
      <c r="K3977" s="174"/>
      <c r="M3977" s="175"/>
      <c r="N3977" s="174"/>
      <c r="P3977" s="174"/>
      <c r="R3977" s="175"/>
      <c r="S3977" s="174"/>
      <c r="U3977" s="174"/>
      <c r="W3977" s="175"/>
      <c r="X3977" s="174"/>
    </row>
    <row r="3978" spans="7:24" s="165" customFormat="1" ht="15" customHeight="1">
      <c r="G3978" s="172"/>
      <c r="I3978" s="173"/>
      <c r="J3978" s="173"/>
      <c r="K3978" s="174"/>
      <c r="M3978" s="175"/>
      <c r="N3978" s="174"/>
      <c r="P3978" s="174"/>
      <c r="R3978" s="175"/>
      <c r="S3978" s="174"/>
      <c r="U3978" s="174"/>
      <c r="W3978" s="175"/>
      <c r="X3978" s="174"/>
    </row>
    <row r="3979" spans="7:24" s="165" customFormat="1" ht="15" customHeight="1">
      <c r="G3979" s="172"/>
      <c r="I3979" s="173"/>
      <c r="J3979" s="173"/>
      <c r="K3979" s="174"/>
      <c r="M3979" s="175"/>
      <c r="N3979" s="174"/>
      <c r="P3979" s="174"/>
      <c r="R3979" s="175"/>
      <c r="S3979" s="174"/>
      <c r="U3979" s="174"/>
      <c r="W3979" s="175"/>
      <c r="X3979" s="174"/>
    </row>
    <row r="3980" spans="7:24" s="165" customFormat="1" ht="15" customHeight="1">
      <c r="G3980" s="172"/>
      <c r="I3980" s="173"/>
      <c r="J3980" s="173"/>
      <c r="K3980" s="174"/>
      <c r="M3980" s="175"/>
      <c r="N3980" s="174"/>
      <c r="P3980" s="174"/>
      <c r="R3980" s="175"/>
      <c r="S3980" s="174"/>
      <c r="U3980" s="174"/>
      <c r="W3980" s="175"/>
      <c r="X3980" s="174"/>
    </row>
    <row r="3981" spans="7:24" s="165" customFormat="1" ht="15" customHeight="1">
      <c r="G3981" s="172"/>
      <c r="I3981" s="173"/>
      <c r="J3981" s="173"/>
      <c r="K3981" s="174"/>
      <c r="M3981" s="175"/>
      <c r="N3981" s="174"/>
      <c r="P3981" s="174"/>
      <c r="R3981" s="175"/>
      <c r="S3981" s="174"/>
      <c r="U3981" s="174"/>
      <c r="W3981" s="175"/>
      <c r="X3981" s="174"/>
    </row>
    <row r="3982" spans="7:24" s="165" customFormat="1" ht="15" customHeight="1">
      <c r="G3982" s="172"/>
      <c r="I3982" s="173"/>
      <c r="J3982" s="173"/>
      <c r="K3982" s="174"/>
      <c r="M3982" s="175"/>
      <c r="N3982" s="174"/>
      <c r="P3982" s="174"/>
      <c r="R3982" s="175"/>
      <c r="S3982" s="174"/>
      <c r="U3982" s="174"/>
      <c r="W3982" s="175"/>
      <c r="X3982" s="174"/>
    </row>
    <row r="3983" spans="7:24" s="165" customFormat="1" ht="15" customHeight="1">
      <c r="G3983" s="172"/>
      <c r="I3983" s="173"/>
      <c r="J3983" s="173"/>
      <c r="K3983" s="174"/>
      <c r="M3983" s="175"/>
      <c r="N3983" s="174"/>
      <c r="P3983" s="174"/>
      <c r="R3983" s="175"/>
      <c r="S3983" s="174"/>
      <c r="U3983" s="174"/>
      <c r="W3983" s="175"/>
      <c r="X3983" s="174"/>
    </row>
    <row r="3984" spans="7:24" s="165" customFormat="1" ht="15" customHeight="1">
      <c r="G3984" s="172"/>
      <c r="I3984" s="173"/>
      <c r="J3984" s="173"/>
      <c r="K3984" s="174"/>
      <c r="M3984" s="175"/>
      <c r="N3984" s="174"/>
      <c r="P3984" s="174"/>
      <c r="R3984" s="175"/>
      <c r="S3984" s="174"/>
      <c r="U3984" s="174"/>
      <c r="W3984" s="175"/>
      <c r="X3984" s="174"/>
    </row>
    <row r="3985" spans="7:24" s="165" customFormat="1" ht="15" customHeight="1">
      <c r="G3985" s="172"/>
      <c r="I3985" s="173"/>
      <c r="J3985" s="173"/>
      <c r="K3985" s="174"/>
      <c r="M3985" s="175"/>
      <c r="N3985" s="174"/>
      <c r="P3985" s="174"/>
      <c r="R3985" s="175"/>
      <c r="S3985" s="174"/>
      <c r="U3985" s="174"/>
      <c r="W3985" s="175"/>
      <c r="X3985" s="174"/>
    </row>
    <row r="3986" spans="7:24" s="165" customFormat="1" ht="15" customHeight="1">
      <c r="G3986" s="172"/>
      <c r="I3986" s="173"/>
      <c r="J3986" s="173"/>
      <c r="K3986" s="174"/>
      <c r="M3986" s="175"/>
      <c r="N3986" s="174"/>
      <c r="P3986" s="174"/>
      <c r="R3986" s="175"/>
      <c r="S3986" s="174"/>
      <c r="U3986" s="174"/>
      <c r="W3986" s="175"/>
      <c r="X3986" s="174"/>
    </row>
    <row r="3987" spans="7:24" s="165" customFormat="1" ht="15" customHeight="1">
      <c r="G3987" s="172"/>
      <c r="I3987" s="173"/>
      <c r="J3987" s="173"/>
      <c r="K3987" s="174"/>
      <c r="M3987" s="175"/>
      <c r="N3987" s="174"/>
      <c r="P3987" s="174"/>
      <c r="R3987" s="175"/>
      <c r="S3987" s="174"/>
      <c r="U3987" s="174"/>
      <c r="W3987" s="175"/>
      <c r="X3987" s="174"/>
    </row>
    <row r="3988" spans="7:24" s="165" customFormat="1" ht="15" customHeight="1">
      <c r="G3988" s="172"/>
      <c r="I3988" s="173"/>
      <c r="J3988" s="173"/>
      <c r="K3988" s="174"/>
      <c r="M3988" s="175"/>
      <c r="N3988" s="174"/>
      <c r="P3988" s="174"/>
      <c r="R3988" s="175"/>
      <c r="S3988" s="174"/>
      <c r="U3988" s="174"/>
      <c r="W3988" s="175"/>
      <c r="X3988" s="174"/>
    </row>
    <row r="3989" spans="7:24" s="165" customFormat="1" ht="15" customHeight="1">
      <c r="G3989" s="172"/>
      <c r="I3989" s="173"/>
      <c r="J3989" s="173"/>
      <c r="K3989" s="174"/>
      <c r="M3989" s="175"/>
      <c r="N3989" s="174"/>
      <c r="P3989" s="174"/>
      <c r="R3989" s="175"/>
      <c r="S3989" s="174"/>
      <c r="U3989" s="174"/>
      <c r="W3989" s="175"/>
      <c r="X3989" s="174"/>
    </row>
    <row r="3990" spans="7:24" s="165" customFormat="1" ht="15" customHeight="1">
      <c r="G3990" s="172"/>
      <c r="I3990" s="173"/>
      <c r="J3990" s="173"/>
      <c r="K3990" s="174"/>
      <c r="M3990" s="175"/>
      <c r="N3990" s="174"/>
      <c r="P3990" s="174"/>
      <c r="R3990" s="175"/>
      <c r="S3990" s="174"/>
      <c r="U3990" s="174"/>
      <c r="W3990" s="175"/>
      <c r="X3990" s="174"/>
    </row>
    <row r="3991" spans="7:24" s="165" customFormat="1" ht="15" customHeight="1">
      <c r="G3991" s="172"/>
      <c r="I3991" s="173"/>
      <c r="J3991" s="173"/>
      <c r="K3991" s="174"/>
      <c r="M3991" s="175"/>
      <c r="N3991" s="174"/>
      <c r="P3991" s="174"/>
      <c r="R3991" s="175"/>
      <c r="S3991" s="174"/>
      <c r="U3991" s="174"/>
      <c r="W3991" s="175"/>
      <c r="X3991" s="174"/>
    </row>
    <row r="3992" spans="7:24" s="165" customFormat="1" ht="15" customHeight="1">
      <c r="G3992" s="172"/>
      <c r="I3992" s="173"/>
      <c r="J3992" s="173"/>
      <c r="K3992" s="174"/>
      <c r="M3992" s="175"/>
      <c r="N3992" s="174"/>
      <c r="P3992" s="174"/>
      <c r="R3992" s="175"/>
      <c r="S3992" s="174"/>
      <c r="U3992" s="174"/>
      <c r="W3992" s="175"/>
      <c r="X3992" s="174"/>
    </row>
    <row r="3993" spans="7:24" s="165" customFormat="1" ht="15" customHeight="1">
      <c r="G3993" s="172"/>
      <c r="I3993" s="173"/>
      <c r="J3993" s="173"/>
      <c r="K3993" s="174"/>
      <c r="M3993" s="175"/>
      <c r="N3993" s="174"/>
      <c r="P3993" s="174"/>
      <c r="R3993" s="175"/>
      <c r="S3993" s="174"/>
      <c r="U3993" s="174"/>
      <c r="W3993" s="175"/>
      <c r="X3993" s="174"/>
    </row>
    <row r="3994" spans="7:24" s="165" customFormat="1" ht="15" customHeight="1">
      <c r="G3994" s="172"/>
      <c r="I3994" s="173"/>
      <c r="J3994" s="173"/>
      <c r="K3994" s="174"/>
      <c r="M3994" s="175"/>
      <c r="N3994" s="174"/>
      <c r="P3994" s="174"/>
      <c r="R3994" s="175"/>
      <c r="S3994" s="174"/>
      <c r="U3994" s="174"/>
      <c r="W3994" s="175"/>
      <c r="X3994" s="174"/>
    </row>
    <row r="3995" spans="7:24" s="165" customFormat="1" ht="15" customHeight="1">
      <c r="G3995" s="172"/>
      <c r="I3995" s="173"/>
      <c r="J3995" s="173"/>
      <c r="K3995" s="174"/>
      <c r="M3995" s="175"/>
      <c r="N3995" s="174"/>
      <c r="P3995" s="174"/>
      <c r="R3995" s="175"/>
      <c r="S3995" s="174"/>
      <c r="U3995" s="174"/>
      <c r="W3995" s="175"/>
      <c r="X3995" s="174"/>
    </row>
    <row r="3996" spans="7:24" s="165" customFormat="1" ht="15" customHeight="1">
      <c r="G3996" s="172"/>
      <c r="I3996" s="173"/>
      <c r="J3996" s="173"/>
      <c r="K3996" s="174"/>
      <c r="M3996" s="175"/>
      <c r="N3996" s="174"/>
      <c r="P3996" s="174"/>
      <c r="R3996" s="175"/>
      <c r="S3996" s="174"/>
      <c r="U3996" s="174"/>
      <c r="W3996" s="175"/>
      <c r="X3996" s="174"/>
    </row>
    <row r="3997" spans="7:24" s="165" customFormat="1" ht="15" customHeight="1">
      <c r="G3997" s="172"/>
      <c r="I3997" s="173"/>
      <c r="J3997" s="173"/>
      <c r="K3997" s="174"/>
      <c r="M3997" s="175"/>
      <c r="N3997" s="174"/>
      <c r="P3997" s="174"/>
      <c r="R3997" s="175"/>
      <c r="S3997" s="174"/>
      <c r="U3997" s="174"/>
      <c r="W3997" s="175"/>
      <c r="X3997" s="174"/>
    </row>
    <row r="3998" spans="7:24" s="165" customFormat="1" ht="15" customHeight="1">
      <c r="G3998" s="172"/>
      <c r="I3998" s="173"/>
      <c r="J3998" s="173"/>
      <c r="K3998" s="174"/>
      <c r="M3998" s="175"/>
      <c r="N3998" s="174"/>
      <c r="P3998" s="174"/>
      <c r="R3998" s="175"/>
      <c r="S3998" s="174"/>
      <c r="U3998" s="174"/>
      <c r="W3998" s="175"/>
      <c r="X3998" s="174"/>
    </row>
    <row r="3999" spans="7:24" s="165" customFormat="1" ht="15" customHeight="1">
      <c r="G3999" s="172"/>
      <c r="I3999" s="173"/>
      <c r="J3999" s="173"/>
      <c r="K3999" s="174"/>
      <c r="M3999" s="175"/>
      <c r="N3999" s="174"/>
      <c r="P3999" s="174"/>
      <c r="R3999" s="175"/>
      <c r="S3999" s="174"/>
      <c r="U3999" s="174"/>
      <c r="W3999" s="175"/>
      <c r="X3999" s="174"/>
    </row>
    <row r="4000" spans="7:24" s="165" customFormat="1" ht="15" customHeight="1">
      <c r="G4000" s="172"/>
      <c r="I4000" s="173"/>
      <c r="J4000" s="173"/>
      <c r="K4000" s="174"/>
      <c r="M4000" s="175"/>
      <c r="N4000" s="174"/>
      <c r="P4000" s="174"/>
      <c r="R4000" s="175"/>
      <c r="S4000" s="174"/>
      <c r="U4000" s="174"/>
      <c r="W4000" s="175"/>
      <c r="X4000" s="174"/>
    </row>
    <row r="4001" spans="7:24" s="165" customFormat="1" ht="15" customHeight="1">
      <c r="G4001" s="172"/>
      <c r="I4001" s="173"/>
      <c r="J4001" s="173"/>
      <c r="K4001" s="174"/>
      <c r="M4001" s="175"/>
      <c r="N4001" s="174"/>
      <c r="P4001" s="174"/>
      <c r="R4001" s="175"/>
      <c r="S4001" s="174"/>
      <c r="U4001" s="174"/>
      <c r="W4001" s="175"/>
      <c r="X4001" s="174"/>
    </row>
    <row r="4002" spans="7:24" s="165" customFormat="1" ht="15" customHeight="1">
      <c r="G4002" s="172"/>
      <c r="I4002" s="173"/>
      <c r="J4002" s="173"/>
      <c r="K4002" s="174"/>
      <c r="M4002" s="175"/>
      <c r="N4002" s="174"/>
      <c r="P4002" s="174"/>
      <c r="R4002" s="175"/>
      <c r="S4002" s="174"/>
      <c r="U4002" s="174"/>
      <c r="W4002" s="175"/>
      <c r="X4002" s="174"/>
    </row>
    <row r="4003" spans="7:24" s="165" customFormat="1" ht="15" customHeight="1">
      <c r="G4003" s="172"/>
      <c r="I4003" s="173"/>
      <c r="J4003" s="173"/>
      <c r="K4003" s="174"/>
      <c r="M4003" s="175"/>
      <c r="N4003" s="174"/>
      <c r="P4003" s="174"/>
      <c r="R4003" s="175"/>
      <c r="S4003" s="174"/>
      <c r="U4003" s="174"/>
      <c r="W4003" s="175"/>
      <c r="X4003" s="174"/>
    </row>
    <row r="4004" spans="7:24" s="165" customFormat="1" ht="15" customHeight="1">
      <c r="G4004" s="172"/>
      <c r="I4004" s="173"/>
      <c r="J4004" s="173"/>
      <c r="K4004" s="174"/>
      <c r="M4004" s="175"/>
      <c r="N4004" s="174"/>
      <c r="P4004" s="174"/>
      <c r="R4004" s="175"/>
      <c r="S4004" s="174"/>
      <c r="U4004" s="174"/>
      <c r="W4004" s="175"/>
      <c r="X4004" s="174"/>
    </row>
    <row r="4005" spans="7:24" s="165" customFormat="1" ht="15" customHeight="1">
      <c r="G4005" s="172"/>
      <c r="I4005" s="173"/>
      <c r="J4005" s="173"/>
      <c r="K4005" s="174"/>
      <c r="M4005" s="175"/>
      <c r="N4005" s="174"/>
      <c r="P4005" s="174"/>
      <c r="R4005" s="175"/>
      <c r="S4005" s="174"/>
      <c r="U4005" s="174"/>
      <c r="W4005" s="175"/>
      <c r="X4005" s="174"/>
    </row>
    <row r="4006" spans="7:24" s="165" customFormat="1" ht="15" customHeight="1">
      <c r="G4006" s="172"/>
      <c r="I4006" s="173"/>
      <c r="J4006" s="173"/>
      <c r="K4006" s="174"/>
      <c r="M4006" s="175"/>
      <c r="N4006" s="174"/>
      <c r="P4006" s="174"/>
      <c r="R4006" s="175"/>
      <c r="S4006" s="174"/>
      <c r="U4006" s="174"/>
      <c r="W4006" s="175"/>
      <c r="X4006" s="174"/>
    </row>
    <row r="4007" spans="7:24" s="165" customFormat="1" ht="15" customHeight="1">
      <c r="G4007" s="172"/>
      <c r="I4007" s="173"/>
      <c r="J4007" s="173"/>
      <c r="K4007" s="174"/>
      <c r="M4007" s="175"/>
      <c r="N4007" s="174"/>
      <c r="P4007" s="174"/>
      <c r="R4007" s="175"/>
      <c r="S4007" s="174"/>
      <c r="U4007" s="174"/>
      <c r="W4007" s="175"/>
      <c r="X4007" s="174"/>
    </row>
    <row r="4008" spans="7:24" s="165" customFormat="1" ht="15" customHeight="1">
      <c r="G4008" s="172"/>
      <c r="I4008" s="173"/>
      <c r="J4008" s="173"/>
      <c r="K4008" s="174"/>
      <c r="M4008" s="175"/>
      <c r="N4008" s="174"/>
      <c r="P4008" s="174"/>
      <c r="R4008" s="175"/>
      <c r="S4008" s="174"/>
      <c r="U4008" s="174"/>
      <c r="W4008" s="175"/>
      <c r="X4008" s="174"/>
    </row>
    <row r="4009" spans="7:24" s="165" customFormat="1" ht="15" customHeight="1">
      <c r="G4009" s="172"/>
      <c r="I4009" s="173"/>
      <c r="J4009" s="173"/>
      <c r="K4009" s="174"/>
      <c r="M4009" s="175"/>
      <c r="N4009" s="174"/>
      <c r="P4009" s="174"/>
      <c r="R4009" s="175"/>
      <c r="S4009" s="174"/>
      <c r="U4009" s="174"/>
      <c r="W4009" s="175"/>
      <c r="X4009" s="174"/>
    </row>
    <row r="4010" spans="7:24" s="165" customFormat="1" ht="15" customHeight="1">
      <c r="G4010" s="172"/>
      <c r="I4010" s="173"/>
      <c r="J4010" s="173"/>
      <c r="K4010" s="174"/>
      <c r="M4010" s="175"/>
      <c r="N4010" s="174"/>
      <c r="P4010" s="174"/>
      <c r="R4010" s="175"/>
      <c r="S4010" s="174"/>
      <c r="U4010" s="174"/>
      <c r="W4010" s="175"/>
      <c r="X4010" s="174"/>
    </row>
    <row r="4011" spans="7:24" s="165" customFormat="1" ht="15" customHeight="1">
      <c r="G4011" s="172"/>
      <c r="I4011" s="173"/>
      <c r="J4011" s="173"/>
      <c r="K4011" s="174"/>
      <c r="M4011" s="175"/>
      <c r="N4011" s="174"/>
      <c r="P4011" s="174"/>
      <c r="R4011" s="175"/>
      <c r="S4011" s="174"/>
      <c r="U4011" s="174"/>
      <c r="W4011" s="175"/>
      <c r="X4011" s="174"/>
    </row>
    <row r="4012" spans="7:24" s="165" customFormat="1" ht="15" customHeight="1">
      <c r="G4012" s="172"/>
      <c r="I4012" s="173"/>
      <c r="J4012" s="173"/>
      <c r="K4012" s="174"/>
      <c r="M4012" s="175"/>
      <c r="N4012" s="174"/>
      <c r="P4012" s="174"/>
      <c r="R4012" s="175"/>
      <c r="S4012" s="174"/>
      <c r="U4012" s="174"/>
      <c r="W4012" s="175"/>
      <c r="X4012" s="174"/>
    </row>
    <row r="4013" spans="7:24" s="165" customFormat="1" ht="15" customHeight="1">
      <c r="G4013" s="172"/>
      <c r="I4013" s="173"/>
      <c r="J4013" s="173"/>
      <c r="K4013" s="174"/>
      <c r="M4013" s="175"/>
      <c r="N4013" s="174"/>
      <c r="P4013" s="174"/>
      <c r="R4013" s="175"/>
      <c r="S4013" s="174"/>
      <c r="U4013" s="174"/>
      <c r="W4013" s="175"/>
      <c r="X4013" s="174"/>
    </row>
    <row r="4014" spans="7:24" s="165" customFormat="1" ht="15" customHeight="1">
      <c r="G4014" s="172"/>
      <c r="I4014" s="173"/>
      <c r="J4014" s="173"/>
      <c r="K4014" s="174"/>
      <c r="M4014" s="175"/>
      <c r="N4014" s="174"/>
      <c r="P4014" s="174"/>
      <c r="R4014" s="175"/>
      <c r="S4014" s="174"/>
      <c r="U4014" s="174"/>
      <c r="W4014" s="175"/>
      <c r="X4014" s="174"/>
    </row>
    <row r="4015" spans="7:24" s="165" customFormat="1" ht="15" customHeight="1">
      <c r="G4015" s="172"/>
      <c r="I4015" s="173"/>
      <c r="J4015" s="173"/>
      <c r="K4015" s="174"/>
      <c r="M4015" s="175"/>
      <c r="N4015" s="174"/>
      <c r="P4015" s="174"/>
      <c r="R4015" s="175"/>
      <c r="S4015" s="174"/>
      <c r="U4015" s="174"/>
      <c r="W4015" s="175"/>
      <c r="X4015" s="174"/>
    </row>
    <row r="4016" spans="7:24" s="165" customFormat="1" ht="15" customHeight="1">
      <c r="G4016" s="172"/>
      <c r="I4016" s="173"/>
      <c r="J4016" s="173"/>
      <c r="K4016" s="174"/>
      <c r="M4016" s="175"/>
      <c r="N4016" s="174"/>
      <c r="P4016" s="174"/>
      <c r="R4016" s="175"/>
      <c r="S4016" s="174"/>
      <c r="U4016" s="174"/>
      <c r="W4016" s="175"/>
      <c r="X4016" s="174"/>
    </row>
    <row r="4017" spans="7:24" s="165" customFormat="1" ht="15" customHeight="1">
      <c r="G4017" s="172"/>
      <c r="I4017" s="173"/>
      <c r="J4017" s="173"/>
      <c r="K4017" s="174"/>
      <c r="M4017" s="175"/>
      <c r="N4017" s="174"/>
      <c r="P4017" s="174"/>
      <c r="R4017" s="175"/>
      <c r="S4017" s="174"/>
      <c r="U4017" s="174"/>
      <c r="W4017" s="175"/>
      <c r="X4017" s="174"/>
    </row>
    <row r="4018" spans="7:24" s="165" customFormat="1" ht="15" customHeight="1">
      <c r="G4018" s="172"/>
      <c r="I4018" s="173"/>
      <c r="J4018" s="173"/>
      <c r="K4018" s="174"/>
      <c r="M4018" s="175"/>
      <c r="N4018" s="174"/>
      <c r="P4018" s="174"/>
      <c r="R4018" s="175"/>
      <c r="S4018" s="174"/>
      <c r="U4018" s="174"/>
      <c r="W4018" s="175"/>
      <c r="X4018" s="174"/>
    </row>
    <row r="4019" spans="7:24" s="165" customFormat="1" ht="15" customHeight="1">
      <c r="G4019" s="172"/>
      <c r="I4019" s="173"/>
      <c r="J4019" s="173"/>
      <c r="K4019" s="174"/>
      <c r="M4019" s="175"/>
      <c r="N4019" s="174"/>
      <c r="P4019" s="174"/>
      <c r="R4019" s="175"/>
      <c r="S4019" s="174"/>
      <c r="U4019" s="174"/>
      <c r="W4019" s="175"/>
      <c r="X4019" s="174"/>
    </row>
    <row r="4020" spans="7:24" s="165" customFormat="1" ht="15" customHeight="1">
      <c r="G4020" s="172"/>
      <c r="I4020" s="173"/>
      <c r="J4020" s="173"/>
      <c r="K4020" s="174"/>
      <c r="M4020" s="175"/>
      <c r="N4020" s="174"/>
      <c r="P4020" s="174"/>
      <c r="R4020" s="175"/>
      <c r="S4020" s="174"/>
      <c r="U4020" s="174"/>
      <c r="W4020" s="175"/>
      <c r="X4020" s="174"/>
    </row>
    <row r="4021" spans="7:24" s="165" customFormat="1" ht="15" customHeight="1">
      <c r="G4021" s="172"/>
      <c r="I4021" s="173"/>
      <c r="J4021" s="173"/>
      <c r="K4021" s="174"/>
      <c r="M4021" s="175"/>
      <c r="N4021" s="174"/>
      <c r="P4021" s="174"/>
      <c r="R4021" s="175"/>
      <c r="S4021" s="174"/>
      <c r="U4021" s="174"/>
      <c r="W4021" s="175"/>
      <c r="X4021" s="174"/>
    </row>
    <row r="4022" spans="7:24" s="165" customFormat="1" ht="15" customHeight="1">
      <c r="G4022" s="172"/>
      <c r="I4022" s="173"/>
      <c r="J4022" s="173"/>
      <c r="K4022" s="174"/>
      <c r="M4022" s="175"/>
      <c r="N4022" s="174"/>
      <c r="P4022" s="174"/>
      <c r="R4022" s="175"/>
      <c r="S4022" s="174"/>
      <c r="U4022" s="174"/>
      <c r="W4022" s="175"/>
      <c r="X4022" s="174"/>
    </row>
    <row r="4023" spans="7:24" s="165" customFormat="1" ht="15" customHeight="1">
      <c r="G4023" s="172"/>
      <c r="I4023" s="173"/>
      <c r="J4023" s="173"/>
      <c r="K4023" s="174"/>
      <c r="M4023" s="175"/>
      <c r="N4023" s="174"/>
      <c r="P4023" s="174"/>
      <c r="R4023" s="175"/>
      <c r="S4023" s="174"/>
      <c r="U4023" s="174"/>
      <c r="W4023" s="175"/>
      <c r="X4023" s="174"/>
    </row>
    <row r="4024" spans="7:24" s="165" customFormat="1" ht="15" customHeight="1">
      <c r="G4024" s="172"/>
      <c r="I4024" s="173"/>
      <c r="J4024" s="173"/>
      <c r="K4024" s="174"/>
      <c r="M4024" s="175"/>
      <c r="N4024" s="174"/>
      <c r="P4024" s="174"/>
      <c r="R4024" s="175"/>
      <c r="S4024" s="174"/>
      <c r="U4024" s="174"/>
      <c r="W4024" s="175"/>
      <c r="X4024" s="174"/>
    </row>
    <row r="4025" spans="7:24" s="165" customFormat="1" ht="15" customHeight="1">
      <c r="G4025" s="172"/>
      <c r="I4025" s="173"/>
      <c r="J4025" s="173"/>
      <c r="K4025" s="174"/>
      <c r="M4025" s="175"/>
      <c r="N4025" s="174"/>
      <c r="P4025" s="174"/>
      <c r="R4025" s="175"/>
      <c r="S4025" s="174"/>
      <c r="U4025" s="174"/>
      <c r="W4025" s="175"/>
      <c r="X4025" s="174"/>
    </row>
    <row r="4026" spans="7:24" s="165" customFormat="1" ht="15" customHeight="1">
      <c r="G4026" s="172"/>
      <c r="I4026" s="173"/>
      <c r="J4026" s="173"/>
      <c r="K4026" s="174"/>
      <c r="M4026" s="175"/>
      <c r="N4026" s="174"/>
      <c r="P4026" s="174"/>
      <c r="R4026" s="175"/>
      <c r="S4026" s="174"/>
      <c r="U4026" s="174"/>
      <c r="W4026" s="175"/>
      <c r="X4026" s="174"/>
    </row>
    <row r="4027" spans="7:24" s="165" customFormat="1" ht="15" customHeight="1">
      <c r="G4027" s="172"/>
      <c r="I4027" s="173"/>
      <c r="J4027" s="173"/>
      <c r="K4027" s="174"/>
      <c r="M4027" s="175"/>
      <c r="N4027" s="174"/>
      <c r="P4027" s="174"/>
      <c r="R4027" s="175"/>
      <c r="S4027" s="174"/>
      <c r="U4027" s="174"/>
      <c r="W4027" s="175"/>
      <c r="X4027" s="174"/>
    </row>
    <row r="4028" spans="7:24" s="165" customFormat="1" ht="15" customHeight="1">
      <c r="G4028" s="172"/>
      <c r="I4028" s="173"/>
      <c r="J4028" s="173"/>
      <c r="K4028" s="174"/>
      <c r="M4028" s="175"/>
      <c r="N4028" s="174"/>
      <c r="P4028" s="174"/>
      <c r="R4028" s="175"/>
      <c r="S4028" s="174"/>
      <c r="U4028" s="174"/>
      <c r="W4028" s="175"/>
      <c r="X4028" s="174"/>
    </row>
    <row r="4029" spans="7:24" s="165" customFormat="1" ht="15" customHeight="1">
      <c r="G4029" s="172"/>
      <c r="I4029" s="173"/>
      <c r="J4029" s="173"/>
      <c r="K4029" s="174"/>
      <c r="M4029" s="175"/>
      <c r="N4029" s="174"/>
      <c r="P4029" s="174"/>
      <c r="R4029" s="175"/>
      <c r="S4029" s="174"/>
      <c r="U4029" s="174"/>
      <c r="W4029" s="175"/>
      <c r="X4029" s="174"/>
    </row>
    <row r="4030" spans="7:24" s="165" customFormat="1" ht="15" customHeight="1">
      <c r="G4030" s="172"/>
      <c r="I4030" s="173"/>
      <c r="J4030" s="173"/>
      <c r="K4030" s="174"/>
      <c r="M4030" s="175"/>
      <c r="N4030" s="174"/>
      <c r="P4030" s="174"/>
      <c r="R4030" s="175"/>
      <c r="S4030" s="174"/>
      <c r="U4030" s="174"/>
      <c r="W4030" s="175"/>
      <c r="X4030" s="174"/>
    </row>
    <row r="4031" spans="7:24" s="165" customFormat="1" ht="15" customHeight="1">
      <c r="G4031" s="172"/>
      <c r="I4031" s="173"/>
      <c r="J4031" s="173"/>
      <c r="K4031" s="174"/>
      <c r="M4031" s="175"/>
      <c r="N4031" s="174"/>
      <c r="P4031" s="174"/>
      <c r="R4031" s="175"/>
      <c r="S4031" s="174"/>
      <c r="U4031" s="174"/>
      <c r="W4031" s="175"/>
      <c r="X4031" s="174"/>
    </row>
    <row r="4032" spans="7:24" s="165" customFormat="1" ht="15" customHeight="1">
      <c r="G4032" s="172"/>
      <c r="I4032" s="173"/>
      <c r="J4032" s="173"/>
      <c r="K4032" s="174"/>
      <c r="M4032" s="175"/>
      <c r="N4032" s="174"/>
      <c r="P4032" s="174"/>
      <c r="R4032" s="175"/>
      <c r="S4032" s="174"/>
      <c r="U4032" s="174"/>
      <c r="W4032" s="175"/>
      <c r="X4032" s="174"/>
    </row>
    <row r="4033" spans="7:24" s="165" customFormat="1" ht="15" customHeight="1">
      <c r="G4033" s="172"/>
      <c r="I4033" s="173"/>
      <c r="J4033" s="173"/>
      <c r="K4033" s="174"/>
      <c r="M4033" s="175"/>
      <c r="N4033" s="174"/>
      <c r="P4033" s="174"/>
      <c r="R4033" s="175"/>
      <c r="S4033" s="174"/>
      <c r="U4033" s="174"/>
      <c r="W4033" s="175"/>
      <c r="X4033" s="174"/>
    </row>
    <row r="4034" spans="7:24" s="165" customFormat="1" ht="15" customHeight="1">
      <c r="G4034" s="172"/>
      <c r="I4034" s="173"/>
      <c r="J4034" s="173"/>
      <c r="K4034" s="174"/>
      <c r="M4034" s="175"/>
      <c r="N4034" s="174"/>
      <c r="P4034" s="174"/>
      <c r="R4034" s="175"/>
      <c r="S4034" s="174"/>
      <c r="U4034" s="174"/>
      <c r="W4034" s="175"/>
      <c r="X4034" s="174"/>
    </row>
    <row r="4035" spans="7:24" s="165" customFormat="1" ht="15" customHeight="1">
      <c r="G4035" s="172"/>
      <c r="I4035" s="173"/>
      <c r="J4035" s="173"/>
      <c r="K4035" s="174"/>
      <c r="M4035" s="175"/>
      <c r="N4035" s="174"/>
      <c r="P4035" s="174"/>
      <c r="R4035" s="175"/>
      <c r="S4035" s="174"/>
      <c r="U4035" s="174"/>
      <c r="W4035" s="175"/>
      <c r="X4035" s="174"/>
    </row>
    <row r="4036" spans="7:24" s="165" customFormat="1" ht="15" customHeight="1">
      <c r="G4036" s="172"/>
      <c r="I4036" s="173"/>
      <c r="J4036" s="173"/>
      <c r="K4036" s="174"/>
      <c r="M4036" s="175"/>
      <c r="N4036" s="174"/>
      <c r="P4036" s="174"/>
      <c r="R4036" s="175"/>
      <c r="S4036" s="174"/>
      <c r="U4036" s="174"/>
      <c r="W4036" s="175"/>
      <c r="X4036" s="174"/>
    </row>
    <row r="4037" spans="7:24" s="165" customFormat="1" ht="15" customHeight="1">
      <c r="G4037" s="172"/>
      <c r="I4037" s="173"/>
      <c r="J4037" s="173"/>
      <c r="K4037" s="174"/>
      <c r="M4037" s="175"/>
      <c r="N4037" s="174"/>
      <c r="P4037" s="174"/>
      <c r="R4037" s="175"/>
      <c r="S4037" s="174"/>
      <c r="U4037" s="174"/>
      <c r="W4037" s="175"/>
      <c r="X4037" s="174"/>
    </row>
    <row r="4038" spans="7:24" s="165" customFormat="1" ht="15" customHeight="1">
      <c r="G4038" s="172"/>
      <c r="I4038" s="173"/>
      <c r="J4038" s="173"/>
      <c r="K4038" s="174"/>
      <c r="M4038" s="175"/>
      <c r="N4038" s="174"/>
      <c r="P4038" s="174"/>
      <c r="R4038" s="175"/>
      <c r="S4038" s="174"/>
      <c r="U4038" s="174"/>
      <c r="W4038" s="175"/>
      <c r="X4038" s="174"/>
    </row>
    <row r="4039" spans="7:24" s="165" customFormat="1" ht="15" customHeight="1">
      <c r="G4039" s="172"/>
      <c r="I4039" s="173"/>
      <c r="J4039" s="173"/>
      <c r="K4039" s="174"/>
      <c r="M4039" s="175"/>
      <c r="N4039" s="174"/>
      <c r="P4039" s="174"/>
      <c r="R4039" s="175"/>
      <c r="S4039" s="174"/>
      <c r="U4039" s="174"/>
      <c r="W4039" s="175"/>
      <c r="X4039" s="174"/>
    </row>
    <row r="4040" spans="7:24" s="165" customFormat="1" ht="15" customHeight="1">
      <c r="G4040" s="172"/>
      <c r="I4040" s="173"/>
      <c r="J4040" s="173"/>
      <c r="K4040" s="174"/>
      <c r="M4040" s="175"/>
      <c r="N4040" s="174"/>
      <c r="P4040" s="174"/>
      <c r="R4040" s="175"/>
      <c r="S4040" s="174"/>
      <c r="U4040" s="174"/>
      <c r="W4040" s="175"/>
      <c r="X4040" s="174"/>
    </row>
    <row r="4041" spans="7:24" s="165" customFormat="1" ht="15" customHeight="1">
      <c r="G4041" s="172"/>
      <c r="I4041" s="173"/>
      <c r="J4041" s="173"/>
      <c r="K4041" s="174"/>
      <c r="M4041" s="175"/>
      <c r="N4041" s="174"/>
      <c r="P4041" s="174"/>
      <c r="R4041" s="175"/>
      <c r="S4041" s="174"/>
      <c r="U4041" s="174"/>
      <c r="W4041" s="175"/>
      <c r="X4041" s="174"/>
    </row>
    <row r="4042" spans="7:24" s="165" customFormat="1" ht="15" customHeight="1">
      <c r="G4042" s="172"/>
      <c r="I4042" s="173"/>
      <c r="J4042" s="173"/>
      <c r="K4042" s="174"/>
      <c r="M4042" s="175"/>
      <c r="N4042" s="174"/>
      <c r="P4042" s="174"/>
      <c r="R4042" s="175"/>
      <c r="S4042" s="174"/>
      <c r="U4042" s="174"/>
      <c r="W4042" s="175"/>
      <c r="X4042" s="174"/>
    </row>
    <row r="4043" spans="7:24" s="165" customFormat="1" ht="15" customHeight="1">
      <c r="G4043" s="172"/>
      <c r="I4043" s="173"/>
      <c r="J4043" s="173"/>
      <c r="K4043" s="174"/>
      <c r="M4043" s="175"/>
      <c r="N4043" s="174"/>
      <c r="P4043" s="174"/>
      <c r="R4043" s="175"/>
      <c r="S4043" s="174"/>
      <c r="U4043" s="174"/>
      <c r="W4043" s="175"/>
      <c r="X4043" s="174"/>
    </row>
    <row r="4044" spans="7:24" s="165" customFormat="1" ht="15" customHeight="1">
      <c r="G4044" s="172"/>
      <c r="I4044" s="173"/>
      <c r="J4044" s="173"/>
      <c r="K4044" s="174"/>
      <c r="M4044" s="175"/>
      <c r="N4044" s="174"/>
      <c r="P4044" s="174"/>
      <c r="R4044" s="175"/>
      <c r="S4044" s="174"/>
      <c r="U4044" s="174"/>
      <c r="W4044" s="175"/>
      <c r="X4044" s="174"/>
    </row>
    <row r="4045" spans="7:24" s="165" customFormat="1" ht="15" customHeight="1">
      <c r="G4045" s="172"/>
      <c r="I4045" s="173"/>
      <c r="J4045" s="173"/>
      <c r="K4045" s="174"/>
      <c r="M4045" s="175"/>
      <c r="N4045" s="174"/>
      <c r="P4045" s="174"/>
      <c r="R4045" s="175"/>
      <c r="S4045" s="174"/>
      <c r="U4045" s="174"/>
      <c r="W4045" s="175"/>
      <c r="X4045" s="174"/>
    </row>
    <row r="4046" spans="7:24" s="165" customFormat="1" ht="15" customHeight="1">
      <c r="G4046" s="172"/>
      <c r="I4046" s="173"/>
      <c r="J4046" s="173"/>
      <c r="K4046" s="174"/>
      <c r="M4046" s="175"/>
      <c r="N4046" s="174"/>
      <c r="P4046" s="174"/>
      <c r="R4046" s="175"/>
      <c r="S4046" s="174"/>
      <c r="U4046" s="174"/>
      <c r="W4046" s="175"/>
      <c r="X4046" s="174"/>
    </row>
    <row r="4047" spans="7:24" s="165" customFormat="1" ht="15" customHeight="1">
      <c r="G4047" s="172"/>
      <c r="I4047" s="173"/>
      <c r="J4047" s="173"/>
      <c r="K4047" s="174"/>
      <c r="M4047" s="175"/>
      <c r="N4047" s="174"/>
      <c r="P4047" s="174"/>
      <c r="R4047" s="175"/>
      <c r="S4047" s="174"/>
      <c r="U4047" s="174"/>
      <c r="W4047" s="175"/>
      <c r="X4047" s="174"/>
    </row>
    <row r="4048" spans="7:24" s="165" customFormat="1" ht="15" customHeight="1">
      <c r="G4048" s="172"/>
      <c r="I4048" s="173"/>
      <c r="J4048" s="173"/>
      <c r="K4048" s="174"/>
      <c r="M4048" s="175"/>
      <c r="N4048" s="174"/>
      <c r="P4048" s="174"/>
      <c r="R4048" s="175"/>
      <c r="S4048" s="174"/>
      <c r="U4048" s="174"/>
      <c r="W4048" s="175"/>
      <c r="X4048" s="174"/>
    </row>
    <row r="4049" spans="7:24" s="165" customFormat="1" ht="15" customHeight="1">
      <c r="G4049" s="172"/>
      <c r="I4049" s="173"/>
      <c r="J4049" s="173"/>
      <c r="K4049" s="174"/>
      <c r="M4049" s="175"/>
      <c r="N4049" s="174"/>
      <c r="P4049" s="174"/>
      <c r="R4049" s="175"/>
      <c r="S4049" s="174"/>
      <c r="U4049" s="174"/>
      <c r="W4049" s="175"/>
      <c r="X4049" s="174"/>
    </row>
    <row r="4050" spans="7:24" s="165" customFormat="1" ht="15" customHeight="1">
      <c r="G4050" s="172"/>
      <c r="I4050" s="173"/>
      <c r="J4050" s="173"/>
      <c r="K4050" s="174"/>
      <c r="M4050" s="175"/>
      <c r="N4050" s="174"/>
      <c r="P4050" s="174"/>
      <c r="R4050" s="175"/>
      <c r="S4050" s="174"/>
      <c r="U4050" s="174"/>
      <c r="W4050" s="175"/>
      <c r="X4050" s="174"/>
    </row>
    <row r="4051" spans="7:24" s="165" customFormat="1" ht="15" customHeight="1">
      <c r="G4051" s="172"/>
      <c r="I4051" s="173"/>
      <c r="J4051" s="173"/>
      <c r="K4051" s="174"/>
      <c r="M4051" s="175"/>
      <c r="N4051" s="174"/>
      <c r="P4051" s="174"/>
      <c r="R4051" s="175"/>
      <c r="S4051" s="174"/>
      <c r="U4051" s="174"/>
      <c r="W4051" s="175"/>
      <c r="X4051" s="174"/>
    </row>
    <row r="4052" spans="7:24" s="165" customFormat="1" ht="15" customHeight="1">
      <c r="G4052" s="172"/>
      <c r="I4052" s="173"/>
      <c r="J4052" s="173"/>
      <c r="K4052" s="174"/>
      <c r="M4052" s="175"/>
      <c r="N4052" s="174"/>
      <c r="P4052" s="174"/>
      <c r="R4052" s="175"/>
      <c r="S4052" s="174"/>
      <c r="U4052" s="174"/>
      <c r="W4052" s="175"/>
      <c r="X4052" s="174"/>
    </row>
    <row r="4053" spans="7:24" s="165" customFormat="1" ht="15" customHeight="1">
      <c r="G4053" s="172"/>
      <c r="I4053" s="173"/>
      <c r="J4053" s="173"/>
      <c r="K4053" s="174"/>
      <c r="M4053" s="175"/>
      <c r="N4053" s="174"/>
      <c r="P4053" s="174"/>
      <c r="R4053" s="175"/>
      <c r="S4053" s="174"/>
      <c r="U4053" s="174"/>
      <c r="W4053" s="175"/>
      <c r="X4053" s="174"/>
    </row>
    <row r="4054" spans="7:24" s="165" customFormat="1" ht="15" customHeight="1">
      <c r="G4054" s="172"/>
      <c r="I4054" s="173"/>
      <c r="J4054" s="173"/>
      <c r="K4054" s="174"/>
      <c r="M4054" s="175"/>
      <c r="N4054" s="174"/>
      <c r="P4054" s="174"/>
      <c r="R4054" s="175"/>
      <c r="S4054" s="174"/>
      <c r="U4054" s="174"/>
      <c r="W4054" s="175"/>
      <c r="X4054" s="174"/>
    </row>
    <row r="4055" spans="7:24" s="165" customFormat="1" ht="15" customHeight="1">
      <c r="G4055" s="172"/>
      <c r="I4055" s="173"/>
      <c r="J4055" s="173"/>
      <c r="K4055" s="174"/>
      <c r="M4055" s="175"/>
      <c r="N4055" s="174"/>
      <c r="P4055" s="174"/>
      <c r="R4055" s="175"/>
      <c r="S4055" s="174"/>
      <c r="U4055" s="174"/>
      <c r="W4055" s="175"/>
      <c r="X4055" s="174"/>
    </row>
    <row r="4056" spans="7:24" s="165" customFormat="1" ht="15" customHeight="1">
      <c r="G4056" s="172"/>
      <c r="I4056" s="173"/>
      <c r="J4056" s="173"/>
      <c r="K4056" s="174"/>
      <c r="M4056" s="175"/>
      <c r="N4056" s="174"/>
      <c r="P4056" s="174"/>
      <c r="R4056" s="175"/>
      <c r="S4056" s="174"/>
      <c r="U4056" s="174"/>
      <c r="W4056" s="175"/>
      <c r="X4056" s="174"/>
    </row>
    <row r="4057" spans="7:24" s="165" customFormat="1" ht="15" customHeight="1">
      <c r="G4057" s="172"/>
      <c r="I4057" s="173"/>
      <c r="J4057" s="173"/>
      <c r="K4057" s="174"/>
      <c r="M4057" s="175"/>
      <c r="N4057" s="174"/>
      <c r="P4057" s="174"/>
      <c r="R4057" s="175"/>
      <c r="S4057" s="174"/>
      <c r="U4057" s="174"/>
      <c r="W4057" s="175"/>
      <c r="X4057" s="174"/>
    </row>
    <row r="4058" spans="7:24" s="165" customFormat="1" ht="15" customHeight="1">
      <c r="G4058" s="172"/>
      <c r="I4058" s="173"/>
      <c r="J4058" s="173"/>
      <c r="K4058" s="174"/>
      <c r="M4058" s="175"/>
      <c r="N4058" s="174"/>
      <c r="P4058" s="174"/>
      <c r="R4058" s="175"/>
      <c r="S4058" s="174"/>
      <c r="U4058" s="174"/>
      <c r="W4058" s="175"/>
      <c r="X4058" s="174"/>
    </row>
    <row r="4059" spans="7:24" s="165" customFormat="1" ht="15" customHeight="1">
      <c r="G4059" s="172"/>
      <c r="I4059" s="173"/>
      <c r="J4059" s="173"/>
      <c r="K4059" s="174"/>
      <c r="M4059" s="175"/>
      <c r="N4059" s="174"/>
      <c r="P4059" s="174"/>
      <c r="R4059" s="175"/>
      <c r="S4059" s="174"/>
      <c r="U4059" s="174"/>
      <c r="W4059" s="175"/>
      <c r="X4059" s="174"/>
    </row>
    <row r="4060" spans="7:24" s="165" customFormat="1" ht="15" customHeight="1">
      <c r="G4060" s="172"/>
      <c r="I4060" s="173"/>
      <c r="J4060" s="173"/>
      <c r="K4060" s="174"/>
      <c r="M4060" s="175"/>
      <c r="N4060" s="174"/>
      <c r="P4060" s="174"/>
      <c r="R4060" s="175"/>
      <c r="S4060" s="174"/>
      <c r="U4060" s="174"/>
      <c r="W4060" s="175"/>
      <c r="X4060" s="174"/>
    </row>
    <row r="4061" spans="7:24" s="165" customFormat="1" ht="15" customHeight="1">
      <c r="G4061" s="172"/>
      <c r="I4061" s="173"/>
      <c r="J4061" s="173"/>
      <c r="K4061" s="174"/>
      <c r="M4061" s="175"/>
      <c r="N4061" s="174"/>
      <c r="P4061" s="174"/>
      <c r="R4061" s="175"/>
      <c r="S4061" s="174"/>
      <c r="U4061" s="174"/>
      <c r="W4061" s="175"/>
      <c r="X4061" s="174"/>
    </row>
    <row r="4062" spans="7:24" s="165" customFormat="1" ht="15" customHeight="1">
      <c r="G4062" s="172"/>
      <c r="I4062" s="173"/>
      <c r="J4062" s="173"/>
      <c r="K4062" s="174"/>
      <c r="M4062" s="175"/>
      <c r="N4062" s="174"/>
      <c r="P4062" s="174"/>
      <c r="R4062" s="175"/>
      <c r="S4062" s="174"/>
      <c r="U4062" s="174"/>
      <c r="W4062" s="175"/>
      <c r="X4062" s="174"/>
    </row>
    <row r="4063" spans="7:24" s="165" customFormat="1" ht="15" customHeight="1">
      <c r="G4063" s="172"/>
      <c r="I4063" s="173"/>
      <c r="J4063" s="173"/>
      <c r="K4063" s="174"/>
      <c r="M4063" s="175"/>
      <c r="N4063" s="174"/>
      <c r="P4063" s="174"/>
      <c r="R4063" s="175"/>
      <c r="S4063" s="174"/>
      <c r="U4063" s="174"/>
      <c r="W4063" s="175"/>
      <c r="X4063" s="174"/>
    </row>
    <row r="4064" spans="7:24" s="165" customFormat="1" ht="15" customHeight="1">
      <c r="G4064" s="172"/>
      <c r="I4064" s="173"/>
      <c r="J4064" s="173"/>
      <c r="K4064" s="174"/>
      <c r="M4064" s="175"/>
      <c r="N4064" s="174"/>
      <c r="P4064" s="174"/>
      <c r="R4064" s="175"/>
      <c r="S4064" s="174"/>
      <c r="U4064" s="174"/>
      <c r="W4064" s="175"/>
      <c r="X4064" s="174"/>
    </row>
    <row r="4065" spans="7:24" s="165" customFormat="1" ht="15" customHeight="1">
      <c r="G4065" s="172"/>
      <c r="I4065" s="173"/>
      <c r="J4065" s="173"/>
      <c r="K4065" s="174"/>
      <c r="M4065" s="175"/>
      <c r="N4065" s="174"/>
      <c r="P4065" s="174"/>
      <c r="R4065" s="175"/>
      <c r="S4065" s="174"/>
      <c r="U4065" s="174"/>
      <c r="W4065" s="175"/>
      <c r="X4065" s="174"/>
    </row>
    <row r="4066" spans="7:24" s="165" customFormat="1" ht="15" customHeight="1">
      <c r="G4066" s="172"/>
      <c r="I4066" s="173"/>
      <c r="J4066" s="173"/>
      <c r="K4066" s="174"/>
      <c r="M4066" s="175"/>
      <c r="N4066" s="174"/>
      <c r="P4066" s="174"/>
      <c r="R4066" s="175"/>
      <c r="S4066" s="174"/>
      <c r="U4066" s="174"/>
      <c r="W4066" s="175"/>
      <c r="X4066" s="174"/>
    </row>
    <row r="4067" spans="7:24" s="165" customFormat="1" ht="15" customHeight="1">
      <c r="G4067" s="172"/>
      <c r="I4067" s="173"/>
      <c r="J4067" s="173"/>
      <c r="K4067" s="174"/>
      <c r="M4067" s="175"/>
      <c r="N4067" s="174"/>
      <c r="P4067" s="174"/>
      <c r="R4067" s="175"/>
      <c r="S4067" s="174"/>
      <c r="U4067" s="174"/>
      <c r="W4067" s="175"/>
      <c r="X4067" s="174"/>
    </row>
    <row r="4068" spans="7:24" s="165" customFormat="1" ht="15" customHeight="1">
      <c r="G4068" s="172"/>
      <c r="I4068" s="173"/>
      <c r="J4068" s="173"/>
      <c r="K4068" s="174"/>
      <c r="M4068" s="175"/>
      <c r="N4068" s="174"/>
      <c r="P4068" s="174"/>
      <c r="R4068" s="175"/>
      <c r="S4068" s="174"/>
      <c r="U4068" s="174"/>
      <c r="W4068" s="175"/>
      <c r="X4068" s="174"/>
    </row>
    <row r="4069" spans="7:24" s="165" customFormat="1" ht="15" customHeight="1">
      <c r="G4069" s="172"/>
      <c r="I4069" s="173"/>
      <c r="J4069" s="173"/>
      <c r="K4069" s="174"/>
      <c r="M4069" s="175"/>
      <c r="N4069" s="174"/>
      <c r="P4069" s="174"/>
      <c r="R4069" s="175"/>
      <c r="S4069" s="174"/>
      <c r="U4069" s="174"/>
      <c r="W4069" s="175"/>
      <c r="X4069" s="174"/>
    </row>
    <row r="4070" spans="7:24" s="165" customFormat="1" ht="15" customHeight="1">
      <c r="G4070" s="172"/>
      <c r="I4070" s="173"/>
      <c r="J4070" s="173"/>
      <c r="K4070" s="174"/>
      <c r="M4070" s="175"/>
      <c r="N4070" s="174"/>
      <c r="P4070" s="174"/>
      <c r="R4070" s="175"/>
      <c r="S4070" s="174"/>
      <c r="U4070" s="174"/>
      <c r="W4070" s="175"/>
      <c r="X4070" s="174"/>
    </row>
    <row r="4071" spans="7:24" s="165" customFormat="1" ht="15" customHeight="1">
      <c r="G4071" s="172"/>
      <c r="I4071" s="173"/>
      <c r="J4071" s="173"/>
      <c r="K4071" s="174"/>
      <c r="M4071" s="175"/>
      <c r="N4071" s="174"/>
      <c r="P4071" s="174"/>
      <c r="R4071" s="175"/>
      <c r="S4071" s="174"/>
      <c r="U4071" s="174"/>
      <c r="W4071" s="175"/>
      <c r="X4071" s="174"/>
    </row>
    <row r="4072" spans="7:24" s="165" customFormat="1" ht="15" customHeight="1">
      <c r="G4072" s="172"/>
      <c r="I4072" s="173"/>
      <c r="J4072" s="173"/>
      <c r="K4072" s="174"/>
      <c r="M4072" s="175"/>
      <c r="N4072" s="174"/>
      <c r="P4072" s="174"/>
      <c r="R4072" s="175"/>
      <c r="S4072" s="174"/>
      <c r="U4072" s="174"/>
      <c r="W4072" s="175"/>
      <c r="X4072" s="174"/>
    </row>
    <row r="4073" spans="7:24" s="165" customFormat="1" ht="15" customHeight="1">
      <c r="G4073" s="172"/>
      <c r="I4073" s="173"/>
      <c r="J4073" s="173"/>
      <c r="K4073" s="174"/>
      <c r="M4073" s="175"/>
      <c r="N4073" s="174"/>
      <c r="P4073" s="174"/>
      <c r="R4073" s="175"/>
      <c r="S4073" s="174"/>
      <c r="U4073" s="174"/>
      <c r="W4073" s="175"/>
      <c r="X4073" s="174"/>
    </row>
    <row r="4074" spans="7:24" s="165" customFormat="1" ht="15" customHeight="1">
      <c r="G4074" s="172"/>
      <c r="I4074" s="173"/>
      <c r="J4074" s="173"/>
      <c r="K4074" s="174"/>
      <c r="M4074" s="175"/>
      <c r="N4074" s="174"/>
      <c r="P4074" s="174"/>
      <c r="R4074" s="175"/>
      <c r="S4074" s="174"/>
      <c r="U4074" s="174"/>
      <c r="W4074" s="175"/>
      <c r="X4074" s="174"/>
    </row>
    <row r="4075" spans="7:24" s="165" customFormat="1" ht="15" customHeight="1">
      <c r="G4075" s="172"/>
      <c r="I4075" s="173"/>
      <c r="J4075" s="173"/>
      <c r="K4075" s="174"/>
      <c r="M4075" s="175"/>
      <c r="N4075" s="174"/>
      <c r="P4075" s="174"/>
      <c r="R4075" s="175"/>
      <c r="S4075" s="174"/>
      <c r="U4075" s="174"/>
      <c r="W4075" s="175"/>
      <c r="X4075" s="174"/>
    </row>
    <row r="4076" spans="7:24" s="165" customFormat="1" ht="15" customHeight="1">
      <c r="G4076" s="172"/>
      <c r="I4076" s="173"/>
      <c r="J4076" s="173"/>
      <c r="K4076" s="174"/>
      <c r="M4076" s="175"/>
      <c r="N4076" s="174"/>
      <c r="P4076" s="174"/>
      <c r="R4076" s="175"/>
      <c r="S4076" s="174"/>
      <c r="U4076" s="174"/>
      <c r="W4076" s="175"/>
      <c r="X4076" s="174"/>
    </row>
    <row r="4077" spans="7:24" s="165" customFormat="1" ht="15" customHeight="1">
      <c r="G4077" s="172"/>
      <c r="I4077" s="173"/>
      <c r="J4077" s="173"/>
      <c r="K4077" s="174"/>
      <c r="M4077" s="175"/>
      <c r="N4077" s="174"/>
      <c r="P4077" s="174"/>
      <c r="R4077" s="175"/>
      <c r="S4077" s="174"/>
      <c r="U4077" s="174"/>
      <c r="W4077" s="175"/>
      <c r="X4077" s="174"/>
    </row>
    <row r="4078" spans="7:24" s="165" customFormat="1" ht="15" customHeight="1">
      <c r="G4078" s="172"/>
      <c r="I4078" s="173"/>
      <c r="J4078" s="173"/>
      <c r="K4078" s="174"/>
      <c r="M4078" s="175"/>
      <c r="N4078" s="174"/>
      <c r="P4078" s="174"/>
      <c r="R4078" s="175"/>
      <c r="S4078" s="174"/>
      <c r="U4078" s="174"/>
      <c r="W4078" s="175"/>
      <c r="X4078" s="174"/>
    </row>
    <row r="4079" spans="7:24" s="165" customFormat="1" ht="15" customHeight="1">
      <c r="G4079" s="172"/>
      <c r="I4079" s="173"/>
      <c r="J4079" s="173"/>
      <c r="K4079" s="174"/>
      <c r="M4079" s="175"/>
      <c r="N4079" s="174"/>
      <c r="P4079" s="174"/>
      <c r="R4079" s="175"/>
      <c r="S4079" s="174"/>
      <c r="U4079" s="174"/>
      <c r="W4079" s="175"/>
      <c r="X4079" s="174"/>
    </row>
    <row r="4080" spans="7:24" s="165" customFormat="1" ht="15" customHeight="1">
      <c r="G4080" s="172"/>
      <c r="I4080" s="173"/>
      <c r="J4080" s="173"/>
      <c r="K4080" s="174"/>
      <c r="M4080" s="175"/>
      <c r="N4080" s="174"/>
      <c r="P4080" s="174"/>
      <c r="R4080" s="175"/>
      <c r="S4080" s="174"/>
      <c r="U4080" s="174"/>
      <c r="W4080" s="175"/>
      <c r="X4080" s="174"/>
    </row>
    <row r="4081" spans="7:24" s="165" customFormat="1" ht="15" customHeight="1">
      <c r="G4081" s="172"/>
      <c r="I4081" s="173"/>
      <c r="J4081" s="173"/>
      <c r="K4081" s="174"/>
      <c r="M4081" s="175"/>
      <c r="N4081" s="174"/>
      <c r="P4081" s="174"/>
      <c r="R4081" s="175"/>
      <c r="S4081" s="174"/>
      <c r="U4081" s="174"/>
      <c r="W4081" s="175"/>
      <c r="X4081" s="174"/>
    </row>
    <row r="4082" spans="7:24" s="165" customFormat="1" ht="15" customHeight="1">
      <c r="G4082" s="172"/>
      <c r="I4082" s="173"/>
      <c r="J4082" s="173"/>
      <c r="K4082" s="174"/>
      <c r="M4082" s="175"/>
      <c r="N4082" s="174"/>
      <c r="P4082" s="174"/>
      <c r="R4082" s="175"/>
      <c r="S4082" s="174"/>
      <c r="U4082" s="174"/>
      <c r="W4082" s="175"/>
      <c r="X4082" s="174"/>
    </row>
    <row r="4083" spans="7:24" s="165" customFormat="1" ht="15" customHeight="1">
      <c r="G4083" s="172"/>
      <c r="I4083" s="173"/>
      <c r="J4083" s="173"/>
      <c r="K4083" s="174"/>
      <c r="M4083" s="175"/>
      <c r="N4083" s="174"/>
      <c r="P4083" s="174"/>
      <c r="R4083" s="175"/>
      <c r="S4083" s="174"/>
      <c r="U4083" s="174"/>
      <c r="W4083" s="175"/>
      <c r="X4083" s="174"/>
    </row>
    <row r="4084" spans="7:24" s="165" customFormat="1" ht="15" customHeight="1">
      <c r="G4084" s="172"/>
      <c r="I4084" s="173"/>
      <c r="J4084" s="173"/>
      <c r="K4084" s="174"/>
      <c r="M4084" s="175"/>
      <c r="N4084" s="174"/>
      <c r="P4084" s="174"/>
      <c r="R4084" s="175"/>
      <c r="S4084" s="174"/>
      <c r="U4084" s="174"/>
      <c r="W4084" s="175"/>
      <c r="X4084" s="174"/>
    </row>
    <row r="4085" spans="7:24" s="165" customFormat="1" ht="15" customHeight="1">
      <c r="G4085" s="172"/>
      <c r="I4085" s="173"/>
      <c r="J4085" s="173"/>
      <c r="K4085" s="174"/>
      <c r="M4085" s="175"/>
      <c r="N4085" s="174"/>
      <c r="P4085" s="174"/>
      <c r="R4085" s="175"/>
      <c r="S4085" s="174"/>
      <c r="U4085" s="174"/>
      <c r="W4085" s="175"/>
      <c r="X4085" s="174"/>
    </row>
    <row r="4086" spans="7:24" s="165" customFormat="1" ht="15" customHeight="1">
      <c r="G4086" s="172"/>
      <c r="I4086" s="173"/>
      <c r="J4086" s="173"/>
      <c r="K4086" s="174"/>
      <c r="M4086" s="175"/>
      <c r="N4086" s="174"/>
      <c r="P4086" s="174"/>
      <c r="R4086" s="175"/>
      <c r="S4086" s="174"/>
      <c r="U4086" s="174"/>
      <c r="W4086" s="175"/>
      <c r="X4086" s="174"/>
    </row>
    <row r="4087" spans="7:24" s="165" customFormat="1" ht="15" customHeight="1">
      <c r="G4087" s="172"/>
      <c r="I4087" s="173"/>
      <c r="J4087" s="173"/>
      <c r="K4087" s="174"/>
      <c r="M4087" s="175"/>
      <c r="N4087" s="174"/>
      <c r="P4087" s="174"/>
      <c r="R4087" s="175"/>
      <c r="S4087" s="174"/>
      <c r="U4087" s="174"/>
      <c r="W4087" s="175"/>
      <c r="X4087" s="174"/>
    </row>
    <row r="4088" spans="7:24" s="165" customFormat="1" ht="15" customHeight="1">
      <c r="G4088" s="172"/>
      <c r="I4088" s="173"/>
      <c r="J4088" s="173"/>
      <c r="K4088" s="174"/>
      <c r="M4088" s="175"/>
      <c r="N4088" s="174"/>
      <c r="P4088" s="174"/>
      <c r="R4088" s="175"/>
      <c r="S4088" s="174"/>
      <c r="U4088" s="174"/>
      <c r="W4088" s="175"/>
      <c r="X4088" s="174"/>
    </row>
    <row r="4089" spans="7:24" s="165" customFormat="1" ht="15" customHeight="1">
      <c r="G4089" s="172"/>
      <c r="I4089" s="173"/>
      <c r="J4089" s="173"/>
      <c r="K4089" s="174"/>
      <c r="M4089" s="175"/>
      <c r="N4089" s="174"/>
      <c r="P4089" s="174"/>
      <c r="R4089" s="175"/>
      <c r="S4089" s="174"/>
      <c r="U4089" s="174"/>
      <c r="W4089" s="175"/>
      <c r="X4089" s="174"/>
    </row>
    <row r="4090" spans="7:24" s="165" customFormat="1" ht="15" customHeight="1">
      <c r="G4090" s="172"/>
      <c r="I4090" s="173"/>
      <c r="J4090" s="173"/>
      <c r="K4090" s="174"/>
      <c r="M4090" s="175"/>
      <c r="N4090" s="174"/>
      <c r="P4090" s="174"/>
      <c r="R4090" s="175"/>
      <c r="S4090" s="174"/>
      <c r="U4090" s="174"/>
      <c r="W4090" s="175"/>
      <c r="X4090" s="174"/>
    </row>
    <row r="4091" spans="7:24" s="165" customFormat="1" ht="15" customHeight="1">
      <c r="G4091" s="172"/>
      <c r="I4091" s="173"/>
      <c r="J4091" s="173"/>
      <c r="K4091" s="174"/>
      <c r="M4091" s="175"/>
      <c r="N4091" s="174"/>
      <c r="P4091" s="174"/>
      <c r="R4091" s="175"/>
      <c r="S4091" s="174"/>
      <c r="U4091" s="174"/>
      <c r="W4091" s="175"/>
      <c r="X4091" s="174"/>
    </row>
    <row r="4092" spans="7:24" s="165" customFormat="1" ht="15" customHeight="1">
      <c r="G4092" s="172"/>
      <c r="I4092" s="173"/>
      <c r="J4092" s="173"/>
      <c r="K4092" s="174"/>
      <c r="M4092" s="175"/>
      <c r="N4092" s="174"/>
      <c r="P4092" s="174"/>
      <c r="R4092" s="175"/>
      <c r="S4092" s="174"/>
      <c r="U4092" s="174"/>
      <c r="W4092" s="175"/>
      <c r="X4092" s="174"/>
    </row>
    <row r="4093" spans="7:24" s="165" customFormat="1" ht="15" customHeight="1">
      <c r="G4093" s="172"/>
      <c r="I4093" s="173"/>
      <c r="J4093" s="173"/>
      <c r="K4093" s="174"/>
      <c r="M4093" s="175"/>
      <c r="N4093" s="174"/>
      <c r="P4093" s="174"/>
      <c r="R4093" s="175"/>
      <c r="S4093" s="174"/>
      <c r="U4093" s="174"/>
      <c r="W4093" s="175"/>
      <c r="X4093" s="174"/>
    </row>
    <row r="4094" spans="7:24" s="165" customFormat="1" ht="15" customHeight="1">
      <c r="G4094" s="172"/>
      <c r="I4094" s="173"/>
      <c r="J4094" s="173"/>
      <c r="K4094" s="174"/>
      <c r="M4094" s="175"/>
      <c r="N4094" s="174"/>
      <c r="P4094" s="174"/>
      <c r="R4094" s="175"/>
      <c r="S4094" s="174"/>
      <c r="U4094" s="174"/>
      <c r="W4094" s="175"/>
      <c r="X4094" s="174"/>
    </row>
    <row r="4095" spans="7:24" s="165" customFormat="1" ht="15" customHeight="1">
      <c r="G4095" s="172"/>
      <c r="I4095" s="173"/>
      <c r="J4095" s="173"/>
      <c r="K4095" s="174"/>
      <c r="M4095" s="175"/>
      <c r="N4095" s="174"/>
      <c r="P4095" s="174"/>
      <c r="R4095" s="175"/>
      <c r="S4095" s="174"/>
      <c r="U4095" s="174"/>
      <c r="W4095" s="175"/>
      <c r="X4095" s="174"/>
    </row>
    <row r="4096" spans="7:24" s="165" customFormat="1" ht="15" customHeight="1">
      <c r="G4096" s="172"/>
      <c r="I4096" s="173"/>
      <c r="J4096" s="173"/>
      <c r="K4096" s="174"/>
      <c r="M4096" s="175"/>
      <c r="N4096" s="174"/>
      <c r="P4096" s="174"/>
      <c r="R4096" s="175"/>
      <c r="S4096" s="174"/>
      <c r="U4096" s="174"/>
      <c r="W4096" s="175"/>
      <c r="X4096" s="174"/>
    </row>
    <row r="4097" spans="7:24" s="165" customFormat="1" ht="15" customHeight="1">
      <c r="G4097" s="172"/>
      <c r="I4097" s="173"/>
      <c r="J4097" s="173"/>
      <c r="K4097" s="174"/>
      <c r="M4097" s="175"/>
      <c r="N4097" s="174"/>
      <c r="P4097" s="174"/>
      <c r="R4097" s="175"/>
      <c r="S4097" s="174"/>
      <c r="U4097" s="174"/>
      <c r="W4097" s="175"/>
      <c r="X4097" s="174"/>
    </row>
    <row r="4098" spans="7:24" s="165" customFormat="1" ht="15" customHeight="1">
      <c r="G4098" s="172"/>
      <c r="I4098" s="173"/>
      <c r="J4098" s="173"/>
      <c r="K4098" s="174"/>
      <c r="M4098" s="175"/>
      <c r="N4098" s="174"/>
      <c r="P4098" s="174"/>
      <c r="R4098" s="175"/>
      <c r="S4098" s="174"/>
      <c r="U4098" s="174"/>
      <c r="W4098" s="175"/>
      <c r="X4098" s="174"/>
    </row>
    <row r="4099" spans="7:24" s="165" customFormat="1" ht="15" customHeight="1">
      <c r="G4099" s="172"/>
      <c r="I4099" s="173"/>
      <c r="J4099" s="173"/>
      <c r="K4099" s="174"/>
      <c r="M4099" s="175"/>
      <c r="N4099" s="174"/>
      <c r="P4099" s="174"/>
      <c r="R4099" s="175"/>
      <c r="S4099" s="174"/>
      <c r="U4099" s="174"/>
      <c r="W4099" s="175"/>
      <c r="X4099" s="174"/>
    </row>
    <row r="4100" spans="7:24" s="165" customFormat="1" ht="15" customHeight="1">
      <c r="G4100" s="172"/>
      <c r="I4100" s="173"/>
      <c r="J4100" s="173"/>
      <c r="K4100" s="174"/>
      <c r="M4100" s="175"/>
      <c r="N4100" s="174"/>
      <c r="P4100" s="174"/>
      <c r="R4100" s="175"/>
      <c r="S4100" s="174"/>
      <c r="U4100" s="174"/>
      <c r="W4100" s="175"/>
      <c r="X4100" s="174"/>
    </row>
    <row r="4101" spans="7:24" s="165" customFormat="1" ht="15" customHeight="1">
      <c r="G4101" s="172"/>
      <c r="I4101" s="173"/>
      <c r="J4101" s="173"/>
      <c r="K4101" s="174"/>
      <c r="M4101" s="175"/>
      <c r="N4101" s="174"/>
      <c r="P4101" s="174"/>
      <c r="R4101" s="175"/>
      <c r="S4101" s="174"/>
      <c r="U4101" s="174"/>
      <c r="W4101" s="175"/>
      <c r="X4101" s="174"/>
    </row>
    <row r="4102" spans="7:24" s="165" customFormat="1" ht="15" customHeight="1">
      <c r="G4102" s="172"/>
      <c r="I4102" s="173"/>
      <c r="J4102" s="173"/>
      <c r="K4102" s="174"/>
      <c r="M4102" s="175"/>
      <c r="N4102" s="174"/>
      <c r="P4102" s="174"/>
      <c r="R4102" s="175"/>
      <c r="S4102" s="174"/>
      <c r="U4102" s="174"/>
      <c r="W4102" s="175"/>
      <c r="X4102" s="174"/>
    </row>
    <row r="4103" spans="7:24" s="165" customFormat="1" ht="15" customHeight="1">
      <c r="G4103" s="172"/>
      <c r="I4103" s="173"/>
      <c r="J4103" s="173"/>
      <c r="K4103" s="174"/>
      <c r="M4103" s="175"/>
      <c r="N4103" s="174"/>
      <c r="P4103" s="174"/>
      <c r="R4103" s="175"/>
      <c r="S4103" s="174"/>
      <c r="U4103" s="174"/>
      <c r="W4103" s="175"/>
      <c r="X4103" s="174"/>
    </row>
    <row r="4104" spans="7:24" s="165" customFormat="1" ht="15" customHeight="1">
      <c r="G4104" s="172"/>
      <c r="I4104" s="173"/>
      <c r="J4104" s="173"/>
      <c r="K4104" s="174"/>
      <c r="M4104" s="175"/>
      <c r="N4104" s="174"/>
      <c r="P4104" s="174"/>
      <c r="R4104" s="175"/>
      <c r="S4104" s="174"/>
      <c r="U4104" s="174"/>
      <c r="W4104" s="175"/>
      <c r="X4104" s="174"/>
    </row>
    <row r="4105" spans="7:24" s="165" customFormat="1" ht="15" customHeight="1">
      <c r="G4105" s="172"/>
      <c r="I4105" s="173"/>
      <c r="J4105" s="173"/>
      <c r="K4105" s="174"/>
      <c r="M4105" s="175"/>
      <c r="N4105" s="174"/>
      <c r="P4105" s="174"/>
      <c r="R4105" s="175"/>
      <c r="S4105" s="174"/>
      <c r="U4105" s="174"/>
      <c r="W4105" s="175"/>
      <c r="X4105" s="174"/>
    </row>
    <row r="4106" spans="7:24" s="165" customFormat="1" ht="15" customHeight="1">
      <c r="G4106" s="172"/>
      <c r="I4106" s="173"/>
      <c r="J4106" s="173"/>
      <c r="K4106" s="174"/>
      <c r="M4106" s="175"/>
      <c r="N4106" s="174"/>
      <c r="P4106" s="174"/>
      <c r="R4106" s="175"/>
      <c r="S4106" s="174"/>
      <c r="U4106" s="174"/>
      <c r="W4106" s="175"/>
      <c r="X4106" s="174"/>
    </row>
    <row r="4107" spans="7:24" s="165" customFormat="1" ht="15" customHeight="1">
      <c r="G4107" s="172"/>
      <c r="I4107" s="173"/>
      <c r="J4107" s="173"/>
      <c r="K4107" s="174"/>
      <c r="M4107" s="175"/>
      <c r="N4107" s="174"/>
      <c r="P4107" s="174"/>
      <c r="R4107" s="175"/>
      <c r="S4107" s="174"/>
      <c r="U4107" s="174"/>
      <c r="W4107" s="175"/>
      <c r="X4107" s="174"/>
    </row>
    <row r="4108" spans="7:24" s="165" customFormat="1" ht="15" customHeight="1">
      <c r="G4108" s="172"/>
      <c r="I4108" s="173"/>
      <c r="J4108" s="173"/>
      <c r="K4108" s="174"/>
      <c r="M4108" s="175"/>
      <c r="N4108" s="174"/>
      <c r="P4108" s="174"/>
      <c r="R4108" s="175"/>
      <c r="S4108" s="174"/>
      <c r="U4108" s="174"/>
      <c r="W4108" s="175"/>
      <c r="X4108" s="174"/>
    </row>
    <row r="4109" spans="7:24" s="165" customFormat="1" ht="15" customHeight="1">
      <c r="G4109" s="172"/>
      <c r="I4109" s="173"/>
      <c r="J4109" s="173"/>
      <c r="K4109" s="174"/>
      <c r="M4109" s="175"/>
      <c r="N4109" s="174"/>
      <c r="P4109" s="174"/>
      <c r="R4109" s="175"/>
      <c r="S4109" s="174"/>
      <c r="U4109" s="174"/>
      <c r="W4109" s="175"/>
      <c r="X4109" s="174"/>
    </row>
    <row r="4110" spans="7:24" s="165" customFormat="1" ht="15" customHeight="1">
      <c r="G4110" s="172"/>
      <c r="I4110" s="173"/>
      <c r="J4110" s="173"/>
      <c r="K4110" s="174"/>
      <c r="M4110" s="175"/>
      <c r="N4110" s="174"/>
      <c r="P4110" s="174"/>
      <c r="R4110" s="175"/>
      <c r="S4110" s="174"/>
      <c r="U4110" s="174"/>
      <c r="W4110" s="175"/>
      <c r="X4110" s="174"/>
    </row>
    <row r="4111" spans="7:24" s="165" customFormat="1" ht="15" customHeight="1">
      <c r="G4111" s="172"/>
      <c r="I4111" s="173"/>
      <c r="J4111" s="173"/>
      <c r="K4111" s="174"/>
      <c r="M4111" s="175"/>
      <c r="N4111" s="174"/>
      <c r="P4111" s="174"/>
      <c r="R4111" s="175"/>
      <c r="S4111" s="174"/>
      <c r="U4111" s="174"/>
      <c r="W4111" s="175"/>
      <c r="X4111" s="174"/>
    </row>
    <row r="4112" spans="7:24" s="165" customFormat="1" ht="15" customHeight="1">
      <c r="G4112" s="172"/>
      <c r="I4112" s="173"/>
      <c r="J4112" s="173"/>
      <c r="K4112" s="174"/>
      <c r="M4112" s="175"/>
      <c r="N4112" s="174"/>
      <c r="P4112" s="174"/>
      <c r="R4112" s="175"/>
      <c r="S4112" s="174"/>
      <c r="U4112" s="174"/>
      <c r="W4112" s="175"/>
      <c r="X4112" s="174"/>
    </row>
    <row r="4113" spans="7:24" s="165" customFormat="1" ht="15" customHeight="1">
      <c r="G4113" s="172"/>
      <c r="I4113" s="173"/>
      <c r="J4113" s="173"/>
      <c r="K4113" s="174"/>
      <c r="M4113" s="175"/>
      <c r="N4113" s="174"/>
      <c r="P4113" s="174"/>
      <c r="R4113" s="175"/>
      <c r="S4113" s="174"/>
      <c r="U4113" s="174"/>
      <c r="W4113" s="175"/>
      <c r="X4113" s="174"/>
    </row>
    <row r="4114" spans="7:24" s="165" customFormat="1" ht="15" customHeight="1">
      <c r="G4114" s="172"/>
      <c r="I4114" s="173"/>
      <c r="J4114" s="173"/>
      <c r="K4114" s="174"/>
      <c r="M4114" s="175"/>
      <c r="N4114" s="174"/>
      <c r="P4114" s="174"/>
      <c r="R4114" s="175"/>
      <c r="S4114" s="174"/>
      <c r="U4114" s="174"/>
      <c r="W4114" s="175"/>
      <c r="X4114" s="174"/>
    </row>
    <row r="4115" spans="7:24" s="165" customFormat="1" ht="15" customHeight="1">
      <c r="G4115" s="172"/>
      <c r="I4115" s="173"/>
      <c r="J4115" s="173"/>
      <c r="K4115" s="174"/>
      <c r="M4115" s="175"/>
      <c r="N4115" s="174"/>
      <c r="P4115" s="174"/>
      <c r="R4115" s="175"/>
      <c r="S4115" s="174"/>
      <c r="U4115" s="174"/>
      <c r="W4115" s="175"/>
      <c r="X4115" s="174"/>
    </row>
    <row r="4116" spans="7:24" s="165" customFormat="1" ht="15" customHeight="1">
      <c r="G4116" s="172"/>
      <c r="I4116" s="173"/>
      <c r="J4116" s="173"/>
      <c r="K4116" s="174"/>
      <c r="M4116" s="175"/>
      <c r="N4116" s="174"/>
      <c r="P4116" s="174"/>
      <c r="R4116" s="175"/>
      <c r="S4116" s="174"/>
      <c r="U4116" s="174"/>
      <c r="W4116" s="175"/>
      <c r="X4116" s="174"/>
    </row>
    <row r="4117" spans="7:24" s="165" customFormat="1" ht="15" customHeight="1">
      <c r="G4117" s="172"/>
      <c r="I4117" s="173"/>
      <c r="J4117" s="173"/>
      <c r="K4117" s="174"/>
      <c r="M4117" s="175"/>
      <c r="N4117" s="174"/>
      <c r="P4117" s="174"/>
      <c r="R4117" s="175"/>
      <c r="S4117" s="174"/>
      <c r="U4117" s="174"/>
      <c r="W4117" s="175"/>
      <c r="X4117" s="174"/>
    </row>
    <row r="4118" spans="7:24" s="165" customFormat="1" ht="15" customHeight="1">
      <c r="G4118" s="172"/>
      <c r="I4118" s="173"/>
      <c r="J4118" s="173"/>
      <c r="K4118" s="174"/>
      <c r="M4118" s="175"/>
      <c r="N4118" s="174"/>
      <c r="P4118" s="174"/>
      <c r="R4118" s="175"/>
      <c r="S4118" s="174"/>
      <c r="U4118" s="174"/>
      <c r="W4118" s="175"/>
      <c r="X4118" s="174"/>
    </row>
    <row r="4119" spans="7:24" s="165" customFormat="1" ht="15" customHeight="1">
      <c r="G4119" s="172"/>
      <c r="I4119" s="173"/>
      <c r="J4119" s="173"/>
      <c r="K4119" s="174"/>
      <c r="M4119" s="175"/>
      <c r="N4119" s="174"/>
      <c r="P4119" s="174"/>
      <c r="R4119" s="175"/>
      <c r="S4119" s="174"/>
      <c r="U4119" s="174"/>
      <c r="W4119" s="175"/>
      <c r="X4119" s="174"/>
    </row>
    <row r="4120" spans="7:24" s="165" customFormat="1" ht="15" customHeight="1">
      <c r="G4120" s="172"/>
      <c r="I4120" s="173"/>
      <c r="J4120" s="173"/>
      <c r="K4120" s="174"/>
      <c r="M4120" s="175"/>
      <c r="N4120" s="174"/>
      <c r="P4120" s="174"/>
      <c r="R4120" s="175"/>
      <c r="S4120" s="174"/>
      <c r="U4120" s="174"/>
      <c r="W4120" s="175"/>
      <c r="X4120" s="174"/>
    </row>
    <row r="4121" spans="7:24" s="165" customFormat="1" ht="15" customHeight="1">
      <c r="G4121" s="172"/>
      <c r="I4121" s="173"/>
      <c r="J4121" s="173"/>
      <c r="K4121" s="174"/>
      <c r="M4121" s="175"/>
      <c r="N4121" s="174"/>
      <c r="P4121" s="174"/>
      <c r="R4121" s="175"/>
      <c r="S4121" s="174"/>
      <c r="U4121" s="174"/>
      <c r="W4121" s="175"/>
      <c r="X4121" s="174"/>
    </row>
    <row r="4122" spans="7:24" s="165" customFormat="1" ht="15" customHeight="1">
      <c r="G4122" s="172"/>
      <c r="I4122" s="173"/>
      <c r="J4122" s="173"/>
      <c r="K4122" s="174"/>
      <c r="M4122" s="175"/>
      <c r="N4122" s="174"/>
      <c r="P4122" s="174"/>
      <c r="R4122" s="175"/>
      <c r="S4122" s="174"/>
      <c r="U4122" s="174"/>
      <c r="W4122" s="175"/>
      <c r="X4122" s="174"/>
    </row>
    <row r="4123" spans="7:24" s="165" customFormat="1" ht="15" customHeight="1">
      <c r="G4123" s="172"/>
      <c r="I4123" s="173"/>
      <c r="J4123" s="173"/>
      <c r="K4123" s="174"/>
      <c r="M4123" s="175"/>
      <c r="N4123" s="174"/>
      <c r="P4123" s="174"/>
      <c r="R4123" s="175"/>
      <c r="S4123" s="174"/>
      <c r="U4123" s="174"/>
      <c r="W4123" s="175"/>
      <c r="X4123" s="174"/>
    </row>
    <row r="4124" spans="7:24" s="165" customFormat="1" ht="15" customHeight="1">
      <c r="G4124" s="172"/>
      <c r="I4124" s="173"/>
      <c r="J4124" s="173"/>
      <c r="K4124" s="174"/>
      <c r="M4124" s="175"/>
      <c r="N4124" s="174"/>
      <c r="P4124" s="174"/>
      <c r="R4124" s="175"/>
      <c r="S4124" s="174"/>
      <c r="U4124" s="174"/>
      <c r="W4124" s="175"/>
      <c r="X4124" s="174"/>
    </row>
    <row r="4125" spans="7:24" s="165" customFormat="1" ht="15" customHeight="1">
      <c r="G4125" s="172"/>
      <c r="I4125" s="173"/>
      <c r="J4125" s="173"/>
      <c r="K4125" s="174"/>
      <c r="M4125" s="175"/>
      <c r="N4125" s="174"/>
      <c r="P4125" s="174"/>
      <c r="R4125" s="175"/>
      <c r="S4125" s="174"/>
      <c r="U4125" s="174"/>
      <c r="W4125" s="175"/>
      <c r="X4125" s="174"/>
    </row>
    <row r="4126" spans="7:24" s="165" customFormat="1" ht="15" customHeight="1">
      <c r="G4126" s="172"/>
      <c r="I4126" s="173"/>
      <c r="J4126" s="173"/>
      <c r="K4126" s="174"/>
      <c r="M4126" s="175"/>
      <c r="N4126" s="174"/>
      <c r="P4126" s="174"/>
      <c r="R4126" s="175"/>
      <c r="S4126" s="174"/>
      <c r="U4126" s="174"/>
      <c r="W4126" s="175"/>
      <c r="X4126" s="174"/>
    </row>
    <row r="4127" spans="7:24" s="165" customFormat="1" ht="15" customHeight="1">
      <c r="G4127" s="172"/>
      <c r="I4127" s="173"/>
      <c r="J4127" s="173"/>
      <c r="K4127" s="174"/>
      <c r="M4127" s="175"/>
      <c r="N4127" s="174"/>
      <c r="P4127" s="174"/>
      <c r="R4127" s="175"/>
      <c r="S4127" s="174"/>
      <c r="U4127" s="174"/>
      <c r="W4127" s="175"/>
      <c r="X4127" s="174"/>
    </row>
    <row r="4128" spans="7:24" s="165" customFormat="1" ht="15" customHeight="1">
      <c r="G4128" s="172"/>
      <c r="I4128" s="173"/>
      <c r="J4128" s="173"/>
      <c r="K4128" s="174"/>
      <c r="M4128" s="175"/>
      <c r="N4128" s="174"/>
      <c r="P4128" s="174"/>
      <c r="R4128" s="175"/>
      <c r="S4128" s="174"/>
      <c r="U4128" s="174"/>
      <c r="W4128" s="175"/>
      <c r="X4128" s="174"/>
    </row>
    <row r="4129" spans="7:24" s="165" customFormat="1" ht="15" customHeight="1">
      <c r="G4129" s="172"/>
      <c r="I4129" s="173"/>
      <c r="J4129" s="173"/>
      <c r="K4129" s="174"/>
      <c r="M4129" s="175"/>
      <c r="N4129" s="174"/>
      <c r="P4129" s="174"/>
      <c r="R4129" s="175"/>
      <c r="S4129" s="174"/>
      <c r="U4129" s="174"/>
      <c r="W4129" s="175"/>
      <c r="X4129" s="174"/>
    </row>
    <row r="4130" spans="7:24" s="165" customFormat="1" ht="15" customHeight="1">
      <c r="G4130" s="172"/>
      <c r="I4130" s="173"/>
      <c r="J4130" s="173"/>
      <c r="K4130" s="174"/>
      <c r="M4130" s="175"/>
      <c r="N4130" s="174"/>
      <c r="P4130" s="174"/>
      <c r="R4130" s="175"/>
      <c r="S4130" s="174"/>
      <c r="U4130" s="174"/>
      <c r="W4130" s="175"/>
      <c r="X4130" s="174"/>
    </row>
    <row r="4131" spans="7:24" s="165" customFormat="1" ht="15" customHeight="1">
      <c r="G4131" s="172"/>
      <c r="I4131" s="173"/>
      <c r="J4131" s="173"/>
      <c r="K4131" s="174"/>
      <c r="M4131" s="175"/>
      <c r="N4131" s="174"/>
      <c r="P4131" s="174"/>
      <c r="R4131" s="175"/>
      <c r="S4131" s="174"/>
      <c r="U4131" s="174"/>
      <c r="W4131" s="175"/>
      <c r="X4131" s="174"/>
    </row>
    <row r="4132" spans="7:24" s="165" customFormat="1" ht="15" customHeight="1">
      <c r="G4132" s="172"/>
      <c r="I4132" s="173"/>
      <c r="J4132" s="173"/>
      <c r="K4132" s="174"/>
      <c r="M4132" s="175"/>
      <c r="N4132" s="174"/>
      <c r="P4132" s="174"/>
      <c r="R4132" s="175"/>
      <c r="S4132" s="174"/>
      <c r="U4132" s="174"/>
      <c r="W4132" s="175"/>
      <c r="X4132" s="174"/>
    </row>
    <row r="4133" spans="7:24" s="165" customFormat="1" ht="15" customHeight="1">
      <c r="G4133" s="172"/>
      <c r="I4133" s="173"/>
      <c r="J4133" s="173"/>
      <c r="K4133" s="174"/>
      <c r="M4133" s="175"/>
      <c r="N4133" s="174"/>
      <c r="P4133" s="174"/>
      <c r="R4133" s="175"/>
      <c r="S4133" s="174"/>
      <c r="U4133" s="174"/>
      <c r="W4133" s="175"/>
      <c r="X4133" s="174"/>
    </row>
    <row r="4134" spans="7:24" s="165" customFormat="1" ht="15" customHeight="1">
      <c r="G4134" s="172"/>
      <c r="I4134" s="173"/>
      <c r="J4134" s="173"/>
      <c r="K4134" s="174"/>
      <c r="M4134" s="175"/>
      <c r="N4134" s="174"/>
      <c r="P4134" s="174"/>
      <c r="R4134" s="175"/>
      <c r="S4134" s="174"/>
      <c r="U4134" s="174"/>
      <c r="W4134" s="175"/>
      <c r="X4134" s="174"/>
    </row>
    <row r="4135" spans="7:24" s="165" customFormat="1" ht="15" customHeight="1">
      <c r="G4135" s="172"/>
      <c r="I4135" s="173"/>
      <c r="J4135" s="173"/>
      <c r="K4135" s="174"/>
      <c r="M4135" s="175"/>
      <c r="N4135" s="174"/>
      <c r="P4135" s="174"/>
      <c r="R4135" s="175"/>
      <c r="S4135" s="174"/>
      <c r="U4135" s="174"/>
      <c r="W4135" s="175"/>
      <c r="X4135" s="174"/>
    </row>
    <row r="4136" spans="7:24" s="165" customFormat="1" ht="15" customHeight="1">
      <c r="G4136" s="172"/>
      <c r="I4136" s="173"/>
      <c r="J4136" s="173"/>
      <c r="K4136" s="174"/>
      <c r="M4136" s="175"/>
      <c r="N4136" s="174"/>
      <c r="P4136" s="174"/>
      <c r="R4136" s="175"/>
      <c r="S4136" s="174"/>
      <c r="U4136" s="174"/>
      <c r="W4136" s="175"/>
      <c r="X4136" s="174"/>
    </row>
    <row r="4137" spans="7:24" s="165" customFormat="1" ht="15" customHeight="1">
      <c r="G4137" s="172"/>
      <c r="I4137" s="173"/>
      <c r="J4137" s="173"/>
      <c r="K4137" s="174"/>
      <c r="M4137" s="175"/>
      <c r="N4137" s="174"/>
      <c r="P4137" s="174"/>
      <c r="R4137" s="175"/>
      <c r="S4137" s="174"/>
      <c r="U4137" s="174"/>
      <c r="W4137" s="175"/>
      <c r="X4137" s="174"/>
    </row>
    <row r="4138" spans="7:24" s="165" customFormat="1" ht="15" customHeight="1">
      <c r="G4138" s="172"/>
      <c r="I4138" s="173"/>
      <c r="J4138" s="173"/>
      <c r="K4138" s="174"/>
      <c r="M4138" s="175"/>
      <c r="N4138" s="174"/>
      <c r="P4138" s="174"/>
      <c r="R4138" s="175"/>
      <c r="S4138" s="174"/>
      <c r="U4138" s="174"/>
      <c r="W4138" s="175"/>
      <c r="X4138" s="174"/>
    </row>
    <row r="4139" spans="7:24" s="165" customFormat="1" ht="15" customHeight="1">
      <c r="G4139" s="172"/>
      <c r="I4139" s="173"/>
      <c r="J4139" s="173"/>
      <c r="K4139" s="174"/>
      <c r="M4139" s="175"/>
      <c r="N4139" s="174"/>
      <c r="P4139" s="174"/>
      <c r="R4139" s="175"/>
      <c r="S4139" s="174"/>
      <c r="U4139" s="174"/>
      <c r="W4139" s="175"/>
      <c r="X4139" s="174"/>
    </row>
    <row r="4140" spans="7:24" s="165" customFormat="1" ht="15" customHeight="1">
      <c r="G4140" s="172"/>
      <c r="I4140" s="173"/>
      <c r="J4140" s="173"/>
      <c r="K4140" s="174"/>
      <c r="M4140" s="175"/>
      <c r="N4140" s="174"/>
      <c r="P4140" s="174"/>
      <c r="R4140" s="175"/>
      <c r="S4140" s="174"/>
      <c r="U4140" s="174"/>
      <c r="W4140" s="175"/>
      <c r="X4140" s="174"/>
    </row>
    <row r="4141" spans="7:24" s="165" customFormat="1" ht="15" customHeight="1">
      <c r="G4141" s="172"/>
      <c r="I4141" s="173"/>
      <c r="J4141" s="173"/>
      <c r="K4141" s="174"/>
      <c r="M4141" s="175"/>
      <c r="N4141" s="174"/>
      <c r="P4141" s="174"/>
      <c r="R4141" s="175"/>
      <c r="S4141" s="174"/>
      <c r="U4141" s="174"/>
      <c r="W4141" s="175"/>
      <c r="X4141" s="174"/>
    </row>
    <row r="4142" spans="7:24" s="165" customFormat="1" ht="15" customHeight="1">
      <c r="G4142" s="172"/>
      <c r="I4142" s="173"/>
      <c r="J4142" s="173"/>
      <c r="K4142" s="174"/>
      <c r="M4142" s="175"/>
      <c r="N4142" s="174"/>
      <c r="P4142" s="174"/>
      <c r="R4142" s="175"/>
      <c r="S4142" s="174"/>
      <c r="U4142" s="174"/>
      <c r="W4142" s="175"/>
      <c r="X4142" s="174"/>
    </row>
    <row r="4143" spans="7:24" s="165" customFormat="1" ht="15" customHeight="1">
      <c r="G4143" s="172"/>
      <c r="I4143" s="173"/>
      <c r="J4143" s="173"/>
      <c r="K4143" s="174"/>
      <c r="M4143" s="175"/>
      <c r="N4143" s="174"/>
      <c r="P4143" s="174"/>
      <c r="R4143" s="175"/>
      <c r="S4143" s="174"/>
      <c r="U4143" s="174"/>
      <c r="W4143" s="175"/>
      <c r="X4143" s="174"/>
    </row>
    <row r="4144" spans="7:24" s="165" customFormat="1" ht="15" customHeight="1">
      <c r="G4144" s="172"/>
      <c r="I4144" s="173"/>
      <c r="J4144" s="173"/>
      <c r="K4144" s="174"/>
      <c r="M4144" s="175"/>
      <c r="N4144" s="174"/>
      <c r="P4144" s="174"/>
      <c r="R4144" s="175"/>
      <c r="S4144" s="174"/>
      <c r="U4144" s="174"/>
      <c r="W4144" s="175"/>
      <c r="X4144" s="174"/>
    </row>
    <row r="4145" spans="7:24" s="165" customFormat="1" ht="15" customHeight="1">
      <c r="G4145" s="172"/>
      <c r="I4145" s="173"/>
      <c r="J4145" s="173"/>
      <c r="K4145" s="174"/>
      <c r="M4145" s="175"/>
      <c r="N4145" s="174"/>
      <c r="P4145" s="174"/>
      <c r="R4145" s="175"/>
      <c r="S4145" s="174"/>
      <c r="U4145" s="174"/>
      <c r="W4145" s="175"/>
      <c r="X4145" s="174"/>
    </row>
    <row r="4146" spans="7:24" s="165" customFormat="1" ht="15" customHeight="1">
      <c r="G4146" s="172"/>
      <c r="I4146" s="173"/>
      <c r="J4146" s="173"/>
      <c r="K4146" s="174"/>
      <c r="M4146" s="175"/>
      <c r="N4146" s="174"/>
      <c r="P4146" s="174"/>
      <c r="R4146" s="175"/>
      <c r="S4146" s="174"/>
      <c r="U4146" s="174"/>
      <c r="W4146" s="175"/>
      <c r="X4146" s="174"/>
    </row>
    <row r="4147" spans="7:24" s="165" customFormat="1" ht="15" customHeight="1">
      <c r="G4147" s="172"/>
      <c r="I4147" s="173"/>
      <c r="J4147" s="173"/>
      <c r="K4147" s="174"/>
      <c r="M4147" s="175"/>
      <c r="N4147" s="174"/>
      <c r="P4147" s="174"/>
      <c r="R4147" s="175"/>
      <c r="S4147" s="174"/>
      <c r="U4147" s="174"/>
      <c r="W4147" s="175"/>
      <c r="X4147" s="174"/>
    </row>
    <row r="4148" spans="7:24" s="165" customFormat="1" ht="15" customHeight="1">
      <c r="G4148" s="172"/>
      <c r="I4148" s="173"/>
      <c r="J4148" s="173"/>
      <c r="K4148" s="174"/>
      <c r="M4148" s="175"/>
      <c r="N4148" s="174"/>
      <c r="P4148" s="174"/>
      <c r="R4148" s="175"/>
      <c r="S4148" s="174"/>
      <c r="U4148" s="174"/>
      <c r="W4148" s="175"/>
      <c r="X4148" s="174"/>
    </row>
    <row r="4149" spans="7:24" s="165" customFormat="1" ht="15" customHeight="1">
      <c r="G4149" s="172"/>
      <c r="I4149" s="173"/>
      <c r="J4149" s="173"/>
      <c r="K4149" s="174"/>
      <c r="M4149" s="175"/>
      <c r="N4149" s="174"/>
      <c r="P4149" s="174"/>
      <c r="R4149" s="175"/>
      <c r="S4149" s="174"/>
      <c r="U4149" s="174"/>
      <c r="W4149" s="175"/>
      <c r="X4149" s="174"/>
    </row>
    <row r="4150" spans="7:24" s="165" customFormat="1" ht="15" customHeight="1">
      <c r="G4150" s="172"/>
      <c r="I4150" s="173"/>
      <c r="J4150" s="173"/>
      <c r="K4150" s="174"/>
      <c r="M4150" s="175"/>
      <c r="N4150" s="174"/>
      <c r="P4150" s="174"/>
      <c r="R4150" s="175"/>
      <c r="S4150" s="174"/>
      <c r="U4150" s="174"/>
      <c r="W4150" s="175"/>
      <c r="X4150" s="174"/>
    </row>
    <row r="4151" spans="7:24" s="165" customFormat="1" ht="15" customHeight="1">
      <c r="G4151" s="172"/>
      <c r="I4151" s="173"/>
      <c r="J4151" s="173"/>
      <c r="K4151" s="174"/>
      <c r="M4151" s="175"/>
      <c r="N4151" s="174"/>
      <c r="P4151" s="174"/>
      <c r="R4151" s="175"/>
      <c r="S4151" s="174"/>
      <c r="U4151" s="174"/>
      <c r="W4151" s="175"/>
      <c r="X4151" s="174"/>
    </row>
    <row r="4152" spans="7:24" s="165" customFormat="1" ht="15" customHeight="1">
      <c r="G4152" s="172"/>
      <c r="I4152" s="173"/>
      <c r="J4152" s="173"/>
      <c r="K4152" s="174"/>
      <c r="M4152" s="175"/>
      <c r="N4152" s="174"/>
      <c r="P4152" s="174"/>
      <c r="R4152" s="175"/>
      <c r="S4152" s="174"/>
      <c r="U4152" s="174"/>
      <c r="W4152" s="175"/>
      <c r="X4152" s="174"/>
    </row>
    <row r="4153" spans="7:24" s="165" customFormat="1" ht="15" customHeight="1">
      <c r="G4153" s="172"/>
      <c r="I4153" s="173"/>
      <c r="J4153" s="173"/>
      <c r="K4153" s="174"/>
      <c r="M4153" s="175"/>
      <c r="N4153" s="174"/>
      <c r="P4153" s="174"/>
      <c r="R4153" s="175"/>
      <c r="S4153" s="174"/>
      <c r="U4153" s="174"/>
      <c r="W4153" s="175"/>
      <c r="X4153" s="174"/>
    </row>
    <row r="4154" spans="7:24" s="165" customFormat="1" ht="15" customHeight="1">
      <c r="G4154" s="172"/>
      <c r="I4154" s="173"/>
      <c r="J4154" s="173"/>
      <c r="K4154" s="174"/>
      <c r="M4154" s="175"/>
      <c r="N4154" s="174"/>
      <c r="P4154" s="174"/>
      <c r="R4154" s="175"/>
      <c r="S4154" s="174"/>
      <c r="U4154" s="174"/>
      <c r="W4154" s="175"/>
      <c r="X4154" s="174"/>
    </row>
    <row r="4155" spans="7:24" s="165" customFormat="1" ht="15" customHeight="1">
      <c r="G4155" s="172"/>
      <c r="I4155" s="173"/>
      <c r="J4155" s="173"/>
      <c r="K4155" s="174"/>
      <c r="M4155" s="175"/>
      <c r="N4155" s="174"/>
      <c r="P4155" s="174"/>
      <c r="R4155" s="175"/>
      <c r="S4155" s="174"/>
      <c r="U4155" s="174"/>
      <c r="W4155" s="175"/>
      <c r="X4155" s="174"/>
    </row>
    <row r="4156" spans="7:24" s="165" customFormat="1" ht="15" customHeight="1">
      <c r="G4156" s="172"/>
      <c r="I4156" s="173"/>
      <c r="J4156" s="173"/>
      <c r="K4156" s="174"/>
      <c r="M4156" s="175"/>
      <c r="N4156" s="174"/>
      <c r="P4156" s="174"/>
      <c r="R4156" s="175"/>
      <c r="S4156" s="174"/>
      <c r="U4156" s="174"/>
      <c r="W4156" s="175"/>
      <c r="X4156" s="174"/>
    </row>
    <row r="4157" spans="7:24" s="165" customFormat="1" ht="15" customHeight="1">
      <c r="G4157" s="172"/>
      <c r="I4157" s="173"/>
      <c r="J4157" s="173"/>
      <c r="K4157" s="174"/>
      <c r="M4157" s="175"/>
      <c r="N4157" s="174"/>
      <c r="P4157" s="174"/>
      <c r="R4157" s="175"/>
      <c r="S4157" s="174"/>
      <c r="U4157" s="174"/>
      <c r="W4157" s="175"/>
      <c r="X4157" s="174"/>
    </row>
    <row r="4158" spans="7:24" s="165" customFormat="1" ht="15" customHeight="1">
      <c r="G4158" s="172"/>
      <c r="I4158" s="173"/>
      <c r="J4158" s="173"/>
      <c r="K4158" s="174"/>
      <c r="M4158" s="175"/>
      <c r="N4158" s="174"/>
      <c r="P4158" s="174"/>
      <c r="R4158" s="175"/>
      <c r="S4158" s="174"/>
      <c r="U4158" s="174"/>
      <c r="W4158" s="175"/>
      <c r="X4158" s="174"/>
    </row>
    <row r="4159" spans="7:24" s="165" customFormat="1" ht="15" customHeight="1">
      <c r="G4159" s="172"/>
      <c r="I4159" s="173"/>
      <c r="J4159" s="173"/>
      <c r="K4159" s="174"/>
      <c r="M4159" s="175"/>
      <c r="N4159" s="174"/>
      <c r="P4159" s="174"/>
      <c r="R4159" s="175"/>
      <c r="S4159" s="174"/>
      <c r="U4159" s="174"/>
      <c r="W4159" s="175"/>
      <c r="X4159" s="174"/>
    </row>
    <row r="4160" spans="7:24" s="165" customFormat="1" ht="15" customHeight="1">
      <c r="G4160" s="172"/>
      <c r="I4160" s="173"/>
      <c r="J4160" s="173"/>
      <c r="K4160" s="174"/>
      <c r="M4160" s="175"/>
      <c r="N4160" s="174"/>
      <c r="P4160" s="174"/>
      <c r="R4160" s="175"/>
      <c r="S4160" s="174"/>
      <c r="U4160" s="174"/>
      <c r="W4160" s="175"/>
      <c r="X4160" s="174"/>
    </row>
    <row r="4161" spans="7:24" s="165" customFormat="1" ht="15" customHeight="1">
      <c r="G4161" s="172"/>
      <c r="I4161" s="173"/>
      <c r="J4161" s="173"/>
      <c r="K4161" s="174"/>
      <c r="M4161" s="175"/>
      <c r="N4161" s="174"/>
      <c r="P4161" s="174"/>
      <c r="R4161" s="175"/>
      <c r="S4161" s="174"/>
      <c r="U4161" s="174"/>
      <c r="W4161" s="175"/>
      <c r="X4161" s="174"/>
    </row>
    <row r="4162" spans="7:24" s="165" customFormat="1" ht="15" customHeight="1">
      <c r="G4162" s="172"/>
      <c r="I4162" s="173"/>
      <c r="J4162" s="173"/>
      <c r="K4162" s="174"/>
      <c r="M4162" s="175"/>
      <c r="N4162" s="174"/>
      <c r="P4162" s="174"/>
      <c r="R4162" s="175"/>
      <c r="S4162" s="174"/>
      <c r="U4162" s="174"/>
      <c r="W4162" s="175"/>
      <c r="X4162" s="174"/>
    </row>
    <row r="4163" spans="7:24" s="165" customFormat="1" ht="15" customHeight="1">
      <c r="G4163" s="172"/>
      <c r="I4163" s="173"/>
      <c r="J4163" s="173"/>
      <c r="K4163" s="174"/>
      <c r="M4163" s="175"/>
      <c r="N4163" s="174"/>
      <c r="P4163" s="174"/>
      <c r="R4163" s="175"/>
      <c r="S4163" s="174"/>
      <c r="U4163" s="174"/>
      <c r="W4163" s="175"/>
      <c r="X4163" s="174"/>
    </row>
    <row r="4164" spans="7:24" s="165" customFormat="1" ht="15" customHeight="1">
      <c r="G4164" s="172"/>
      <c r="I4164" s="173"/>
      <c r="J4164" s="173"/>
      <c r="K4164" s="174"/>
      <c r="M4164" s="175"/>
      <c r="N4164" s="174"/>
      <c r="P4164" s="174"/>
      <c r="R4164" s="175"/>
      <c r="S4164" s="174"/>
      <c r="U4164" s="174"/>
      <c r="W4164" s="175"/>
      <c r="X4164" s="174"/>
    </row>
    <row r="4165" spans="7:24" s="165" customFormat="1" ht="15" customHeight="1">
      <c r="G4165" s="172"/>
      <c r="I4165" s="173"/>
      <c r="J4165" s="173"/>
      <c r="K4165" s="174"/>
      <c r="M4165" s="175"/>
      <c r="N4165" s="174"/>
      <c r="P4165" s="174"/>
      <c r="R4165" s="175"/>
      <c r="S4165" s="174"/>
      <c r="U4165" s="174"/>
      <c r="W4165" s="175"/>
      <c r="X4165" s="174"/>
    </row>
    <row r="4166" spans="7:24" s="165" customFormat="1" ht="15" customHeight="1">
      <c r="G4166" s="172"/>
      <c r="I4166" s="173"/>
      <c r="J4166" s="173"/>
      <c r="K4166" s="174"/>
      <c r="M4166" s="175"/>
      <c r="N4166" s="174"/>
      <c r="P4166" s="174"/>
      <c r="R4166" s="175"/>
      <c r="S4166" s="174"/>
      <c r="U4166" s="174"/>
      <c r="W4166" s="175"/>
      <c r="X4166" s="174"/>
    </row>
    <row r="4167" spans="7:24" s="165" customFormat="1" ht="15" customHeight="1">
      <c r="G4167" s="172"/>
      <c r="I4167" s="173"/>
      <c r="J4167" s="173"/>
      <c r="K4167" s="174"/>
      <c r="M4167" s="175"/>
      <c r="N4167" s="174"/>
      <c r="P4167" s="174"/>
      <c r="R4167" s="175"/>
      <c r="S4167" s="174"/>
      <c r="U4167" s="174"/>
      <c r="W4167" s="175"/>
      <c r="X4167" s="174"/>
    </row>
    <row r="4168" spans="7:24" s="165" customFormat="1" ht="15" customHeight="1">
      <c r="G4168" s="172"/>
      <c r="I4168" s="173"/>
      <c r="J4168" s="173"/>
      <c r="K4168" s="174"/>
      <c r="M4168" s="175"/>
      <c r="N4168" s="174"/>
      <c r="P4168" s="174"/>
      <c r="R4168" s="175"/>
      <c r="S4168" s="174"/>
      <c r="U4168" s="174"/>
      <c r="W4168" s="175"/>
      <c r="X4168" s="174"/>
    </row>
    <row r="4169" spans="7:24" s="165" customFormat="1" ht="15" customHeight="1">
      <c r="G4169" s="172"/>
      <c r="I4169" s="173"/>
      <c r="J4169" s="173"/>
      <c r="K4169" s="174"/>
      <c r="M4169" s="175"/>
      <c r="N4169" s="174"/>
      <c r="P4169" s="174"/>
      <c r="R4169" s="175"/>
      <c r="S4169" s="174"/>
      <c r="U4169" s="174"/>
      <c r="W4169" s="175"/>
      <c r="X4169" s="174"/>
    </row>
    <row r="4170" spans="7:24" s="165" customFormat="1" ht="15" customHeight="1">
      <c r="G4170" s="172"/>
      <c r="I4170" s="173"/>
      <c r="J4170" s="173"/>
      <c r="K4170" s="174"/>
      <c r="M4170" s="175"/>
      <c r="N4170" s="174"/>
      <c r="P4170" s="174"/>
      <c r="R4170" s="175"/>
      <c r="S4170" s="174"/>
      <c r="U4170" s="174"/>
      <c r="W4170" s="175"/>
      <c r="X4170" s="174"/>
    </row>
    <row r="4171" spans="7:24" s="165" customFormat="1" ht="15" customHeight="1">
      <c r="G4171" s="172"/>
      <c r="I4171" s="173"/>
      <c r="J4171" s="173"/>
      <c r="K4171" s="174"/>
      <c r="M4171" s="175"/>
      <c r="N4171" s="174"/>
      <c r="P4171" s="174"/>
      <c r="R4171" s="175"/>
      <c r="S4171" s="174"/>
      <c r="U4171" s="174"/>
      <c r="W4171" s="175"/>
      <c r="X4171" s="174"/>
    </row>
    <row r="4172" spans="7:24" s="165" customFormat="1" ht="15" customHeight="1">
      <c r="G4172" s="172"/>
      <c r="I4172" s="173"/>
      <c r="J4172" s="173"/>
      <c r="K4172" s="174"/>
      <c r="M4172" s="175"/>
      <c r="N4172" s="174"/>
      <c r="P4172" s="174"/>
      <c r="R4172" s="175"/>
      <c r="S4172" s="174"/>
      <c r="U4172" s="174"/>
      <c r="W4172" s="175"/>
      <c r="X4172" s="174"/>
    </row>
    <row r="4173" spans="7:24" s="165" customFormat="1" ht="15" customHeight="1">
      <c r="G4173" s="172"/>
      <c r="I4173" s="173"/>
      <c r="J4173" s="173"/>
      <c r="K4173" s="174"/>
      <c r="M4173" s="175"/>
      <c r="N4173" s="174"/>
      <c r="P4173" s="174"/>
      <c r="R4173" s="175"/>
      <c r="S4173" s="174"/>
      <c r="U4173" s="174"/>
      <c r="W4173" s="175"/>
      <c r="X4173" s="174"/>
    </row>
    <row r="4174" spans="7:24" s="165" customFormat="1" ht="15" customHeight="1">
      <c r="G4174" s="172"/>
      <c r="I4174" s="173"/>
      <c r="J4174" s="173"/>
      <c r="K4174" s="174"/>
      <c r="M4174" s="175"/>
      <c r="N4174" s="174"/>
      <c r="P4174" s="174"/>
      <c r="R4174" s="175"/>
      <c r="S4174" s="174"/>
      <c r="U4174" s="174"/>
      <c r="W4174" s="175"/>
      <c r="X4174" s="174"/>
    </row>
    <row r="4175" spans="7:24" s="165" customFormat="1" ht="15" customHeight="1">
      <c r="G4175" s="172"/>
      <c r="I4175" s="173"/>
      <c r="J4175" s="173"/>
      <c r="K4175" s="174"/>
      <c r="M4175" s="175"/>
      <c r="N4175" s="174"/>
      <c r="P4175" s="174"/>
      <c r="R4175" s="175"/>
      <c r="S4175" s="174"/>
      <c r="U4175" s="174"/>
      <c r="W4175" s="175"/>
      <c r="X4175" s="174"/>
    </row>
    <row r="4176" spans="7:24" s="165" customFormat="1" ht="15" customHeight="1">
      <c r="G4176" s="172"/>
      <c r="I4176" s="173"/>
      <c r="J4176" s="173"/>
      <c r="K4176" s="174"/>
      <c r="M4176" s="175"/>
      <c r="N4176" s="174"/>
      <c r="P4176" s="174"/>
      <c r="R4176" s="175"/>
      <c r="S4176" s="174"/>
      <c r="U4176" s="174"/>
      <c r="W4176" s="175"/>
      <c r="X4176" s="174"/>
    </row>
    <row r="4177" spans="7:24" s="165" customFormat="1" ht="15" customHeight="1">
      <c r="G4177" s="172"/>
      <c r="I4177" s="173"/>
      <c r="J4177" s="173"/>
      <c r="K4177" s="174"/>
      <c r="M4177" s="175"/>
      <c r="N4177" s="174"/>
      <c r="P4177" s="174"/>
      <c r="R4177" s="175"/>
      <c r="S4177" s="174"/>
      <c r="U4177" s="174"/>
      <c r="W4177" s="175"/>
      <c r="X4177" s="174"/>
    </row>
    <row r="4178" spans="7:24" s="165" customFormat="1" ht="15" customHeight="1">
      <c r="G4178" s="172"/>
      <c r="I4178" s="173"/>
      <c r="J4178" s="173"/>
      <c r="K4178" s="174"/>
      <c r="M4178" s="175"/>
      <c r="N4178" s="174"/>
      <c r="P4178" s="174"/>
      <c r="R4178" s="175"/>
      <c r="S4178" s="174"/>
      <c r="U4178" s="174"/>
      <c r="W4178" s="175"/>
      <c r="X4178" s="174"/>
    </row>
    <row r="4179" spans="7:24" s="165" customFormat="1" ht="15" customHeight="1">
      <c r="G4179" s="172"/>
      <c r="I4179" s="173"/>
      <c r="J4179" s="173"/>
      <c r="K4179" s="174"/>
      <c r="M4179" s="175"/>
      <c r="N4179" s="174"/>
      <c r="P4179" s="174"/>
      <c r="R4179" s="175"/>
      <c r="S4179" s="174"/>
      <c r="U4179" s="174"/>
      <c r="W4179" s="175"/>
      <c r="X4179" s="174"/>
    </row>
    <row r="4180" spans="7:24" s="165" customFormat="1" ht="15" customHeight="1">
      <c r="G4180" s="172"/>
      <c r="I4180" s="173"/>
      <c r="J4180" s="173"/>
      <c r="K4180" s="174"/>
      <c r="M4180" s="175"/>
      <c r="N4180" s="174"/>
      <c r="P4180" s="174"/>
      <c r="R4180" s="175"/>
      <c r="S4180" s="174"/>
      <c r="U4180" s="174"/>
      <c r="W4180" s="175"/>
      <c r="X4180" s="174"/>
    </row>
    <row r="4181" spans="7:24" s="165" customFormat="1" ht="15" customHeight="1">
      <c r="G4181" s="172"/>
      <c r="I4181" s="173"/>
      <c r="J4181" s="173"/>
      <c r="K4181" s="174"/>
      <c r="M4181" s="175"/>
      <c r="N4181" s="174"/>
      <c r="P4181" s="174"/>
      <c r="R4181" s="175"/>
      <c r="S4181" s="174"/>
      <c r="U4181" s="174"/>
      <c r="W4181" s="175"/>
      <c r="X4181" s="174"/>
    </row>
    <row r="4182" spans="7:24" s="165" customFormat="1" ht="15" customHeight="1">
      <c r="G4182" s="172"/>
      <c r="I4182" s="173"/>
      <c r="J4182" s="173"/>
      <c r="K4182" s="174"/>
      <c r="M4182" s="175"/>
      <c r="N4182" s="174"/>
      <c r="P4182" s="174"/>
      <c r="R4182" s="175"/>
      <c r="S4182" s="174"/>
      <c r="U4182" s="174"/>
      <c r="W4182" s="175"/>
      <c r="X4182" s="174"/>
    </row>
    <row r="4183" spans="7:24" s="165" customFormat="1" ht="15" customHeight="1">
      <c r="G4183" s="172"/>
      <c r="I4183" s="173"/>
      <c r="J4183" s="173"/>
      <c r="K4183" s="174"/>
      <c r="M4183" s="175"/>
      <c r="N4183" s="174"/>
      <c r="P4183" s="174"/>
      <c r="R4183" s="175"/>
      <c r="S4183" s="174"/>
      <c r="U4183" s="174"/>
      <c r="W4183" s="175"/>
      <c r="X4183" s="174"/>
    </row>
    <row r="4184" spans="7:24" s="165" customFormat="1" ht="15" customHeight="1">
      <c r="G4184" s="172"/>
      <c r="I4184" s="173"/>
      <c r="J4184" s="173"/>
      <c r="K4184" s="174"/>
      <c r="M4184" s="175"/>
      <c r="N4184" s="174"/>
      <c r="P4184" s="174"/>
      <c r="R4184" s="175"/>
      <c r="S4184" s="174"/>
      <c r="U4184" s="174"/>
      <c r="W4184" s="175"/>
      <c r="X4184" s="174"/>
    </row>
    <row r="4185" spans="7:24" s="165" customFormat="1" ht="15" customHeight="1">
      <c r="G4185" s="172"/>
      <c r="I4185" s="173"/>
      <c r="J4185" s="173"/>
      <c r="K4185" s="174"/>
      <c r="M4185" s="175"/>
      <c r="N4185" s="174"/>
      <c r="P4185" s="174"/>
      <c r="R4185" s="175"/>
      <c r="S4185" s="174"/>
      <c r="U4185" s="174"/>
      <c r="W4185" s="175"/>
      <c r="X4185" s="174"/>
    </row>
    <row r="4186" spans="7:24" s="165" customFormat="1" ht="15" customHeight="1">
      <c r="G4186" s="172"/>
      <c r="I4186" s="173"/>
      <c r="J4186" s="173"/>
      <c r="K4186" s="174"/>
      <c r="M4186" s="175"/>
      <c r="N4186" s="174"/>
      <c r="P4186" s="174"/>
      <c r="R4186" s="175"/>
      <c r="S4186" s="174"/>
      <c r="U4186" s="174"/>
      <c r="W4186" s="175"/>
      <c r="X4186" s="174"/>
    </row>
    <row r="4187" spans="7:24" s="165" customFormat="1" ht="15" customHeight="1">
      <c r="G4187" s="172"/>
      <c r="I4187" s="173"/>
      <c r="J4187" s="173"/>
      <c r="K4187" s="174"/>
      <c r="M4187" s="175"/>
      <c r="N4187" s="174"/>
      <c r="P4187" s="174"/>
      <c r="R4187" s="175"/>
      <c r="S4187" s="174"/>
      <c r="U4187" s="174"/>
      <c r="W4187" s="175"/>
      <c r="X4187" s="174"/>
    </row>
    <row r="4188" spans="7:24" s="165" customFormat="1" ht="15" customHeight="1">
      <c r="G4188" s="172"/>
      <c r="I4188" s="173"/>
      <c r="J4188" s="173"/>
      <c r="K4188" s="174"/>
      <c r="M4188" s="175"/>
      <c r="N4188" s="174"/>
      <c r="P4188" s="174"/>
      <c r="R4188" s="175"/>
      <c r="S4188" s="174"/>
      <c r="U4188" s="174"/>
      <c r="W4188" s="175"/>
      <c r="X4188" s="174"/>
    </row>
    <row r="4189" spans="7:24" s="165" customFormat="1" ht="15" customHeight="1">
      <c r="G4189" s="172"/>
      <c r="I4189" s="173"/>
      <c r="J4189" s="173"/>
      <c r="K4189" s="174"/>
      <c r="M4189" s="175"/>
      <c r="N4189" s="174"/>
      <c r="P4189" s="174"/>
      <c r="R4189" s="175"/>
      <c r="S4189" s="174"/>
      <c r="U4189" s="174"/>
      <c r="W4189" s="175"/>
      <c r="X4189" s="174"/>
    </row>
    <row r="4190" spans="7:24" s="165" customFormat="1" ht="15" customHeight="1">
      <c r="G4190" s="172"/>
      <c r="I4190" s="173"/>
      <c r="J4190" s="173"/>
      <c r="K4190" s="174"/>
      <c r="M4190" s="175"/>
      <c r="N4190" s="174"/>
      <c r="P4190" s="174"/>
      <c r="R4190" s="175"/>
      <c r="S4190" s="174"/>
      <c r="U4190" s="174"/>
      <c r="W4190" s="175"/>
      <c r="X4190" s="174"/>
    </row>
    <row r="4191" spans="7:24" s="165" customFormat="1" ht="15" customHeight="1">
      <c r="G4191" s="172"/>
      <c r="I4191" s="173"/>
      <c r="J4191" s="173"/>
      <c r="K4191" s="174"/>
      <c r="M4191" s="175"/>
      <c r="N4191" s="174"/>
      <c r="P4191" s="174"/>
      <c r="R4191" s="175"/>
      <c r="S4191" s="174"/>
      <c r="U4191" s="174"/>
      <c r="W4191" s="175"/>
      <c r="X4191" s="174"/>
    </row>
    <row r="4192" spans="7:24" s="165" customFormat="1" ht="15" customHeight="1">
      <c r="G4192" s="172"/>
      <c r="I4192" s="173"/>
      <c r="J4192" s="173"/>
      <c r="K4192" s="174"/>
      <c r="M4192" s="175"/>
      <c r="N4192" s="174"/>
      <c r="P4192" s="174"/>
      <c r="R4192" s="175"/>
      <c r="S4192" s="174"/>
      <c r="U4192" s="174"/>
      <c r="W4192" s="175"/>
      <c r="X4192" s="174"/>
    </row>
    <row r="4193" spans="7:24" s="165" customFormat="1" ht="15" customHeight="1">
      <c r="G4193" s="172"/>
      <c r="I4193" s="173"/>
      <c r="J4193" s="173"/>
      <c r="K4193" s="174"/>
      <c r="M4193" s="175"/>
      <c r="N4193" s="174"/>
      <c r="P4193" s="174"/>
      <c r="R4193" s="175"/>
      <c r="S4193" s="174"/>
      <c r="U4193" s="174"/>
      <c r="W4193" s="175"/>
      <c r="X4193" s="174"/>
    </row>
    <row r="4194" spans="7:24" s="165" customFormat="1" ht="15" customHeight="1">
      <c r="G4194" s="172"/>
      <c r="I4194" s="173"/>
      <c r="J4194" s="173"/>
      <c r="K4194" s="174"/>
      <c r="M4194" s="175"/>
      <c r="N4194" s="174"/>
      <c r="P4194" s="174"/>
      <c r="R4194" s="175"/>
      <c r="S4194" s="174"/>
      <c r="U4194" s="174"/>
      <c r="W4194" s="175"/>
      <c r="X4194" s="174"/>
    </row>
    <row r="4195" spans="7:24" s="165" customFormat="1" ht="15" customHeight="1">
      <c r="G4195" s="172"/>
      <c r="I4195" s="173"/>
      <c r="J4195" s="173"/>
      <c r="K4195" s="174"/>
      <c r="M4195" s="175"/>
      <c r="N4195" s="174"/>
      <c r="P4195" s="174"/>
      <c r="R4195" s="175"/>
      <c r="S4195" s="174"/>
      <c r="U4195" s="174"/>
      <c r="W4195" s="175"/>
      <c r="X4195" s="174"/>
    </row>
    <row r="4196" spans="7:24" s="165" customFormat="1" ht="15" customHeight="1">
      <c r="G4196" s="172"/>
      <c r="I4196" s="173"/>
      <c r="J4196" s="173"/>
      <c r="K4196" s="174"/>
      <c r="M4196" s="175"/>
      <c r="N4196" s="174"/>
      <c r="P4196" s="174"/>
      <c r="R4196" s="175"/>
      <c r="S4196" s="174"/>
      <c r="U4196" s="174"/>
      <c r="W4196" s="175"/>
      <c r="X4196" s="174"/>
    </row>
    <row r="4197" spans="7:24" s="165" customFormat="1" ht="15" customHeight="1">
      <c r="G4197" s="172"/>
      <c r="I4197" s="173"/>
      <c r="J4197" s="173"/>
      <c r="K4197" s="174"/>
      <c r="M4197" s="175"/>
      <c r="N4197" s="174"/>
      <c r="P4197" s="174"/>
      <c r="R4197" s="175"/>
      <c r="S4197" s="174"/>
      <c r="U4197" s="174"/>
      <c r="W4197" s="175"/>
      <c r="X4197" s="174"/>
    </row>
    <row r="4198" spans="7:24" s="165" customFormat="1" ht="15" customHeight="1">
      <c r="G4198" s="172"/>
      <c r="I4198" s="173"/>
      <c r="J4198" s="173"/>
      <c r="K4198" s="174"/>
      <c r="M4198" s="175"/>
      <c r="N4198" s="174"/>
      <c r="P4198" s="174"/>
      <c r="R4198" s="175"/>
      <c r="S4198" s="174"/>
      <c r="U4198" s="174"/>
      <c r="W4198" s="175"/>
      <c r="X4198" s="174"/>
    </row>
    <row r="4199" spans="7:24" s="165" customFormat="1" ht="15" customHeight="1">
      <c r="G4199" s="172"/>
      <c r="I4199" s="173"/>
      <c r="J4199" s="173"/>
      <c r="K4199" s="174"/>
      <c r="M4199" s="175"/>
      <c r="N4199" s="174"/>
      <c r="P4199" s="174"/>
      <c r="R4199" s="175"/>
      <c r="S4199" s="174"/>
      <c r="U4199" s="174"/>
      <c r="W4199" s="175"/>
      <c r="X4199" s="174"/>
    </row>
    <row r="4200" spans="7:24" s="165" customFormat="1" ht="15" customHeight="1">
      <c r="G4200" s="172"/>
      <c r="I4200" s="173"/>
      <c r="J4200" s="173"/>
      <c r="K4200" s="174"/>
      <c r="M4200" s="175"/>
      <c r="N4200" s="174"/>
      <c r="P4200" s="174"/>
      <c r="R4200" s="175"/>
      <c r="S4200" s="174"/>
      <c r="U4200" s="174"/>
      <c r="W4200" s="175"/>
      <c r="X4200" s="174"/>
    </row>
    <row r="4201" spans="7:24" s="165" customFormat="1" ht="15" customHeight="1">
      <c r="G4201" s="172"/>
      <c r="I4201" s="173"/>
      <c r="J4201" s="173"/>
      <c r="K4201" s="174"/>
      <c r="M4201" s="175"/>
      <c r="N4201" s="174"/>
      <c r="P4201" s="174"/>
      <c r="R4201" s="175"/>
      <c r="S4201" s="174"/>
      <c r="U4201" s="174"/>
      <c r="W4201" s="175"/>
      <c r="X4201" s="174"/>
    </row>
    <row r="4202" spans="7:24" s="165" customFormat="1" ht="15" customHeight="1">
      <c r="G4202" s="172"/>
      <c r="I4202" s="173"/>
      <c r="J4202" s="173"/>
      <c r="K4202" s="174"/>
      <c r="M4202" s="175"/>
      <c r="N4202" s="174"/>
      <c r="P4202" s="174"/>
      <c r="R4202" s="175"/>
      <c r="S4202" s="174"/>
      <c r="U4202" s="174"/>
      <c r="W4202" s="175"/>
      <c r="X4202" s="174"/>
    </row>
    <row r="4203" spans="7:24" s="165" customFormat="1" ht="15" customHeight="1">
      <c r="G4203" s="172"/>
      <c r="I4203" s="173"/>
      <c r="J4203" s="173"/>
      <c r="K4203" s="174"/>
      <c r="M4203" s="175"/>
      <c r="N4203" s="174"/>
      <c r="P4203" s="174"/>
      <c r="R4203" s="175"/>
      <c r="S4203" s="174"/>
      <c r="U4203" s="174"/>
      <c r="W4203" s="175"/>
      <c r="X4203" s="174"/>
    </row>
    <row r="4204" spans="7:24" s="165" customFormat="1" ht="15" customHeight="1">
      <c r="G4204" s="172"/>
      <c r="I4204" s="173"/>
      <c r="J4204" s="173"/>
      <c r="K4204" s="174"/>
      <c r="M4204" s="175"/>
      <c r="N4204" s="174"/>
      <c r="P4204" s="174"/>
      <c r="R4204" s="175"/>
      <c r="S4204" s="174"/>
      <c r="U4204" s="174"/>
      <c r="W4204" s="175"/>
      <c r="X4204" s="174"/>
    </row>
    <row r="4205" spans="7:24" s="165" customFormat="1" ht="15" customHeight="1">
      <c r="G4205" s="172"/>
      <c r="I4205" s="173"/>
      <c r="J4205" s="173"/>
      <c r="K4205" s="174"/>
      <c r="M4205" s="175"/>
      <c r="N4205" s="174"/>
      <c r="P4205" s="174"/>
      <c r="R4205" s="175"/>
      <c r="S4205" s="174"/>
      <c r="U4205" s="174"/>
      <c r="W4205" s="175"/>
      <c r="X4205" s="174"/>
    </row>
    <row r="4206" spans="7:24" s="165" customFormat="1" ht="15" customHeight="1">
      <c r="G4206" s="172"/>
      <c r="I4206" s="173"/>
      <c r="J4206" s="173"/>
      <c r="K4206" s="174"/>
      <c r="M4206" s="175"/>
      <c r="N4206" s="174"/>
      <c r="P4206" s="174"/>
      <c r="R4206" s="175"/>
      <c r="S4206" s="174"/>
      <c r="U4206" s="174"/>
      <c r="W4206" s="175"/>
      <c r="X4206" s="174"/>
    </row>
    <row r="4207" spans="7:24" s="165" customFormat="1" ht="15" customHeight="1">
      <c r="G4207" s="172"/>
      <c r="I4207" s="173"/>
      <c r="J4207" s="173"/>
      <c r="K4207" s="174"/>
      <c r="M4207" s="175"/>
      <c r="N4207" s="174"/>
      <c r="P4207" s="174"/>
      <c r="R4207" s="175"/>
      <c r="S4207" s="174"/>
      <c r="U4207" s="174"/>
      <c r="W4207" s="175"/>
      <c r="X4207" s="174"/>
    </row>
    <row r="4208" spans="7:24" s="165" customFormat="1" ht="15" customHeight="1">
      <c r="G4208" s="172"/>
      <c r="I4208" s="173"/>
      <c r="J4208" s="173"/>
      <c r="K4208" s="174"/>
      <c r="M4208" s="175"/>
      <c r="N4208" s="174"/>
      <c r="P4208" s="174"/>
      <c r="R4208" s="175"/>
      <c r="S4208" s="174"/>
      <c r="U4208" s="174"/>
      <c r="W4208" s="175"/>
      <c r="X4208" s="174"/>
    </row>
    <row r="4209" spans="7:24" s="165" customFormat="1" ht="15" customHeight="1">
      <c r="G4209" s="172"/>
      <c r="I4209" s="173"/>
      <c r="J4209" s="173"/>
      <c r="K4209" s="174"/>
      <c r="M4209" s="175"/>
      <c r="N4209" s="174"/>
      <c r="P4209" s="174"/>
      <c r="R4209" s="175"/>
      <c r="S4209" s="174"/>
      <c r="U4209" s="174"/>
      <c r="W4209" s="175"/>
      <c r="X4209" s="174"/>
    </row>
    <row r="4210" spans="7:24" s="165" customFormat="1" ht="15" customHeight="1">
      <c r="G4210" s="172"/>
      <c r="I4210" s="173"/>
      <c r="J4210" s="173"/>
      <c r="K4210" s="174"/>
      <c r="M4210" s="175"/>
      <c r="N4210" s="174"/>
      <c r="P4210" s="174"/>
      <c r="R4210" s="175"/>
      <c r="S4210" s="174"/>
      <c r="U4210" s="174"/>
      <c r="W4210" s="175"/>
      <c r="X4210" s="174"/>
    </row>
    <row r="4211" spans="7:24" s="165" customFormat="1" ht="15" customHeight="1">
      <c r="G4211" s="172"/>
      <c r="I4211" s="173"/>
      <c r="J4211" s="173"/>
      <c r="K4211" s="174"/>
      <c r="M4211" s="175"/>
      <c r="N4211" s="174"/>
      <c r="P4211" s="174"/>
      <c r="R4211" s="175"/>
      <c r="S4211" s="174"/>
      <c r="U4211" s="174"/>
      <c r="W4211" s="175"/>
      <c r="X4211" s="174"/>
    </row>
    <row r="4212" spans="7:24" s="165" customFormat="1" ht="15" customHeight="1">
      <c r="G4212" s="172"/>
      <c r="I4212" s="173"/>
      <c r="J4212" s="173"/>
      <c r="K4212" s="174"/>
      <c r="M4212" s="175"/>
      <c r="N4212" s="174"/>
      <c r="P4212" s="174"/>
      <c r="R4212" s="175"/>
      <c r="S4212" s="174"/>
      <c r="U4212" s="174"/>
      <c r="W4212" s="175"/>
      <c r="X4212" s="174"/>
    </row>
    <row r="4213" spans="7:24" s="165" customFormat="1" ht="15" customHeight="1">
      <c r="G4213" s="172"/>
      <c r="I4213" s="173"/>
      <c r="J4213" s="173"/>
      <c r="K4213" s="174"/>
      <c r="M4213" s="175"/>
      <c r="N4213" s="174"/>
      <c r="P4213" s="174"/>
      <c r="R4213" s="175"/>
      <c r="S4213" s="174"/>
      <c r="U4213" s="174"/>
      <c r="W4213" s="175"/>
      <c r="X4213" s="174"/>
    </row>
    <row r="4214" spans="7:24" s="165" customFormat="1" ht="15" customHeight="1">
      <c r="G4214" s="172"/>
      <c r="I4214" s="173"/>
      <c r="J4214" s="173"/>
      <c r="K4214" s="174"/>
      <c r="M4214" s="175"/>
      <c r="N4214" s="174"/>
      <c r="P4214" s="174"/>
      <c r="R4214" s="175"/>
      <c r="S4214" s="174"/>
      <c r="U4214" s="174"/>
      <c r="W4214" s="175"/>
      <c r="X4214" s="174"/>
    </row>
    <row r="4215" spans="7:24" s="165" customFormat="1" ht="15" customHeight="1">
      <c r="G4215" s="172"/>
      <c r="I4215" s="173"/>
      <c r="J4215" s="173"/>
      <c r="K4215" s="174"/>
      <c r="M4215" s="175"/>
      <c r="N4215" s="174"/>
      <c r="P4215" s="174"/>
      <c r="R4215" s="175"/>
      <c r="S4215" s="174"/>
      <c r="U4215" s="174"/>
      <c r="W4215" s="175"/>
      <c r="X4215" s="174"/>
    </row>
    <row r="4216" spans="7:24" s="165" customFormat="1" ht="15" customHeight="1">
      <c r="G4216" s="172"/>
      <c r="I4216" s="173"/>
      <c r="J4216" s="173"/>
      <c r="K4216" s="174"/>
      <c r="M4216" s="175"/>
      <c r="N4216" s="174"/>
      <c r="P4216" s="174"/>
      <c r="R4216" s="175"/>
      <c r="S4216" s="174"/>
      <c r="U4216" s="174"/>
      <c r="W4216" s="175"/>
      <c r="X4216" s="174"/>
    </row>
    <row r="4217" spans="7:24" s="165" customFormat="1" ht="15" customHeight="1">
      <c r="G4217" s="172"/>
      <c r="I4217" s="173"/>
      <c r="J4217" s="173"/>
      <c r="K4217" s="174"/>
      <c r="M4217" s="175"/>
      <c r="N4217" s="174"/>
      <c r="P4217" s="174"/>
      <c r="R4217" s="175"/>
      <c r="S4217" s="174"/>
      <c r="U4217" s="174"/>
      <c r="W4217" s="175"/>
      <c r="X4217" s="174"/>
    </row>
    <row r="4218" spans="7:24" s="165" customFormat="1" ht="15" customHeight="1">
      <c r="G4218" s="172"/>
      <c r="I4218" s="173"/>
      <c r="J4218" s="173"/>
      <c r="K4218" s="174"/>
      <c r="M4218" s="175"/>
      <c r="N4218" s="174"/>
      <c r="P4218" s="174"/>
      <c r="R4218" s="175"/>
      <c r="S4218" s="174"/>
      <c r="U4218" s="174"/>
      <c r="W4218" s="175"/>
      <c r="X4218" s="174"/>
    </row>
    <row r="4219" spans="7:24" s="165" customFormat="1" ht="15" customHeight="1">
      <c r="G4219" s="172"/>
      <c r="I4219" s="173"/>
      <c r="J4219" s="173"/>
      <c r="K4219" s="174"/>
      <c r="M4219" s="175"/>
      <c r="N4219" s="174"/>
      <c r="P4219" s="174"/>
      <c r="R4219" s="175"/>
      <c r="S4219" s="174"/>
      <c r="U4219" s="174"/>
      <c r="W4219" s="175"/>
      <c r="X4219" s="174"/>
    </row>
    <row r="4220" spans="7:24" s="165" customFormat="1" ht="15" customHeight="1">
      <c r="G4220" s="172"/>
      <c r="I4220" s="173"/>
      <c r="J4220" s="173"/>
      <c r="K4220" s="174"/>
      <c r="M4220" s="175"/>
      <c r="N4220" s="174"/>
      <c r="P4220" s="174"/>
      <c r="R4220" s="175"/>
      <c r="S4220" s="174"/>
      <c r="U4220" s="174"/>
      <c r="W4220" s="175"/>
      <c r="X4220" s="174"/>
    </row>
    <row r="4221" spans="7:24" s="165" customFormat="1" ht="15" customHeight="1">
      <c r="G4221" s="172"/>
      <c r="I4221" s="173"/>
      <c r="J4221" s="173"/>
      <c r="K4221" s="174"/>
      <c r="M4221" s="175"/>
      <c r="N4221" s="174"/>
      <c r="P4221" s="174"/>
      <c r="R4221" s="175"/>
      <c r="S4221" s="174"/>
      <c r="U4221" s="174"/>
      <c r="W4221" s="175"/>
      <c r="X4221" s="174"/>
    </row>
    <row r="4222" spans="7:24" s="165" customFormat="1" ht="15" customHeight="1">
      <c r="G4222" s="172"/>
      <c r="I4222" s="173"/>
      <c r="J4222" s="173"/>
      <c r="K4222" s="174"/>
      <c r="M4222" s="175"/>
      <c r="N4222" s="174"/>
      <c r="P4222" s="174"/>
      <c r="R4222" s="175"/>
      <c r="S4222" s="174"/>
      <c r="U4222" s="174"/>
      <c r="W4222" s="175"/>
      <c r="X4222" s="174"/>
    </row>
    <row r="4223" spans="7:24" s="165" customFormat="1" ht="15" customHeight="1">
      <c r="G4223" s="172"/>
      <c r="I4223" s="173"/>
      <c r="J4223" s="173"/>
      <c r="K4223" s="174"/>
      <c r="M4223" s="175"/>
      <c r="N4223" s="174"/>
      <c r="P4223" s="174"/>
      <c r="R4223" s="175"/>
      <c r="S4223" s="174"/>
      <c r="U4223" s="174"/>
      <c r="W4223" s="175"/>
      <c r="X4223" s="174"/>
    </row>
    <row r="4224" spans="7:24" s="165" customFormat="1" ht="15" customHeight="1">
      <c r="G4224" s="172"/>
      <c r="I4224" s="173"/>
      <c r="J4224" s="173"/>
      <c r="K4224" s="174"/>
      <c r="M4224" s="175"/>
      <c r="N4224" s="174"/>
      <c r="P4224" s="174"/>
      <c r="R4224" s="175"/>
      <c r="S4224" s="174"/>
      <c r="U4224" s="174"/>
      <c r="W4224" s="175"/>
      <c r="X4224" s="174"/>
    </row>
    <row r="4225" spans="7:24" s="165" customFormat="1" ht="15" customHeight="1">
      <c r="G4225" s="172"/>
      <c r="I4225" s="173"/>
      <c r="J4225" s="173"/>
      <c r="K4225" s="174"/>
      <c r="M4225" s="175"/>
      <c r="N4225" s="174"/>
      <c r="P4225" s="174"/>
      <c r="R4225" s="175"/>
      <c r="S4225" s="174"/>
      <c r="U4225" s="174"/>
      <c r="W4225" s="175"/>
      <c r="X4225" s="174"/>
    </row>
    <row r="4226" spans="7:24" s="165" customFormat="1" ht="15" customHeight="1">
      <c r="G4226" s="172"/>
      <c r="I4226" s="173"/>
      <c r="J4226" s="173"/>
      <c r="K4226" s="174"/>
      <c r="M4226" s="175"/>
      <c r="N4226" s="174"/>
      <c r="P4226" s="174"/>
      <c r="R4226" s="175"/>
      <c r="S4226" s="174"/>
      <c r="U4226" s="174"/>
      <c r="W4226" s="175"/>
      <c r="X4226" s="174"/>
    </row>
    <row r="4227" spans="7:24" s="165" customFormat="1" ht="15" customHeight="1">
      <c r="G4227" s="172"/>
      <c r="I4227" s="173"/>
      <c r="J4227" s="173"/>
      <c r="K4227" s="174"/>
      <c r="M4227" s="175"/>
      <c r="N4227" s="174"/>
      <c r="P4227" s="174"/>
      <c r="R4227" s="175"/>
      <c r="S4227" s="174"/>
      <c r="U4227" s="174"/>
      <c r="W4227" s="175"/>
      <c r="X4227" s="174"/>
    </row>
    <row r="4228" spans="7:24" s="165" customFormat="1" ht="15" customHeight="1">
      <c r="G4228" s="172"/>
      <c r="I4228" s="173"/>
      <c r="J4228" s="173"/>
      <c r="K4228" s="174"/>
      <c r="M4228" s="175"/>
      <c r="N4228" s="174"/>
      <c r="P4228" s="174"/>
      <c r="R4228" s="175"/>
      <c r="S4228" s="174"/>
      <c r="U4228" s="174"/>
      <c r="W4228" s="175"/>
      <c r="X4228" s="174"/>
    </row>
    <row r="4229" spans="7:24" s="165" customFormat="1" ht="15" customHeight="1">
      <c r="G4229" s="172"/>
      <c r="I4229" s="173"/>
      <c r="J4229" s="173"/>
      <c r="K4229" s="174"/>
      <c r="M4229" s="175"/>
      <c r="N4229" s="174"/>
      <c r="P4229" s="174"/>
      <c r="R4229" s="175"/>
      <c r="S4229" s="174"/>
      <c r="U4229" s="174"/>
      <c r="W4229" s="175"/>
      <c r="X4229" s="174"/>
    </row>
    <row r="4230" spans="7:24" s="165" customFormat="1" ht="15" customHeight="1">
      <c r="G4230" s="172"/>
      <c r="I4230" s="173"/>
      <c r="J4230" s="173"/>
      <c r="K4230" s="174"/>
      <c r="M4230" s="175"/>
      <c r="N4230" s="174"/>
      <c r="P4230" s="174"/>
      <c r="R4230" s="175"/>
      <c r="S4230" s="174"/>
      <c r="U4230" s="174"/>
      <c r="W4230" s="175"/>
      <c r="X4230" s="174"/>
    </row>
    <row r="4231" spans="7:24" s="165" customFormat="1" ht="15" customHeight="1">
      <c r="G4231" s="172"/>
      <c r="I4231" s="173"/>
      <c r="J4231" s="173"/>
      <c r="K4231" s="174"/>
      <c r="M4231" s="175"/>
      <c r="N4231" s="174"/>
      <c r="P4231" s="174"/>
      <c r="R4231" s="175"/>
      <c r="S4231" s="174"/>
      <c r="U4231" s="174"/>
      <c r="W4231" s="175"/>
      <c r="X4231" s="174"/>
    </row>
    <row r="4232" spans="7:24" s="165" customFormat="1" ht="15" customHeight="1">
      <c r="G4232" s="172"/>
      <c r="I4232" s="173"/>
      <c r="J4232" s="173"/>
      <c r="K4232" s="174"/>
      <c r="M4232" s="175"/>
      <c r="N4232" s="174"/>
      <c r="P4232" s="174"/>
      <c r="R4232" s="175"/>
      <c r="S4232" s="174"/>
      <c r="U4232" s="174"/>
      <c r="W4232" s="175"/>
      <c r="X4232" s="174"/>
    </row>
    <row r="4233" spans="7:24" s="165" customFormat="1" ht="15" customHeight="1">
      <c r="G4233" s="172"/>
      <c r="I4233" s="173"/>
      <c r="J4233" s="173"/>
      <c r="K4233" s="174"/>
      <c r="M4233" s="175"/>
      <c r="N4233" s="174"/>
      <c r="P4233" s="174"/>
      <c r="R4233" s="175"/>
      <c r="S4233" s="174"/>
      <c r="U4233" s="174"/>
      <c r="W4233" s="175"/>
      <c r="X4233" s="174"/>
    </row>
    <row r="4234" spans="7:24" s="165" customFormat="1" ht="15" customHeight="1">
      <c r="G4234" s="172"/>
      <c r="I4234" s="173"/>
      <c r="J4234" s="173"/>
      <c r="K4234" s="174"/>
      <c r="M4234" s="175"/>
      <c r="N4234" s="174"/>
      <c r="P4234" s="174"/>
      <c r="R4234" s="175"/>
      <c r="S4234" s="174"/>
      <c r="U4234" s="174"/>
      <c r="W4234" s="175"/>
      <c r="X4234" s="174"/>
    </row>
    <row r="4235" spans="7:24" s="165" customFormat="1" ht="15" customHeight="1">
      <c r="G4235" s="172"/>
      <c r="I4235" s="173"/>
      <c r="J4235" s="173"/>
      <c r="K4235" s="174"/>
      <c r="M4235" s="175"/>
      <c r="N4235" s="174"/>
      <c r="P4235" s="174"/>
      <c r="R4235" s="175"/>
      <c r="S4235" s="174"/>
      <c r="U4235" s="174"/>
      <c r="W4235" s="175"/>
      <c r="X4235" s="174"/>
    </row>
    <row r="4236" spans="7:24" s="165" customFormat="1" ht="15" customHeight="1">
      <c r="G4236" s="172"/>
      <c r="I4236" s="173"/>
      <c r="J4236" s="173"/>
      <c r="K4236" s="174"/>
      <c r="M4236" s="175"/>
      <c r="N4236" s="174"/>
      <c r="P4236" s="174"/>
      <c r="R4236" s="175"/>
      <c r="S4236" s="174"/>
      <c r="U4236" s="174"/>
      <c r="W4236" s="175"/>
      <c r="X4236" s="174"/>
    </row>
    <row r="4237" spans="7:24" s="165" customFormat="1" ht="15" customHeight="1">
      <c r="G4237" s="172"/>
      <c r="I4237" s="173"/>
      <c r="J4237" s="173"/>
      <c r="K4237" s="174"/>
      <c r="M4237" s="175"/>
      <c r="N4237" s="174"/>
      <c r="P4237" s="174"/>
      <c r="R4237" s="175"/>
      <c r="S4237" s="174"/>
      <c r="U4237" s="174"/>
      <c r="W4237" s="175"/>
      <c r="X4237" s="174"/>
    </row>
    <row r="4238" spans="7:24" s="165" customFormat="1" ht="15" customHeight="1">
      <c r="G4238" s="172"/>
      <c r="I4238" s="173"/>
      <c r="J4238" s="173"/>
      <c r="K4238" s="174"/>
      <c r="M4238" s="175"/>
      <c r="N4238" s="174"/>
      <c r="P4238" s="174"/>
      <c r="R4238" s="175"/>
      <c r="S4238" s="174"/>
      <c r="U4238" s="174"/>
      <c r="W4238" s="175"/>
      <c r="X4238" s="174"/>
    </row>
    <row r="4239" spans="7:24" s="165" customFormat="1" ht="15" customHeight="1">
      <c r="G4239" s="172"/>
      <c r="I4239" s="173"/>
      <c r="J4239" s="173"/>
      <c r="K4239" s="174"/>
      <c r="M4239" s="175"/>
      <c r="N4239" s="174"/>
      <c r="P4239" s="174"/>
      <c r="R4239" s="175"/>
      <c r="S4239" s="174"/>
      <c r="U4239" s="174"/>
      <c r="W4239" s="175"/>
      <c r="X4239" s="174"/>
    </row>
    <row r="4240" spans="7:24" s="165" customFormat="1" ht="15" customHeight="1">
      <c r="G4240" s="172"/>
      <c r="I4240" s="173"/>
      <c r="J4240" s="173"/>
      <c r="K4240" s="174"/>
      <c r="M4240" s="175"/>
      <c r="N4240" s="174"/>
      <c r="P4240" s="174"/>
      <c r="R4240" s="175"/>
      <c r="S4240" s="174"/>
      <c r="U4240" s="174"/>
      <c r="W4240" s="175"/>
      <c r="X4240" s="174"/>
    </row>
    <row r="4241" spans="7:24" s="165" customFormat="1" ht="15" customHeight="1">
      <c r="G4241" s="172"/>
      <c r="I4241" s="173"/>
      <c r="J4241" s="173"/>
      <c r="K4241" s="174"/>
      <c r="M4241" s="175"/>
      <c r="N4241" s="174"/>
      <c r="P4241" s="174"/>
      <c r="R4241" s="175"/>
      <c r="S4241" s="174"/>
      <c r="U4241" s="174"/>
      <c r="W4241" s="175"/>
      <c r="X4241" s="174"/>
    </row>
    <row r="4242" spans="7:24" s="165" customFormat="1" ht="15" customHeight="1">
      <c r="G4242" s="172"/>
      <c r="I4242" s="173"/>
      <c r="J4242" s="173"/>
      <c r="K4242" s="174"/>
      <c r="M4242" s="175"/>
      <c r="N4242" s="174"/>
      <c r="P4242" s="174"/>
      <c r="R4242" s="175"/>
      <c r="S4242" s="174"/>
      <c r="U4242" s="174"/>
      <c r="W4242" s="175"/>
      <c r="X4242" s="174"/>
    </row>
    <row r="4243" spans="7:24" s="165" customFormat="1" ht="15" customHeight="1">
      <c r="G4243" s="172"/>
      <c r="I4243" s="173"/>
      <c r="J4243" s="173"/>
      <c r="K4243" s="174"/>
      <c r="M4243" s="175"/>
      <c r="N4243" s="174"/>
      <c r="P4243" s="174"/>
      <c r="R4243" s="175"/>
      <c r="S4243" s="174"/>
      <c r="U4243" s="174"/>
      <c r="W4243" s="175"/>
      <c r="X4243" s="174"/>
    </row>
    <row r="4244" spans="7:24" s="165" customFormat="1" ht="15" customHeight="1">
      <c r="G4244" s="172"/>
      <c r="I4244" s="173"/>
      <c r="J4244" s="173"/>
      <c r="K4244" s="174"/>
      <c r="M4244" s="175"/>
      <c r="N4244" s="174"/>
      <c r="P4244" s="174"/>
      <c r="R4244" s="175"/>
      <c r="S4244" s="174"/>
      <c r="U4244" s="174"/>
      <c r="W4244" s="175"/>
      <c r="X4244" s="174"/>
    </row>
    <row r="4245" spans="7:24" s="165" customFormat="1" ht="15" customHeight="1">
      <c r="G4245" s="172"/>
      <c r="I4245" s="173"/>
      <c r="J4245" s="173"/>
      <c r="K4245" s="174"/>
      <c r="M4245" s="175"/>
      <c r="N4245" s="174"/>
      <c r="P4245" s="174"/>
      <c r="R4245" s="175"/>
      <c r="S4245" s="174"/>
      <c r="U4245" s="174"/>
      <c r="W4245" s="175"/>
      <c r="X4245" s="174"/>
    </row>
    <row r="4246" spans="7:24" s="165" customFormat="1" ht="15" customHeight="1">
      <c r="G4246" s="172"/>
      <c r="I4246" s="173"/>
      <c r="J4246" s="173"/>
      <c r="K4246" s="174"/>
      <c r="M4246" s="175"/>
      <c r="N4246" s="174"/>
      <c r="P4246" s="174"/>
      <c r="R4246" s="175"/>
      <c r="S4246" s="174"/>
      <c r="U4246" s="174"/>
      <c r="W4246" s="175"/>
      <c r="X4246" s="174"/>
    </row>
    <row r="4247" spans="7:24" s="165" customFormat="1" ht="15" customHeight="1">
      <c r="G4247" s="172"/>
      <c r="I4247" s="173"/>
      <c r="J4247" s="173"/>
      <c r="K4247" s="174"/>
      <c r="M4247" s="175"/>
      <c r="N4247" s="174"/>
      <c r="P4247" s="174"/>
      <c r="R4247" s="175"/>
      <c r="S4247" s="174"/>
      <c r="U4247" s="174"/>
      <c r="W4247" s="175"/>
      <c r="X4247" s="174"/>
    </row>
    <row r="4248" spans="7:24" s="165" customFormat="1" ht="15" customHeight="1">
      <c r="G4248" s="172"/>
      <c r="I4248" s="173"/>
      <c r="J4248" s="173"/>
      <c r="K4248" s="174"/>
      <c r="M4248" s="175"/>
      <c r="N4248" s="174"/>
      <c r="P4248" s="174"/>
      <c r="R4248" s="175"/>
      <c r="S4248" s="174"/>
      <c r="U4248" s="174"/>
      <c r="W4248" s="175"/>
      <c r="X4248" s="174"/>
    </row>
    <row r="4249" spans="7:24" s="165" customFormat="1" ht="15" customHeight="1">
      <c r="G4249" s="172"/>
      <c r="I4249" s="173"/>
      <c r="J4249" s="173"/>
      <c r="K4249" s="174"/>
      <c r="M4249" s="175"/>
      <c r="N4249" s="174"/>
      <c r="P4249" s="174"/>
      <c r="R4249" s="175"/>
      <c r="S4249" s="174"/>
      <c r="U4249" s="174"/>
      <c r="W4249" s="175"/>
      <c r="X4249" s="174"/>
    </row>
    <row r="4250" spans="7:24" s="165" customFormat="1" ht="15" customHeight="1">
      <c r="G4250" s="172"/>
      <c r="I4250" s="173"/>
      <c r="J4250" s="173"/>
      <c r="K4250" s="174"/>
      <c r="M4250" s="175"/>
      <c r="N4250" s="174"/>
      <c r="P4250" s="174"/>
      <c r="R4250" s="175"/>
      <c r="S4250" s="174"/>
      <c r="U4250" s="174"/>
      <c r="W4250" s="175"/>
      <c r="X4250" s="174"/>
    </row>
    <row r="4251" spans="7:24" s="165" customFormat="1" ht="15" customHeight="1">
      <c r="G4251" s="172"/>
      <c r="I4251" s="173"/>
      <c r="J4251" s="173"/>
      <c r="K4251" s="174"/>
      <c r="M4251" s="175"/>
      <c r="N4251" s="174"/>
      <c r="P4251" s="174"/>
      <c r="R4251" s="175"/>
      <c r="S4251" s="174"/>
      <c r="U4251" s="174"/>
      <c r="W4251" s="175"/>
      <c r="X4251" s="174"/>
    </row>
    <row r="4252" spans="7:24" s="165" customFormat="1" ht="15" customHeight="1">
      <c r="G4252" s="172"/>
      <c r="I4252" s="173"/>
      <c r="J4252" s="173"/>
      <c r="K4252" s="174"/>
      <c r="M4252" s="175"/>
      <c r="N4252" s="174"/>
      <c r="P4252" s="174"/>
      <c r="R4252" s="175"/>
      <c r="S4252" s="174"/>
      <c r="U4252" s="174"/>
      <c r="W4252" s="175"/>
      <c r="X4252" s="174"/>
    </row>
    <row r="4253" spans="7:24" s="165" customFormat="1" ht="15" customHeight="1">
      <c r="G4253" s="172"/>
      <c r="I4253" s="173"/>
      <c r="J4253" s="173"/>
      <c r="K4253" s="174"/>
      <c r="M4253" s="175"/>
      <c r="N4253" s="174"/>
      <c r="P4253" s="174"/>
      <c r="R4253" s="175"/>
      <c r="S4253" s="174"/>
      <c r="U4253" s="174"/>
      <c r="W4253" s="175"/>
      <c r="X4253" s="174"/>
    </row>
    <row r="4254" spans="7:24" s="165" customFormat="1" ht="15" customHeight="1">
      <c r="G4254" s="172"/>
      <c r="I4254" s="173"/>
      <c r="J4254" s="173"/>
      <c r="K4254" s="174"/>
      <c r="M4254" s="175"/>
      <c r="N4254" s="174"/>
      <c r="P4254" s="174"/>
      <c r="R4254" s="175"/>
      <c r="S4254" s="174"/>
      <c r="U4254" s="174"/>
      <c r="W4254" s="175"/>
      <c r="X4254" s="174"/>
    </row>
    <row r="4255" spans="7:24" s="165" customFormat="1" ht="15" customHeight="1">
      <c r="G4255" s="172"/>
      <c r="I4255" s="173"/>
      <c r="J4255" s="173"/>
      <c r="K4255" s="174"/>
      <c r="M4255" s="175"/>
      <c r="N4255" s="174"/>
      <c r="P4255" s="174"/>
      <c r="R4255" s="175"/>
      <c r="S4255" s="174"/>
      <c r="U4255" s="174"/>
      <c r="W4255" s="175"/>
      <c r="X4255" s="174"/>
    </row>
    <row r="4256" spans="7:24" s="165" customFormat="1" ht="15" customHeight="1">
      <c r="G4256" s="172"/>
      <c r="I4256" s="173"/>
      <c r="J4256" s="173"/>
      <c r="K4256" s="174"/>
      <c r="M4256" s="175"/>
      <c r="N4256" s="174"/>
      <c r="P4256" s="174"/>
      <c r="R4256" s="175"/>
      <c r="S4256" s="174"/>
      <c r="U4256" s="174"/>
      <c r="W4256" s="175"/>
      <c r="X4256" s="174"/>
    </row>
    <row r="4257" spans="7:24" s="165" customFormat="1" ht="15" customHeight="1">
      <c r="G4257" s="172"/>
      <c r="I4257" s="173"/>
      <c r="J4257" s="173"/>
      <c r="K4257" s="174"/>
      <c r="M4257" s="175"/>
      <c r="N4257" s="174"/>
      <c r="P4257" s="174"/>
      <c r="R4257" s="175"/>
      <c r="S4257" s="174"/>
      <c r="U4257" s="174"/>
      <c r="W4257" s="175"/>
      <c r="X4257" s="174"/>
    </row>
    <row r="4258" spans="7:24" s="165" customFormat="1" ht="15" customHeight="1">
      <c r="G4258" s="172"/>
      <c r="I4258" s="173"/>
      <c r="J4258" s="173"/>
      <c r="K4258" s="174"/>
      <c r="M4258" s="175"/>
      <c r="N4258" s="174"/>
      <c r="P4258" s="174"/>
      <c r="R4258" s="175"/>
      <c r="S4258" s="174"/>
      <c r="U4258" s="174"/>
      <c r="W4258" s="175"/>
      <c r="X4258" s="174"/>
    </row>
    <row r="4259" spans="7:24" s="165" customFormat="1" ht="15" customHeight="1">
      <c r="G4259" s="172"/>
      <c r="I4259" s="173"/>
      <c r="J4259" s="173"/>
      <c r="K4259" s="174"/>
      <c r="M4259" s="175"/>
      <c r="N4259" s="174"/>
      <c r="P4259" s="174"/>
      <c r="R4259" s="175"/>
      <c r="S4259" s="174"/>
      <c r="U4259" s="174"/>
      <c r="W4259" s="175"/>
      <c r="X4259" s="174"/>
    </row>
    <row r="4260" spans="7:24" s="165" customFormat="1" ht="15" customHeight="1">
      <c r="G4260" s="172"/>
      <c r="I4260" s="173"/>
      <c r="J4260" s="173"/>
      <c r="K4260" s="174"/>
      <c r="M4260" s="175"/>
      <c r="N4260" s="174"/>
      <c r="P4260" s="174"/>
      <c r="R4260" s="175"/>
      <c r="S4260" s="174"/>
      <c r="U4260" s="174"/>
      <c r="W4260" s="175"/>
      <c r="X4260" s="174"/>
    </row>
    <row r="4261" spans="7:24" s="165" customFormat="1" ht="15" customHeight="1">
      <c r="G4261" s="172"/>
      <c r="I4261" s="173"/>
      <c r="J4261" s="173"/>
      <c r="K4261" s="174"/>
      <c r="M4261" s="175"/>
      <c r="N4261" s="174"/>
      <c r="P4261" s="174"/>
      <c r="R4261" s="175"/>
      <c r="S4261" s="174"/>
      <c r="U4261" s="174"/>
      <c r="W4261" s="175"/>
      <c r="X4261" s="174"/>
    </row>
    <row r="4262" spans="7:24" s="165" customFormat="1" ht="15" customHeight="1">
      <c r="G4262" s="172"/>
      <c r="I4262" s="173"/>
      <c r="J4262" s="173"/>
      <c r="K4262" s="174"/>
      <c r="M4262" s="175"/>
      <c r="N4262" s="174"/>
      <c r="P4262" s="174"/>
      <c r="R4262" s="175"/>
      <c r="S4262" s="174"/>
      <c r="U4262" s="174"/>
      <c r="W4262" s="175"/>
      <c r="X4262" s="174"/>
    </row>
    <row r="4263" spans="7:24" s="165" customFormat="1" ht="15" customHeight="1">
      <c r="G4263" s="172"/>
      <c r="I4263" s="173"/>
      <c r="J4263" s="173"/>
      <c r="K4263" s="174"/>
      <c r="M4263" s="175"/>
      <c r="N4263" s="174"/>
      <c r="P4263" s="174"/>
      <c r="R4263" s="175"/>
      <c r="S4263" s="174"/>
      <c r="U4263" s="174"/>
      <c r="W4263" s="175"/>
      <c r="X4263" s="174"/>
    </row>
    <row r="4264" spans="7:24" s="165" customFormat="1" ht="15" customHeight="1">
      <c r="G4264" s="172"/>
      <c r="I4264" s="173"/>
      <c r="J4264" s="173"/>
      <c r="K4264" s="174"/>
      <c r="M4264" s="175"/>
      <c r="N4264" s="174"/>
      <c r="P4264" s="174"/>
      <c r="R4264" s="175"/>
      <c r="S4264" s="174"/>
      <c r="U4264" s="174"/>
      <c r="W4264" s="175"/>
      <c r="X4264" s="174"/>
    </row>
    <row r="4265" spans="7:24" s="165" customFormat="1" ht="15" customHeight="1">
      <c r="G4265" s="172"/>
      <c r="I4265" s="173"/>
      <c r="J4265" s="173"/>
      <c r="K4265" s="174"/>
      <c r="M4265" s="175"/>
      <c r="N4265" s="174"/>
      <c r="P4265" s="174"/>
      <c r="R4265" s="175"/>
      <c r="S4265" s="174"/>
      <c r="U4265" s="174"/>
      <c r="W4265" s="175"/>
      <c r="X4265" s="174"/>
    </row>
    <row r="4266" spans="7:24" s="165" customFormat="1" ht="15" customHeight="1">
      <c r="G4266" s="172"/>
      <c r="I4266" s="173"/>
      <c r="J4266" s="173"/>
      <c r="K4266" s="174"/>
      <c r="M4266" s="175"/>
      <c r="N4266" s="174"/>
      <c r="P4266" s="174"/>
      <c r="R4266" s="175"/>
      <c r="S4266" s="174"/>
      <c r="U4266" s="174"/>
      <c r="W4266" s="175"/>
      <c r="X4266" s="174"/>
    </row>
    <row r="4267" spans="7:24" s="165" customFormat="1" ht="15" customHeight="1">
      <c r="G4267" s="172"/>
      <c r="I4267" s="173"/>
      <c r="J4267" s="173"/>
      <c r="K4267" s="174"/>
      <c r="M4267" s="175"/>
      <c r="N4267" s="174"/>
      <c r="P4267" s="174"/>
      <c r="R4267" s="175"/>
      <c r="S4267" s="174"/>
      <c r="U4267" s="174"/>
      <c r="W4267" s="175"/>
      <c r="X4267" s="174"/>
    </row>
    <row r="4268" spans="7:24" s="165" customFormat="1" ht="15" customHeight="1">
      <c r="G4268" s="172"/>
      <c r="I4268" s="173"/>
      <c r="J4268" s="173"/>
      <c r="K4268" s="174"/>
      <c r="M4268" s="175"/>
      <c r="N4268" s="174"/>
      <c r="P4268" s="174"/>
      <c r="R4268" s="175"/>
      <c r="S4268" s="174"/>
      <c r="U4268" s="174"/>
      <c r="W4268" s="175"/>
      <c r="X4268" s="174"/>
    </row>
    <row r="4269" spans="7:24" s="165" customFormat="1" ht="15" customHeight="1">
      <c r="G4269" s="172"/>
      <c r="I4269" s="173"/>
      <c r="J4269" s="173"/>
      <c r="K4269" s="174"/>
      <c r="M4269" s="175"/>
      <c r="N4269" s="174"/>
      <c r="P4269" s="174"/>
      <c r="R4269" s="175"/>
      <c r="S4269" s="174"/>
      <c r="U4269" s="174"/>
      <c r="W4269" s="175"/>
      <c r="X4269" s="174"/>
    </row>
    <row r="4270" spans="7:24" s="165" customFormat="1" ht="15" customHeight="1">
      <c r="G4270" s="172"/>
      <c r="I4270" s="173"/>
      <c r="J4270" s="173"/>
      <c r="K4270" s="174"/>
      <c r="M4270" s="175"/>
      <c r="N4270" s="174"/>
      <c r="P4270" s="174"/>
      <c r="R4270" s="175"/>
      <c r="S4270" s="174"/>
      <c r="U4270" s="174"/>
      <c r="W4270" s="175"/>
      <c r="X4270" s="174"/>
    </row>
    <row r="4271" spans="7:24" s="165" customFormat="1" ht="15" customHeight="1">
      <c r="G4271" s="172"/>
      <c r="I4271" s="173"/>
      <c r="J4271" s="173"/>
      <c r="K4271" s="174"/>
      <c r="M4271" s="175"/>
      <c r="N4271" s="174"/>
      <c r="P4271" s="174"/>
      <c r="R4271" s="175"/>
      <c r="S4271" s="174"/>
      <c r="U4271" s="174"/>
      <c r="W4271" s="175"/>
      <c r="X4271" s="174"/>
    </row>
    <row r="4272" spans="7:24" s="165" customFormat="1" ht="15" customHeight="1">
      <c r="G4272" s="172"/>
      <c r="I4272" s="173"/>
      <c r="J4272" s="173"/>
      <c r="K4272" s="174"/>
      <c r="M4272" s="175"/>
      <c r="N4272" s="174"/>
      <c r="P4272" s="174"/>
      <c r="R4272" s="175"/>
      <c r="S4272" s="174"/>
      <c r="U4272" s="174"/>
      <c r="W4272" s="175"/>
      <c r="X4272" s="174"/>
    </row>
    <row r="4273" spans="7:24" s="165" customFormat="1" ht="15" customHeight="1">
      <c r="G4273" s="172"/>
      <c r="I4273" s="173"/>
      <c r="J4273" s="173"/>
      <c r="K4273" s="174"/>
      <c r="M4273" s="175"/>
      <c r="N4273" s="174"/>
      <c r="P4273" s="174"/>
      <c r="R4273" s="175"/>
      <c r="S4273" s="174"/>
      <c r="U4273" s="174"/>
      <c r="W4273" s="175"/>
      <c r="X4273" s="174"/>
    </row>
    <row r="4274" spans="7:24" s="165" customFormat="1" ht="15" customHeight="1">
      <c r="G4274" s="172"/>
      <c r="I4274" s="173"/>
      <c r="J4274" s="173"/>
      <c r="K4274" s="174"/>
      <c r="M4274" s="175"/>
      <c r="N4274" s="174"/>
      <c r="P4274" s="174"/>
      <c r="R4274" s="175"/>
      <c r="S4274" s="174"/>
      <c r="U4274" s="174"/>
      <c r="W4274" s="175"/>
      <c r="X4274" s="174"/>
    </row>
    <row r="4275" spans="7:24" s="165" customFormat="1" ht="15" customHeight="1">
      <c r="G4275" s="172"/>
      <c r="I4275" s="173"/>
      <c r="J4275" s="173"/>
      <c r="K4275" s="174"/>
      <c r="M4275" s="175"/>
      <c r="N4275" s="174"/>
      <c r="P4275" s="174"/>
      <c r="R4275" s="175"/>
      <c r="S4275" s="174"/>
      <c r="U4275" s="174"/>
      <c r="W4275" s="175"/>
      <c r="X4275" s="174"/>
    </row>
    <row r="4276" spans="7:24" s="165" customFormat="1" ht="15" customHeight="1">
      <c r="G4276" s="172"/>
      <c r="I4276" s="173"/>
      <c r="J4276" s="173"/>
      <c r="K4276" s="174"/>
      <c r="M4276" s="175"/>
      <c r="N4276" s="174"/>
      <c r="P4276" s="174"/>
      <c r="R4276" s="175"/>
      <c r="S4276" s="174"/>
      <c r="U4276" s="174"/>
      <c r="W4276" s="175"/>
      <c r="X4276" s="174"/>
    </row>
    <row r="4277" spans="7:24" s="165" customFormat="1" ht="15" customHeight="1">
      <c r="G4277" s="172"/>
      <c r="I4277" s="173"/>
      <c r="J4277" s="173"/>
      <c r="K4277" s="174"/>
      <c r="M4277" s="175"/>
      <c r="N4277" s="174"/>
      <c r="P4277" s="174"/>
      <c r="R4277" s="175"/>
      <c r="S4277" s="174"/>
      <c r="U4277" s="174"/>
      <c r="W4277" s="175"/>
      <c r="X4277" s="174"/>
    </row>
    <row r="4278" spans="7:24" s="165" customFormat="1" ht="15" customHeight="1">
      <c r="G4278" s="172"/>
      <c r="I4278" s="173"/>
      <c r="J4278" s="173"/>
      <c r="K4278" s="174"/>
      <c r="M4278" s="175"/>
      <c r="N4278" s="174"/>
      <c r="P4278" s="174"/>
      <c r="R4278" s="175"/>
      <c r="S4278" s="174"/>
      <c r="U4278" s="174"/>
      <c r="W4278" s="175"/>
      <c r="X4278" s="174"/>
    </row>
    <row r="4279" spans="7:24" s="165" customFormat="1" ht="15" customHeight="1">
      <c r="G4279" s="172"/>
      <c r="I4279" s="173"/>
      <c r="J4279" s="173"/>
      <c r="K4279" s="174"/>
      <c r="M4279" s="175"/>
      <c r="N4279" s="174"/>
      <c r="P4279" s="174"/>
      <c r="R4279" s="175"/>
      <c r="S4279" s="174"/>
      <c r="U4279" s="174"/>
      <c r="W4279" s="175"/>
      <c r="X4279" s="174"/>
    </row>
    <row r="4280" spans="7:24" s="165" customFormat="1" ht="15" customHeight="1">
      <c r="G4280" s="172"/>
      <c r="I4280" s="173"/>
      <c r="J4280" s="173"/>
      <c r="K4280" s="174"/>
      <c r="M4280" s="175"/>
      <c r="N4280" s="174"/>
      <c r="P4280" s="174"/>
      <c r="R4280" s="175"/>
      <c r="S4280" s="174"/>
      <c r="U4280" s="174"/>
      <c r="W4280" s="175"/>
      <c r="X4280" s="174"/>
    </row>
    <row r="4281" spans="7:24" s="165" customFormat="1" ht="15" customHeight="1">
      <c r="G4281" s="172"/>
      <c r="I4281" s="173"/>
      <c r="J4281" s="173"/>
      <c r="K4281" s="174"/>
      <c r="M4281" s="175"/>
      <c r="N4281" s="174"/>
      <c r="P4281" s="174"/>
      <c r="R4281" s="175"/>
      <c r="S4281" s="174"/>
      <c r="U4281" s="174"/>
      <c r="W4281" s="175"/>
      <c r="X4281" s="174"/>
    </row>
    <row r="4282" spans="7:24" s="165" customFormat="1" ht="15" customHeight="1">
      <c r="G4282" s="172"/>
      <c r="I4282" s="173"/>
      <c r="J4282" s="173"/>
      <c r="K4282" s="174"/>
      <c r="M4282" s="175"/>
      <c r="N4282" s="174"/>
      <c r="P4282" s="174"/>
      <c r="R4282" s="175"/>
      <c r="S4282" s="174"/>
      <c r="U4282" s="174"/>
      <c r="W4282" s="175"/>
      <c r="X4282" s="174"/>
    </row>
    <row r="4283" spans="7:24" s="165" customFormat="1" ht="15" customHeight="1">
      <c r="G4283" s="172"/>
      <c r="I4283" s="173"/>
      <c r="J4283" s="173"/>
      <c r="K4283" s="174"/>
      <c r="M4283" s="175"/>
      <c r="N4283" s="174"/>
      <c r="P4283" s="174"/>
      <c r="R4283" s="175"/>
      <c r="S4283" s="174"/>
      <c r="U4283" s="174"/>
      <c r="W4283" s="175"/>
      <c r="X4283" s="174"/>
    </row>
    <row r="4284" spans="7:24" s="165" customFormat="1" ht="15" customHeight="1">
      <c r="G4284" s="172"/>
      <c r="I4284" s="173"/>
      <c r="J4284" s="173"/>
      <c r="K4284" s="174"/>
      <c r="M4284" s="175"/>
      <c r="N4284" s="174"/>
      <c r="P4284" s="174"/>
      <c r="R4284" s="175"/>
      <c r="S4284" s="174"/>
      <c r="U4284" s="174"/>
      <c r="W4284" s="175"/>
      <c r="X4284" s="174"/>
    </row>
    <row r="4285" spans="7:24" s="165" customFormat="1" ht="15" customHeight="1">
      <c r="G4285" s="172"/>
      <c r="I4285" s="173"/>
      <c r="J4285" s="173"/>
      <c r="K4285" s="174"/>
      <c r="M4285" s="175"/>
      <c r="N4285" s="174"/>
      <c r="P4285" s="174"/>
      <c r="R4285" s="175"/>
      <c r="S4285" s="174"/>
      <c r="U4285" s="174"/>
      <c r="W4285" s="175"/>
      <c r="X4285" s="174"/>
    </row>
    <row r="4286" spans="7:24" s="165" customFormat="1" ht="15" customHeight="1">
      <c r="G4286" s="172"/>
      <c r="I4286" s="173"/>
      <c r="J4286" s="173"/>
      <c r="K4286" s="174"/>
      <c r="M4286" s="175"/>
      <c r="N4286" s="174"/>
      <c r="P4286" s="174"/>
      <c r="R4286" s="175"/>
      <c r="S4286" s="174"/>
      <c r="U4286" s="174"/>
      <c r="W4286" s="175"/>
      <c r="X4286" s="174"/>
    </row>
    <row r="4287" spans="7:24" s="165" customFormat="1" ht="15" customHeight="1">
      <c r="G4287" s="172"/>
      <c r="I4287" s="173"/>
      <c r="J4287" s="173"/>
      <c r="K4287" s="174"/>
      <c r="M4287" s="175"/>
      <c r="N4287" s="174"/>
      <c r="P4287" s="174"/>
      <c r="R4287" s="175"/>
      <c r="S4287" s="174"/>
      <c r="U4287" s="174"/>
      <c r="W4287" s="175"/>
      <c r="X4287" s="174"/>
    </row>
    <row r="4288" spans="7:24" s="165" customFormat="1" ht="15" customHeight="1">
      <c r="G4288" s="172"/>
      <c r="I4288" s="173"/>
      <c r="J4288" s="173"/>
      <c r="K4288" s="174"/>
      <c r="M4288" s="175"/>
      <c r="N4288" s="174"/>
      <c r="P4288" s="174"/>
      <c r="R4288" s="175"/>
      <c r="S4288" s="174"/>
      <c r="U4288" s="174"/>
      <c r="W4288" s="175"/>
      <c r="X4288" s="174"/>
    </row>
    <row r="4289" spans="7:24" s="165" customFormat="1" ht="15" customHeight="1">
      <c r="G4289" s="172"/>
      <c r="I4289" s="173"/>
      <c r="J4289" s="173"/>
      <c r="K4289" s="174"/>
      <c r="M4289" s="175"/>
      <c r="N4289" s="174"/>
      <c r="P4289" s="174"/>
      <c r="R4289" s="175"/>
      <c r="S4289" s="174"/>
      <c r="U4289" s="174"/>
      <c r="W4289" s="175"/>
      <c r="X4289" s="174"/>
    </row>
    <row r="4290" spans="7:24" s="165" customFormat="1" ht="15" customHeight="1">
      <c r="G4290" s="172"/>
      <c r="I4290" s="173"/>
      <c r="J4290" s="173"/>
      <c r="K4290" s="174"/>
      <c r="M4290" s="175"/>
      <c r="N4290" s="174"/>
      <c r="P4290" s="174"/>
      <c r="R4290" s="175"/>
      <c r="S4290" s="174"/>
      <c r="U4290" s="174"/>
      <c r="W4290" s="175"/>
      <c r="X4290" s="174"/>
    </row>
    <row r="4291" spans="7:24" s="165" customFormat="1" ht="15" customHeight="1">
      <c r="G4291" s="172"/>
      <c r="I4291" s="173"/>
      <c r="J4291" s="173"/>
      <c r="K4291" s="174"/>
      <c r="M4291" s="175"/>
      <c r="N4291" s="174"/>
      <c r="P4291" s="174"/>
      <c r="R4291" s="175"/>
      <c r="S4291" s="174"/>
      <c r="U4291" s="174"/>
      <c r="W4291" s="175"/>
      <c r="X4291" s="174"/>
    </row>
    <row r="4292" spans="7:24" s="165" customFormat="1" ht="15" customHeight="1">
      <c r="G4292" s="172"/>
      <c r="I4292" s="173"/>
      <c r="J4292" s="173"/>
      <c r="K4292" s="174"/>
      <c r="M4292" s="175"/>
      <c r="N4292" s="174"/>
      <c r="P4292" s="174"/>
      <c r="R4292" s="175"/>
      <c r="S4292" s="174"/>
      <c r="U4292" s="174"/>
      <c r="W4292" s="175"/>
      <c r="X4292" s="174"/>
    </row>
    <row r="4293" spans="7:24" s="165" customFormat="1" ht="15" customHeight="1">
      <c r="G4293" s="172"/>
      <c r="I4293" s="173"/>
      <c r="J4293" s="173"/>
      <c r="K4293" s="174"/>
      <c r="M4293" s="175"/>
      <c r="N4293" s="174"/>
      <c r="P4293" s="174"/>
      <c r="R4293" s="175"/>
      <c r="S4293" s="174"/>
      <c r="U4293" s="174"/>
      <c r="W4293" s="175"/>
      <c r="X4293" s="174"/>
    </row>
    <row r="4294" spans="7:24" s="165" customFormat="1" ht="15" customHeight="1">
      <c r="G4294" s="172"/>
      <c r="I4294" s="173"/>
      <c r="J4294" s="173"/>
      <c r="K4294" s="174"/>
      <c r="M4294" s="175"/>
      <c r="N4294" s="174"/>
      <c r="P4294" s="174"/>
      <c r="R4294" s="175"/>
      <c r="S4294" s="174"/>
      <c r="U4294" s="174"/>
      <c r="W4294" s="175"/>
      <c r="X4294" s="174"/>
    </row>
    <row r="4295" spans="7:24" s="165" customFormat="1" ht="15" customHeight="1">
      <c r="G4295" s="172"/>
      <c r="I4295" s="173"/>
      <c r="J4295" s="173"/>
      <c r="K4295" s="174"/>
      <c r="M4295" s="175"/>
      <c r="N4295" s="174"/>
      <c r="P4295" s="174"/>
      <c r="R4295" s="175"/>
      <c r="S4295" s="174"/>
      <c r="U4295" s="174"/>
      <c r="W4295" s="175"/>
      <c r="X4295" s="174"/>
    </row>
    <row r="4296" spans="7:24" s="165" customFormat="1" ht="15" customHeight="1">
      <c r="G4296" s="172"/>
      <c r="I4296" s="173"/>
      <c r="J4296" s="173"/>
      <c r="K4296" s="174"/>
      <c r="M4296" s="175"/>
      <c r="N4296" s="174"/>
      <c r="P4296" s="174"/>
      <c r="R4296" s="175"/>
      <c r="S4296" s="174"/>
      <c r="U4296" s="174"/>
      <c r="W4296" s="175"/>
      <c r="X4296" s="174"/>
    </row>
    <row r="4297" spans="7:24" s="165" customFormat="1" ht="15" customHeight="1">
      <c r="G4297" s="172"/>
      <c r="I4297" s="173"/>
      <c r="J4297" s="173"/>
      <c r="K4297" s="174"/>
      <c r="M4297" s="175"/>
      <c r="N4297" s="174"/>
      <c r="P4297" s="174"/>
      <c r="R4297" s="175"/>
      <c r="S4297" s="174"/>
      <c r="U4297" s="174"/>
      <c r="W4297" s="175"/>
      <c r="X4297" s="174"/>
    </row>
    <row r="4298" spans="7:24" s="165" customFormat="1" ht="15" customHeight="1">
      <c r="G4298" s="172"/>
      <c r="I4298" s="173"/>
      <c r="J4298" s="173"/>
      <c r="K4298" s="174"/>
      <c r="M4298" s="175"/>
      <c r="N4298" s="174"/>
      <c r="P4298" s="174"/>
      <c r="R4298" s="175"/>
      <c r="S4298" s="174"/>
      <c r="U4298" s="174"/>
      <c r="W4298" s="175"/>
      <c r="X4298" s="174"/>
    </row>
    <row r="4299" spans="7:24" s="165" customFormat="1" ht="15" customHeight="1">
      <c r="G4299" s="172"/>
      <c r="I4299" s="173"/>
      <c r="J4299" s="173"/>
      <c r="K4299" s="174"/>
      <c r="M4299" s="175"/>
      <c r="N4299" s="174"/>
      <c r="P4299" s="174"/>
      <c r="R4299" s="175"/>
      <c r="S4299" s="174"/>
      <c r="U4299" s="174"/>
      <c r="W4299" s="175"/>
      <c r="X4299" s="174"/>
    </row>
    <row r="4300" spans="7:24" s="165" customFormat="1" ht="15" customHeight="1">
      <c r="G4300" s="172"/>
      <c r="I4300" s="173"/>
      <c r="J4300" s="173"/>
      <c r="K4300" s="174"/>
      <c r="M4300" s="175"/>
      <c r="N4300" s="174"/>
      <c r="P4300" s="174"/>
      <c r="R4300" s="175"/>
      <c r="S4300" s="174"/>
      <c r="U4300" s="174"/>
      <c r="W4300" s="175"/>
      <c r="X4300" s="174"/>
    </row>
    <row r="4301" spans="7:24" s="165" customFormat="1" ht="15" customHeight="1">
      <c r="G4301" s="172"/>
      <c r="I4301" s="173"/>
      <c r="J4301" s="173"/>
      <c r="K4301" s="174"/>
      <c r="M4301" s="175"/>
      <c r="N4301" s="174"/>
      <c r="P4301" s="174"/>
      <c r="R4301" s="175"/>
      <c r="S4301" s="174"/>
      <c r="U4301" s="174"/>
      <c r="W4301" s="175"/>
      <c r="X4301" s="174"/>
    </row>
    <row r="4302" spans="7:24" s="165" customFormat="1" ht="15" customHeight="1">
      <c r="G4302" s="172"/>
      <c r="I4302" s="173"/>
      <c r="J4302" s="173"/>
      <c r="K4302" s="174"/>
      <c r="M4302" s="175"/>
      <c r="N4302" s="174"/>
      <c r="P4302" s="174"/>
      <c r="R4302" s="175"/>
      <c r="S4302" s="174"/>
      <c r="U4302" s="174"/>
      <c r="W4302" s="175"/>
      <c r="X4302" s="174"/>
    </row>
    <row r="4303" spans="7:24" s="165" customFormat="1" ht="15" customHeight="1">
      <c r="G4303" s="172"/>
      <c r="I4303" s="173"/>
      <c r="J4303" s="173"/>
      <c r="K4303" s="174"/>
      <c r="M4303" s="175"/>
      <c r="N4303" s="174"/>
      <c r="P4303" s="174"/>
      <c r="R4303" s="175"/>
      <c r="S4303" s="174"/>
      <c r="U4303" s="174"/>
      <c r="W4303" s="175"/>
      <c r="X4303" s="174"/>
    </row>
    <row r="4304" spans="7:24" s="165" customFormat="1" ht="15" customHeight="1">
      <c r="G4304" s="172"/>
      <c r="I4304" s="173"/>
      <c r="J4304" s="173"/>
      <c r="K4304" s="174"/>
      <c r="M4304" s="175"/>
      <c r="N4304" s="174"/>
      <c r="P4304" s="174"/>
      <c r="R4304" s="175"/>
      <c r="S4304" s="174"/>
      <c r="U4304" s="174"/>
      <c r="W4304" s="175"/>
      <c r="X4304" s="174"/>
    </row>
    <row r="4305" spans="7:24" s="165" customFormat="1" ht="15" customHeight="1">
      <c r="G4305" s="172"/>
      <c r="I4305" s="173"/>
      <c r="J4305" s="173"/>
      <c r="K4305" s="174"/>
      <c r="M4305" s="175"/>
      <c r="N4305" s="174"/>
      <c r="P4305" s="174"/>
      <c r="R4305" s="175"/>
      <c r="S4305" s="174"/>
      <c r="U4305" s="174"/>
      <c r="W4305" s="175"/>
      <c r="X4305" s="174"/>
    </row>
    <row r="4306" spans="7:24" s="165" customFormat="1" ht="15" customHeight="1">
      <c r="G4306" s="172"/>
      <c r="I4306" s="173"/>
      <c r="J4306" s="173"/>
      <c r="K4306" s="174"/>
      <c r="M4306" s="175"/>
      <c r="N4306" s="174"/>
      <c r="P4306" s="174"/>
      <c r="R4306" s="175"/>
      <c r="S4306" s="174"/>
      <c r="U4306" s="174"/>
      <c r="W4306" s="175"/>
      <c r="X4306" s="174"/>
    </row>
    <row r="4307" spans="7:24" s="165" customFormat="1" ht="15" customHeight="1">
      <c r="G4307" s="172"/>
      <c r="I4307" s="173"/>
      <c r="J4307" s="173"/>
      <c r="K4307" s="174"/>
      <c r="M4307" s="175"/>
      <c r="N4307" s="174"/>
      <c r="P4307" s="174"/>
      <c r="R4307" s="175"/>
      <c r="S4307" s="174"/>
      <c r="U4307" s="174"/>
      <c r="W4307" s="175"/>
      <c r="X4307" s="174"/>
    </row>
    <row r="4308" spans="7:24" s="165" customFormat="1" ht="15" customHeight="1">
      <c r="G4308" s="172"/>
      <c r="I4308" s="173"/>
      <c r="J4308" s="173"/>
      <c r="K4308" s="174"/>
      <c r="M4308" s="175"/>
      <c r="N4308" s="174"/>
      <c r="P4308" s="174"/>
      <c r="R4308" s="175"/>
      <c r="S4308" s="174"/>
      <c r="U4308" s="174"/>
      <c r="W4308" s="175"/>
      <c r="X4308" s="174"/>
    </row>
    <row r="4309" spans="7:24" s="165" customFormat="1" ht="15" customHeight="1">
      <c r="G4309" s="172"/>
      <c r="I4309" s="173"/>
      <c r="J4309" s="173"/>
      <c r="K4309" s="174"/>
      <c r="M4309" s="175"/>
      <c r="N4309" s="174"/>
      <c r="P4309" s="174"/>
      <c r="R4309" s="175"/>
      <c r="S4309" s="174"/>
      <c r="U4309" s="174"/>
      <c r="W4309" s="175"/>
      <c r="X4309" s="174"/>
    </row>
    <row r="4310" spans="7:24" s="165" customFormat="1" ht="15" customHeight="1">
      <c r="G4310" s="172"/>
      <c r="I4310" s="173"/>
      <c r="J4310" s="173"/>
      <c r="K4310" s="174"/>
      <c r="M4310" s="175"/>
      <c r="N4310" s="174"/>
      <c r="P4310" s="174"/>
      <c r="R4310" s="175"/>
      <c r="S4310" s="174"/>
      <c r="U4310" s="174"/>
      <c r="W4310" s="175"/>
      <c r="X4310" s="174"/>
    </row>
    <row r="4311" spans="7:24" s="165" customFormat="1" ht="15" customHeight="1">
      <c r="G4311" s="172"/>
      <c r="I4311" s="173"/>
      <c r="J4311" s="173"/>
      <c r="K4311" s="174"/>
      <c r="M4311" s="175"/>
      <c r="N4311" s="174"/>
      <c r="P4311" s="174"/>
      <c r="R4311" s="175"/>
      <c r="S4311" s="174"/>
      <c r="U4311" s="174"/>
      <c r="W4311" s="175"/>
      <c r="X4311" s="174"/>
    </row>
    <row r="4312" spans="7:24" s="165" customFormat="1" ht="15" customHeight="1">
      <c r="G4312" s="172"/>
      <c r="I4312" s="173"/>
      <c r="J4312" s="173"/>
      <c r="K4312" s="174"/>
      <c r="M4312" s="175"/>
      <c r="N4312" s="174"/>
      <c r="P4312" s="174"/>
      <c r="R4312" s="175"/>
      <c r="S4312" s="174"/>
      <c r="U4312" s="174"/>
      <c r="W4312" s="175"/>
      <c r="X4312" s="174"/>
    </row>
    <row r="4313" spans="7:24" s="165" customFormat="1" ht="15" customHeight="1">
      <c r="G4313" s="172"/>
      <c r="I4313" s="173"/>
      <c r="J4313" s="173"/>
      <c r="K4313" s="174"/>
      <c r="M4313" s="175"/>
      <c r="N4313" s="174"/>
      <c r="P4313" s="174"/>
      <c r="R4313" s="175"/>
      <c r="S4313" s="174"/>
      <c r="U4313" s="174"/>
      <c r="W4313" s="175"/>
      <c r="X4313" s="174"/>
    </row>
    <row r="4314" spans="7:24" s="165" customFormat="1" ht="15" customHeight="1">
      <c r="G4314" s="172"/>
      <c r="I4314" s="173"/>
      <c r="J4314" s="173"/>
      <c r="K4314" s="174"/>
      <c r="M4314" s="175"/>
      <c r="N4314" s="174"/>
      <c r="P4314" s="174"/>
      <c r="R4314" s="175"/>
      <c r="S4314" s="174"/>
      <c r="U4314" s="174"/>
      <c r="W4314" s="175"/>
      <c r="X4314" s="174"/>
    </row>
    <row r="4315" spans="7:24" s="165" customFormat="1" ht="15" customHeight="1">
      <c r="G4315" s="172"/>
      <c r="I4315" s="173"/>
      <c r="J4315" s="173"/>
      <c r="K4315" s="174"/>
      <c r="M4315" s="175"/>
      <c r="N4315" s="174"/>
      <c r="P4315" s="174"/>
      <c r="R4315" s="175"/>
      <c r="S4315" s="174"/>
      <c r="U4315" s="174"/>
      <c r="W4315" s="175"/>
      <c r="X4315" s="174"/>
    </row>
    <row r="4316" spans="7:24" s="165" customFormat="1" ht="15" customHeight="1">
      <c r="G4316" s="172"/>
      <c r="I4316" s="173"/>
      <c r="J4316" s="173"/>
      <c r="K4316" s="174"/>
      <c r="M4316" s="175"/>
      <c r="N4316" s="174"/>
      <c r="P4316" s="174"/>
      <c r="R4316" s="175"/>
      <c r="S4316" s="174"/>
      <c r="U4316" s="174"/>
      <c r="W4316" s="175"/>
      <c r="X4316" s="174"/>
    </row>
    <row r="4317" spans="7:24" s="165" customFormat="1" ht="15" customHeight="1">
      <c r="G4317" s="172"/>
      <c r="I4317" s="173"/>
      <c r="J4317" s="173"/>
      <c r="K4317" s="174"/>
      <c r="M4317" s="175"/>
      <c r="N4317" s="174"/>
      <c r="P4317" s="174"/>
      <c r="R4317" s="175"/>
      <c r="S4317" s="174"/>
      <c r="U4317" s="174"/>
      <c r="W4317" s="175"/>
      <c r="X4317" s="174"/>
    </row>
    <row r="4318" spans="7:24" s="165" customFormat="1" ht="15" customHeight="1">
      <c r="G4318" s="172"/>
      <c r="I4318" s="173"/>
      <c r="J4318" s="173"/>
      <c r="K4318" s="174"/>
      <c r="M4318" s="175"/>
      <c r="N4318" s="174"/>
      <c r="P4318" s="174"/>
      <c r="R4318" s="175"/>
      <c r="S4318" s="174"/>
      <c r="U4318" s="174"/>
      <c r="W4318" s="175"/>
      <c r="X4318" s="174"/>
    </row>
    <row r="4319" spans="7:24" s="165" customFormat="1" ht="15" customHeight="1">
      <c r="G4319" s="172"/>
      <c r="I4319" s="173"/>
      <c r="J4319" s="173"/>
      <c r="K4319" s="174"/>
      <c r="M4319" s="175"/>
      <c r="N4319" s="174"/>
      <c r="P4319" s="174"/>
      <c r="R4319" s="175"/>
      <c r="S4319" s="174"/>
      <c r="U4319" s="174"/>
      <c r="W4319" s="175"/>
      <c r="X4319" s="174"/>
    </row>
    <row r="4320" spans="7:24" s="165" customFormat="1" ht="15" customHeight="1">
      <c r="G4320" s="172"/>
      <c r="I4320" s="173"/>
      <c r="J4320" s="173"/>
      <c r="K4320" s="174"/>
      <c r="M4320" s="175"/>
      <c r="N4320" s="174"/>
      <c r="P4320" s="174"/>
      <c r="R4320" s="175"/>
      <c r="S4320" s="174"/>
      <c r="U4320" s="174"/>
      <c r="W4320" s="175"/>
      <c r="X4320" s="174"/>
    </row>
    <row r="4321" spans="7:24" s="165" customFormat="1" ht="15" customHeight="1">
      <c r="G4321" s="172"/>
      <c r="I4321" s="173"/>
      <c r="J4321" s="173"/>
      <c r="K4321" s="174"/>
      <c r="M4321" s="175"/>
      <c r="N4321" s="174"/>
      <c r="P4321" s="174"/>
      <c r="R4321" s="175"/>
      <c r="S4321" s="174"/>
      <c r="U4321" s="174"/>
      <c r="W4321" s="175"/>
      <c r="X4321" s="174"/>
    </row>
    <row r="4322" spans="7:24" s="165" customFormat="1" ht="15" customHeight="1">
      <c r="G4322" s="172"/>
      <c r="I4322" s="173"/>
      <c r="J4322" s="173"/>
      <c r="K4322" s="174"/>
      <c r="M4322" s="175"/>
      <c r="N4322" s="174"/>
      <c r="P4322" s="174"/>
      <c r="R4322" s="175"/>
      <c r="S4322" s="174"/>
      <c r="U4322" s="174"/>
      <c r="W4322" s="175"/>
      <c r="X4322" s="174"/>
    </row>
    <row r="4323" spans="7:24" s="165" customFormat="1" ht="15" customHeight="1">
      <c r="G4323" s="172"/>
      <c r="I4323" s="173"/>
      <c r="J4323" s="173"/>
      <c r="K4323" s="174"/>
      <c r="M4323" s="175"/>
      <c r="N4323" s="174"/>
      <c r="P4323" s="174"/>
      <c r="R4323" s="175"/>
      <c r="S4323" s="174"/>
      <c r="U4323" s="174"/>
      <c r="W4323" s="175"/>
      <c r="X4323" s="174"/>
    </row>
    <row r="4324" spans="7:24" s="165" customFormat="1" ht="15" customHeight="1">
      <c r="G4324" s="172"/>
      <c r="I4324" s="173"/>
      <c r="J4324" s="173"/>
      <c r="K4324" s="174"/>
      <c r="M4324" s="175"/>
      <c r="N4324" s="174"/>
      <c r="P4324" s="174"/>
      <c r="R4324" s="175"/>
      <c r="S4324" s="174"/>
      <c r="U4324" s="174"/>
      <c r="W4324" s="175"/>
      <c r="X4324" s="174"/>
    </row>
    <row r="4325" spans="7:24" s="165" customFormat="1" ht="15" customHeight="1">
      <c r="G4325" s="172"/>
      <c r="I4325" s="173"/>
      <c r="J4325" s="173"/>
      <c r="K4325" s="174"/>
      <c r="M4325" s="175"/>
      <c r="N4325" s="174"/>
      <c r="P4325" s="174"/>
      <c r="R4325" s="175"/>
      <c r="S4325" s="174"/>
      <c r="U4325" s="174"/>
      <c r="W4325" s="175"/>
      <c r="X4325" s="174"/>
    </row>
    <row r="4326" spans="7:24" s="165" customFormat="1" ht="15" customHeight="1">
      <c r="G4326" s="172"/>
      <c r="I4326" s="173"/>
      <c r="J4326" s="173"/>
      <c r="K4326" s="174"/>
      <c r="M4326" s="175"/>
      <c r="N4326" s="174"/>
      <c r="P4326" s="174"/>
      <c r="R4326" s="175"/>
      <c r="S4326" s="174"/>
      <c r="U4326" s="174"/>
      <c r="W4326" s="175"/>
      <c r="X4326" s="174"/>
    </row>
    <row r="4327" spans="7:24" s="165" customFormat="1" ht="15" customHeight="1">
      <c r="G4327" s="172"/>
      <c r="I4327" s="173"/>
      <c r="J4327" s="173"/>
      <c r="K4327" s="174"/>
      <c r="M4327" s="175"/>
      <c r="N4327" s="174"/>
      <c r="P4327" s="174"/>
      <c r="R4327" s="175"/>
      <c r="S4327" s="174"/>
      <c r="U4327" s="174"/>
      <c r="W4327" s="175"/>
      <c r="X4327" s="174"/>
    </row>
    <row r="4328" spans="7:24" s="165" customFormat="1" ht="15" customHeight="1">
      <c r="G4328" s="172"/>
      <c r="I4328" s="173"/>
      <c r="J4328" s="173"/>
      <c r="K4328" s="174"/>
      <c r="M4328" s="175"/>
      <c r="N4328" s="174"/>
      <c r="P4328" s="174"/>
      <c r="R4328" s="175"/>
      <c r="S4328" s="174"/>
      <c r="U4328" s="174"/>
      <c r="W4328" s="175"/>
      <c r="X4328" s="174"/>
    </row>
    <row r="4329" spans="7:24" s="165" customFormat="1" ht="15" customHeight="1">
      <c r="G4329" s="172"/>
      <c r="I4329" s="173"/>
      <c r="J4329" s="173"/>
      <c r="K4329" s="174"/>
      <c r="M4329" s="175"/>
      <c r="N4329" s="174"/>
      <c r="P4329" s="174"/>
      <c r="R4329" s="175"/>
      <c r="S4329" s="174"/>
      <c r="U4329" s="174"/>
      <c r="W4329" s="175"/>
      <c r="X4329" s="174"/>
    </row>
    <row r="4330" spans="7:24" s="165" customFormat="1" ht="15" customHeight="1">
      <c r="G4330" s="172"/>
      <c r="I4330" s="173"/>
      <c r="J4330" s="173"/>
      <c r="K4330" s="174"/>
      <c r="M4330" s="175"/>
      <c r="N4330" s="174"/>
      <c r="P4330" s="174"/>
      <c r="R4330" s="175"/>
      <c r="S4330" s="174"/>
      <c r="U4330" s="174"/>
      <c r="W4330" s="175"/>
      <c r="X4330" s="174"/>
    </row>
    <row r="4331" spans="7:24" s="165" customFormat="1" ht="15" customHeight="1">
      <c r="G4331" s="172"/>
      <c r="I4331" s="173"/>
      <c r="J4331" s="173"/>
      <c r="K4331" s="174"/>
      <c r="M4331" s="175"/>
      <c r="N4331" s="174"/>
      <c r="P4331" s="174"/>
      <c r="R4331" s="175"/>
      <c r="S4331" s="174"/>
      <c r="U4331" s="174"/>
      <c r="W4331" s="175"/>
      <c r="X4331" s="174"/>
    </row>
    <row r="4332" spans="7:24" s="165" customFormat="1" ht="15" customHeight="1">
      <c r="G4332" s="172"/>
      <c r="I4332" s="173"/>
      <c r="J4332" s="173"/>
      <c r="K4332" s="174"/>
      <c r="M4332" s="175"/>
      <c r="N4332" s="174"/>
      <c r="P4332" s="174"/>
      <c r="R4332" s="175"/>
      <c r="S4332" s="174"/>
      <c r="U4332" s="174"/>
      <c r="W4332" s="175"/>
      <c r="X4332" s="174"/>
    </row>
    <row r="4333" spans="7:24" s="165" customFormat="1" ht="15" customHeight="1">
      <c r="G4333" s="172"/>
      <c r="I4333" s="173"/>
      <c r="J4333" s="173"/>
      <c r="K4333" s="174"/>
      <c r="M4333" s="175"/>
      <c r="N4333" s="174"/>
      <c r="P4333" s="174"/>
      <c r="R4333" s="175"/>
      <c r="S4333" s="174"/>
      <c r="U4333" s="174"/>
      <c r="W4333" s="175"/>
      <c r="X4333" s="174"/>
    </row>
    <row r="4334" spans="7:24" s="165" customFormat="1" ht="15" customHeight="1">
      <c r="G4334" s="172"/>
      <c r="I4334" s="173"/>
      <c r="J4334" s="173"/>
      <c r="K4334" s="174"/>
      <c r="M4334" s="175"/>
      <c r="N4334" s="174"/>
      <c r="P4334" s="174"/>
      <c r="R4334" s="175"/>
      <c r="S4334" s="174"/>
      <c r="U4334" s="174"/>
      <c r="W4334" s="175"/>
      <c r="X4334" s="174"/>
    </row>
    <row r="4335" spans="7:24" s="165" customFormat="1" ht="15" customHeight="1">
      <c r="G4335" s="172"/>
      <c r="I4335" s="173"/>
      <c r="J4335" s="173"/>
      <c r="K4335" s="174"/>
      <c r="M4335" s="175"/>
      <c r="N4335" s="174"/>
      <c r="P4335" s="174"/>
      <c r="R4335" s="175"/>
      <c r="S4335" s="174"/>
      <c r="U4335" s="174"/>
      <c r="W4335" s="175"/>
      <c r="X4335" s="174"/>
    </row>
    <row r="4336" spans="7:24" s="165" customFormat="1" ht="15" customHeight="1">
      <c r="G4336" s="172"/>
      <c r="I4336" s="173"/>
      <c r="J4336" s="173"/>
      <c r="K4336" s="174"/>
      <c r="M4336" s="175"/>
      <c r="N4336" s="174"/>
      <c r="P4336" s="174"/>
      <c r="R4336" s="175"/>
      <c r="S4336" s="174"/>
      <c r="U4336" s="174"/>
      <c r="W4336" s="175"/>
      <c r="X4336" s="174"/>
    </row>
    <row r="4337" spans="7:24" s="165" customFormat="1" ht="15" customHeight="1">
      <c r="G4337" s="172"/>
      <c r="I4337" s="173"/>
      <c r="J4337" s="173"/>
      <c r="K4337" s="174"/>
      <c r="M4337" s="175"/>
      <c r="N4337" s="174"/>
      <c r="P4337" s="174"/>
      <c r="R4337" s="175"/>
      <c r="S4337" s="174"/>
      <c r="U4337" s="174"/>
      <c r="W4337" s="175"/>
      <c r="X4337" s="174"/>
    </row>
    <row r="4338" spans="7:24" s="165" customFormat="1" ht="15" customHeight="1">
      <c r="G4338" s="172"/>
      <c r="I4338" s="173"/>
      <c r="J4338" s="173"/>
      <c r="K4338" s="174"/>
      <c r="M4338" s="175"/>
      <c r="N4338" s="174"/>
      <c r="P4338" s="174"/>
      <c r="R4338" s="175"/>
      <c r="S4338" s="174"/>
      <c r="U4338" s="174"/>
      <c r="W4338" s="175"/>
      <c r="X4338" s="174"/>
    </row>
    <row r="4339" spans="7:24" s="165" customFormat="1" ht="15" customHeight="1">
      <c r="G4339" s="172"/>
      <c r="I4339" s="173"/>
      <c r="J4339" s="173"/>
      <c r="K4339" s="174"/>
      <c r="M4339" s="175"/>
      <c r="N4339" s="174"/>
      <c r="P4339" s="174"/>
      <c r="R4339" s="175"/>
      <c r="S4339" s="174"/>
      <c r="U4339" s="174"/>
      <c r="W4339" s="175"/>
      <c r="X4339" s="174"/>
    </row>
    <row r="4340" spans="7:24" s="165" customFormat="1" ht="15" customHeight="1">
      <c r="G4340" s="172"/>
      <c r="I4340" s="173"/>
      <c r="J4340" s="173"/>
      <c r="K4340" s="174"/>
      <c r="M4340" s="175"/>
      <c r="N4340" s="174"/>
      <c r="P4340" s="174"/>
      <c r="R4340" s="175"/>
      <c r="S4340" s="174"/>
      <c r="U4340" s="174"/>
      <c r="W4340" s="175"/>
      <c r="X4340" s="174"/>
    </row>
    <row r="4341" spans="7:24" s="165" customFormat="1" ht="15" customHeight="1">
      <c r="G4341" s="172"/>
      <c r="I4341" s="173"/>
      <c r="J4341" s="173"/>
      <c r="K4341" s="174"/>
      <c r="M4341" s="175"/>
      <c r="N4341" s="174"/>
      <c r="P4341" s="174"/>
      <c r="R4341" s="175"/>
      <c r="S4341" s="174"/>
      <c r="U4341" s="174"/>
      <c r="W4341" s="175"/>
      <c r="X4341" s="174"/>
    </row>
    <row r="4342" spans="7:24" s="165" customFormat="1" ht="15" customHeight="1">
      <c r="G4342" s="172"/>
      <c r="I4342" s="173"/>
      <c r="J4342" s="173"/>
      <c r="K4342" s="174"/>
      <c r="M4342" s="175"/>
      <c r="N4342" s="174"/>
      <c r="P4342" s="174"/>
      <c r="R4342" s="175"/>
      <c r="S4342" s="174"/>
      <c r="U4342" s="174"/>
      <c r="W4342" s="175"/>
      <c r="X4342" s="174"/>
    </row>
    <row r="4343" spans="7:24" s="165" customFormat="1" ht="15" customHeight="1">
      <c r="G4343" s="172"/>
      <c r="I4343" s="173"/>
      <c r="J4343" s="173"/>
      <c r="K4343" s="174"/>
      <c r="M4343" s="175"/>
      <c r="N4343" s="174"/>
      <c r="P4343" s="174"/>
      <c r="R4343" s="175"/>
      <c r="S4343" s="174"/>
      <c r="U4343" s="174"/>
      <c r="W4343" s="175"/>
      <c r="X4343" s="174"/>
    </row>
    <row r="4344" spans="7:24" s="165" customFormat="1" ht="15" customHeight="1">
      <c r="G4344" s="172"/>
      <c r="I4344" s="173"/>
      <c r="J4344" s="173"/>
      <c r="K4344" s="174"/>
      <c r="M4344" s="175"/>
      <c r="N4344" s="174"/>
      <c r="P4344" s="174"/>
      <c r="R4344" s="175"/>
      <c r="S4344" s="174"/>
      <c r="U4344" s="174"/>
      <c r="W4344" s="175"/>
      <c r="X4344" s="174"/>
    </row>
    <row r="4345" spans="7:24" s="165" customFormat="1" ht="15" customHeight="1">
      <c r="G4345" s="172"/>
      <c r="I4345" s="173"/>
      <c r="J4345" s="173"/>
      <c r="K4345" s="174"/>
      <c r="M4345" s="175"/>
      <c r="N4345" s="174"/>
      <c r="P4345" s="174"/>
      <c r="R4345" s="175"/>
      <c r="S4345" s="174"/>
      <c r="U4345" s="174"/>
      <c r="W4345" s="175"/>
      <c r="X4345" s="174"/>
    </row>
    <row r="4346" spans="7:24" s="165" customFormat="1" ht="15" customHeight="1">
      <c r="G4346" s="172"/>
      <c r="I4346" s="173"/>
      <c r="J4346" s="173"/>
      <c r="K4346" s="174"/>
      <c r="M4346" s="175"/>
      <c r="N4346" s="174"/>
      <c r="P4346" s="174"/>
      <c r="R4346" s="175"/>
      <c r="S4346" s="174"/>
      <c r="U4346" s="174"/>
      <c r="W4346" s="175"/>
      <c r="X4346" s="174"/>
    </row>
    <row r="4347" spans="7:24" s="165" customFormat="1" ht="15" customHeight="1">
      <c r="G4347" s="172"/>
      <c r="I4347" s="173"/>
      <c r="J4347" s="173"/>
      <c r="K4347" s="174"/>
      <c r="M4347" s="175"/>
      <c r="N4347" s="174"/>
      <c r="P4347" s="174"/>
      <c r="R4347" s="175"/>
      <c r="S4347" s="174"/>
      <c r="U4347" s="174"/>
      <c r="W4347" s="175"/>
      <c r="X4347" s="174"/>
    </row>
    <row r="4348" spans="7:24" s="165" customFormat="1" ht="15" customHeight="1">
      <c r="G4348" s="172"/>
      <c r="I4348" s="173"/>
      <c r="J4348" s="173"/>
      <c r="K4348" s="174"/>
      <c r="M4348" s="175"/>
      <c r="N4348" s="174"/>
      <c r="P4348" s="174"/>
      <c r="R4348" s="175"/>
      <c r="S4348" s="174"/>
      <c r="U4348" s="174"/>
      <c r="W4348" s="175"/>
      <c r="X4348" s="174"/>
    </row>
    <row r="4349" spans="7:24" s="165" customFormat="1" ht="15" customHeight="1">
      <c r="G4349" s="172"/>
      <c r="I4349" s="173"/>
      <c r="J4349" s="173"/>
      <c r="K4349" s="174"/>
      <c r="M4349" s="175"/>
      <c r="N4349" s="174"/>
      <c r="P4349" s="174"/>
      <c r="R4349" s="175"/>
      <c r="S4349" s="174"/>
      <c r="U4349" s="174"/>
      <c r="W4349" s="175"/>
      <c r="X4349" s="174"/>
    </row>
    <row r="4350" spans="7:24" s="165" customFormat="1" ht="15" customHeight="1">
      <c r="G4350" s="172"/>
      <c r="I4350" s="173"/>
      <c r="J4350" s="173"/>
      <c r="K4350" s="174"/>
      <c r="M4350" s="175"/>
      <c r="N4350" s="174"/>
      <c r="P4350" s="174"/>
      <c r="R4350" s="175"/>
      <c r="S4350" s="174"/>
      <c r="U4350" s="174"/>
      <c r="W4350" s="175"/>
      <c r="X4350" s="174"/>
    </row>
    <row r="4351" spans="7:24" s="165" customFormat="1" ht="15" customHeight="1">
      <c r="G4351" s="172"/>
      <c r="I4351" s="173"/>
      <c r="J4351" s="173"/>
      <c r="K4351" s="174"/>
      <c r="M4351" s="175"/>
      <c r="N4351" s="174"/>
      <c r="P4351" s="174"/>
      <c r="R4351" s="175"/>
      <c r="S4351" s="174"/>
      <c r="U4351" s="174"/>
      <c r="W4351" s="175"/>
      <c r="X4351" s="174"/>
    </row>
    <row r="4352" spans="7:24" s="165" customFormat="1" ht="15" customHeight="1">
      <c r="G4352" s="172"/>
      <c r="I4352" s="173"/>
      <c r="J4352" s="173"/>
      <c r="K4352" s="174"/>
      <c r="M4352" s="175"/>
      <c r="N4352" s="174"/>
      <c r="P4352" s="174"/>
      <c r="R4352" s="175"/>
      <c r="S4352" s="174"/>
      <c r="U4352" s="174"/>
      <c r="W4352" s="175"/>
      <c r="X4352" s="174"/>
    </row>
    <row r="4353" spans="7:24" s="165" customFormat="1" ht="15" customHeight="1">
      <c r="G4353" s="172"/>
      <c r="I4353" s="173"/>
      <c r="J4353" s="173"/>
      <c r="K4353" s="174"/>
      <c r="M4353" s="175"/>
      <c r="N4353" s="174"/>
      <c r="P4353" s="174"/>
      <c r="R4353" s="175"/>
      <c r="S4353" s="174"/>
      <c r="U4353" s="174"/>
      <c r="W4353" s="175"/>
      <c r="X4353" s="174"/>
    </row>
    <row r="4354" spans="7:24" s="165" customFormat="1" ht="15" customHeight="1">
      <c r="G4354" s="172"/>
      <c r="I4354" s="173"/>
      <c r="J4354" s="173"/>
      <c r="K4354" s="174"/>
      <c r="M4354" s="175"/>
      <c r="N4354" s="174"/>
      <c r="P4354" s="174"/>
      <c r="R4354" s="175"/>
      <c r="S4354" s="174"/>
      <c r="U4354" s="174"/>
      <c r="W4354" s="175"/>
      <c r="X4354" s="174"/>
    </row>
    <row r="4355" spans="7:24" s="165" customFormat="1" ht="15" customHeight="1">
      <c r="G4355" s="172"/>
      <c r="I4355" s="173"/>
      <c r="J4355" s="173"/>
      <c r="K4355" s="174"/>
      <c r="M4355" s="175"/>
      <c r="N4355" s="174"/>
      <c r="P4355" s="174"/>
      <c r="R4355" s="175"/>
      <c r="S4355" s="174"/>
      <c r="U4355" s="174"/>
      <c r="W4355" s="175"/>
      <c r="X4355" s="174"/>
    </row>
    <row r="4356" spans="7:24" s="165" customFormat="1" ht="15" customHeight="1">
      <c r="G4356" s="172"/>
      <c r="I4356" s="173"/>
      <c r="J4356" s="173"/>
      <c r="K4356" s="174"/>
      <c r="M4356" s="175"/>
      <c r="N4356" s="174"/>
      <c r="P4356" s="174"/>
      <c r="R4356" s="175"/>
      <c r="S4356" s="174"/>
      <c r="U4356" s="174"/>
      <c r="W4356" s="175"/>
      <c r="X4356" s="174"/>
    </row>
    <row r="4357" spans="7:24" s="165" customFormat="1" ht="15" customHeight="1">
      <c r="G4357" s="172"/>
      <c r="I4357" s="173"/>
      <c r="J4357" s="173"/>
      <c r="K4357" s="174"/>
      <c r="M4357" s="175"/>
      <c r="N4357" s="174"/>
      <c r="P4357" s="174"/>
      <c r="R4357" s="175"/>
      <c r="S4357" s="174"/>
      <c r="U4357" s="174"/>
      <c r="W4357" s="175"/>
      <c r="X4357" s="174"/>
    </row>
    <row r="4358" spans="7:24" s="165" customFormat="1" ht="15" customHeight="1">
      <c r="G4358" s="172"/>
      <c r="I4358" s="173"/>
      <c r="J4358" s="173"/>
      <c r="K4358" s="174"/>
      <c r="M4358" s="175"/>
      <c r="N4358" s="174"/>
      <c r="P4358" s="174"/>
      <c r="R4358" s="175"/>
      <c r="S4358" s="174"/>
      <c r="U4358" s="174"/>
      <c r="W4358" s="175"/>
      <c r="X4358" s="174"/>
    </row>
    <row r="4359" spans="7:24" s="165" customFormat="1" ht="15" customHeight="1">
      <c r="G4359" s="172"/>
      <c r="I4359" s="173"/>
      <c r="J4359" s="173"/>
      <c r="K4359" s="174"/>
      <c r="M4359" s="175"/>
      <c r="N4359" s="174"/>
      <c r="P4359" s="174"/>
      <c r="R4359" s="175"/>
      <c r="S4359" s="174"/>
      <c r="U4359" s="174"/>
      <c r="W4359" s="175"/>
      <c r="X4359" s="174"/>
    </row>
    <row r="4360" spans="7:24" s="165" customFormat="1" ht="15" customHeight="1">
      <c r="G4360" s="172"/>
      <c r="I4360" s="173"/>
      <c r="J4360" s="173"/>
      <c r="K4360" s="174"/>
      <c r="M4360" s="175"/>
      <c r="N4360" s="174"/>
      <c r="P4360" s="174"/>
      <c r="R4360" s="175"/>
      <c r="S4360" s="174"/>
      <c r="U4360" s="174"/>
      <c r="W4360" s="175"/>
      <c r="X4360" s="174"/>
    </row>
    <row r="4361" spans="7:24" s="165" customFormat="1" ht="15" customHeight="1">
      <c r="G4361" s="172"/>
      <c r="I4361" s="173"/>
      <c r="J4361" s="173"/>
      <c r="K4361" s="174"/>
      <c r="M4361" s="175"/>
      <c r="N4361" s="174"/>
      <c r="P4361" s="174"/>
      <c r="R4361" s="175"/>
      <c r="S4361" s="174"/>
      <c r="U4361" s="174"/>
      <c r="W4361" s="175"/>
      <c r="X4361" s="174"/>
    </row>
    <row r="4362" spans="7:24" s="165" customFormat="1" ht="15" customHeight="1">
      <c r="G4362" s="172"/>
      <c r="I4362" s="173"/>
      <c r="J4362" s="173"/>
      <c r="K4362" s="174"/>
      <c r="M4362" s="175"/>
      <c r="N4362" s="174"/>
      <c r="P4362" s="174"/>
      <c r="R4362" s="175"/>
      <c r="S4362" s="174"/>
      <c r="U4362" s="174"/>
      <c r="W4362" s="175"/>
      <c r="X4362" s="174"/>
    </row>
    <row r="4363" spans="7:24" s="165" customFormat="1" ht="15" customHeight="1">
      <c r="G4363" s="172"/>
      <c r="I4363" s="173"/>
      <c r="J4363" s="173"/>
      <c r="K4363" s="174"/>
      <c r="M4363" s="175"/>
      <c r="N4363" s="174"/>
      <c r="P4363" s="174"/>
      <c r="R4363" s="175"/>
      <c r="S4363" s="174"/>
      <c r="U4363" s="174"/>
      <c r="W4363" s="175"/>
      <c r="X4363" s="174"/>
    </row>
    <row r="4364" spans="7:24" s="165" customFormat="1" ht="15" customHeight="1">
      <c r="G4364" s="172"/>
      <c r="I4364" s="173"/>
      <c r="J4364" s="173"/>
      <c r="K4364" s="174"/>
      <c r="M4364" s="175"/>
      <c r="N4364" s="174"/>
      <c r="P4364" s="174"/>
      <c r="R4364" s="175"/>
      <c r="S4364" s="174"/>
      <c r="U4364" s="174"/>
      <c r="W4364" s="175"/>
      <c r="X4364" s="174"/>
    </row>
    <row r="4365" spans="7:24" s="165" customFormat="1" ht="15" customHeight="1">
      <c r="G4365" s="172"/>
      <c r="I4365" s="173"/>
      <c r="J4365" s="173"/>
      <c r="K4365" s="174"/>
      <c r="M4365" s="175"/>
      <c r="N4365" s="174"/>
      <c r="P4365" s="174"/>
      <c r="R4365" s="175"/>
      <c r="S4365" s="174"/>
      <c r="U4365" s="174"/>
      <c r="W4365" s="175"/>
      <c r="X4365" s="174"/>
    </row>
    <row r="4366" spans="7:24" s="165" customFormat="1" ht="15" customHeight="1">
      <c r="G4366" s="172"/>
      <c r="I4366" s="173"/>
      <c r="J4366" s="173"/>
      <c r="K4366" s="174"/>
      <c r="M4366" s="175"/>
      <c r="N4366" s="174"/>
      <c r="P4366" s="174"/>
      <c r="R4366" s="175"/>
      <c r="S4366" s="174"/>
      <c r="U4366" s="174"/>
      <c r="W4366" s="175"/>
      <c r="X4366" s="174"/>
    </row>
    <row r="4367" spans="7:24" s="165" customFormat="1" ht="15" customHeight="1">
      <c r="G4367" s="172"/>
      <c r="I4367" s="173"/>
      <c r="J4367" s="173"/>
      <c r="K4367" s="174"/>
      <c r="M4367" s="175"/>
      <c r="N4367" s="174"/>
      <c r="P4367" s="174"/>
      <c r="R4367" s="175"/>
      <c r="S4367" s="174"/>
      <c r="U4367" s="174"/>
      <c r="W4367" s="175"/>
      <c r="X4367" s="174"/>
    </row>
    <row r="4368" spans="7:24" s="165" customFormat="1" ht="15" customHeight="1">
      <c r="G4368" s="172"/>
      <c r="I4368" s="173"/>
      <c r="J4368" s="173"/>
      <c r="K4368" s="174"/>
      <c r="M4368" s="175"/>
      <c r="N4368" s="174"/>
      <c r="P4368" s="174"/>
      <c r="R4368" s="175"/>
      <c r="S4368" s="174"/>
      <c r="U4368" s="174"/>
      <c r="W4368" s="175"/>
      <c r="X4368" s="174"/>
    </row>
    <row r="4369" spans="7:24" s="165" customFormat="1" ht="15" customHeight="1">
      <c r="G4369" s="172"/>
      <c r="I4369" s="173"/>
      <c r="J4369" s="173"/>
      <c r="K4369" s="174"/>
      <c r="M4369" s="175"/>
      <c r="N4369" s="174"/>
      <c r="P4369" s="174"/>
      <c r="R4369" s="175"/>
      <c r="S4369" s="174"/>
      <c r="U4369" s="174"/>
      <c r="W4369" s="175"/>
      <c r="X4369" s="174"/>
    </row>
    <row r="4370" spans="7:24" s="165" customFormat="1" ht="15" customHeight="1">
      <c r="G4370" s="172"/>
      <c r="I4370" s="173"/>
      <c r="J4370" s="173"/>
      <c r="K4370" s="174"/>
      <c r="M4370" s="175"/>
      <c r="N4370" s="174"/>
      <c r="P4370" s="174"/>
      <c r="R4370" s="175"/>
      <c r="S4370" s="174"/>
      <c r="U4370" s="174"/>
      <c r="W4370" s="175"/>
      <c r="X4370" s="174"/>
    </row>
    <row r="4371" spans="7:24" s="165" customFormat="1" ht="15" customHeight="1">
      <c r="G4371" s="172"/>
      <c r="I4371" s="173"/>
      <c r="J4371" s="173"/>
      <c r="K4371" s="174"/>
      <c r="M4371" s="175"/>
      <c r="N4371" s="174"/>
      <c r="P4371" s="174"/>
      <c r="R4371" s="175"/>
      <c r="S4371" s="174"/>
      <c r="U4371" s="174"/>
      <c r="W4371" s="175"/>
      <c r="X4371" s="174"/>
    </row>
    <row r="4372" spans="7:24" s="165" customFormat="1" ht="15" customHeight="1">
      <c r="G4372" s="172"/>
      <c r="I4372" s="173"/>
      <c r="J4372" s="173"/>
      <c r="K4372" s="174"/>
      <c r="M4372" s="175"/>
      <c r="N4372" s="174"/>
      <c r="P4372" s="174"/>
      <c r="R4372" s="175"/>
      <c r="S4372" s="174"/>
      <c r="U4372" s="174"/>
      <c r="W4372" s="175"/>
      <c r="X4372" s="174"/>
    </row>
    <row r="4373" spans="7:24" s="165" customFormat="1" ht="15" customHeight="1">
      <c r="G4373" s="172"/>
      <c r="I4373" s="173"/>
      <c r="J4373" s="173"/>
      <c r="K4373" s="174"/>
      <c r="M4373" s="175"/>
      <c r="N4373" s="174"/>
      <c r="P4373" s="174"/>
      <c r="R4373" s="175"/>
      <c r="S4373" s="174"/>
      <c r="U4373" s="174"/>
      <c r="W4373" s="175"/>
      <c r="X4373" s="174"/>
    </row>
    <row r="4374" spans="7:24" s="165" customFormat="1" ht="15" customHeight="1">
      <c r="G4374" s="172"/>
      <c r="I4374" s="173"/>
      <c r="J4374" s="173"/>
      <c r="K4374" s="174"/>
      <c r="M4374" s="175"/>
      <c r="N4374" s="174"/>
      <c r="P4374" s="174"/>
      <c r="R4374" s="175"/>
      <c r="S4374" s="174"/>
      <c r="U4374" s="174"/>
      <c r="W4374" s="175"/>
      <c r="X4374" s="174"/>
    </row>
    <row r="4375" spans="7:24" s="165" customFormat="1" ht="15" customHeight="1">
      <c r="G4375" s="172"/>
      <c r="I4375" s="173"/>
      <c r="J4375" s="173"/>
      <c r="K4375" s="174"/>
      <c r="M4375" s="175"/>
      <c r="N4375" s="174"/>
      <c r="P4375" s="174"/>
      <c r="R4375" s="175"/>
      <c r="S4375" s="174"/>
      <c r="U4375" s="174"/>
      <c r="W4375" s="175"/>
      <c r="X4375" s="174"/>
    </row>
    <row r="4376" spans="7:24" s="165" customFormat="1" ht="15" customHeight="1">
      <c r="G4376" s="172"/>
      <c r="I4376" s="173"/>
      <c r="J4376" s="173"/>
      <c r="K4376" s="174"/>
      <c r="M4376" s="175"/>
      <c r="N4376" s="174"/>
      <c r="P4376" s="174"/>
      <c r="R4376" s="175"/>
      <c r="S4376" s="174"/>
      <c r="U4376" s="174"/>
      <c r="W4376" s="175"/>
      <c r="X4376" s="174"/>
    </row>
    <row r="4377" spans="7:24" s="165" customFormat="1" ht="15" customHeight="1">
      <c r="G4377" s="172"/>
      <c r="I4377" s="173"/>
      <c r="J4377" s="173"/>
      <c r="K4377" s="174"/>
      <c r="M4377" s="175"/>
      <c r="N4377" s="174"/>
      <c r="P4377" s="174"/>
      <c r="R4377" s="175"/>
      <c r="S4377" s="174"/>
      <c r="U4377" s="174"/>
      <c r="W4377" s="175"/>
      <c r="X4377" s="174"/>
    </row>
    <row r="4378" spans="7:24" s="165" customFormat="1" ht="15" customHeight="1">
      <c r="G4378" s="172"/>
      <c r="I4378" s="173"/>
      <c r="J4378" s="173"/>
      <c r="K4378" s="174"/>
      <c r="M4378" s="175"/>
      <c r="N4378" s="174"/>
      <c r="P4378" s="174"/>
      <c r="R4378" s="175"/>
      <c r="S4378" s="174"/>
      <c r="U4378" s="174"/>
      <c r="W4378" s="175"/>
      <c r="X4378" s="174"/>
    </row>
    <row r="4379" spans="7:24" s="165" customFormat="1" ht="15" customHeight="1">
      <c r="G4379" s="172"/>
      <c r="I4379" s="173"/>
      <c r="J4379" s="173"/>
      <c r="K4379" s="174"/>
      <c r="M4379" s="175"/>
      <c r="N4379" s="174"/>
      <c r="P4379" s="174"/>
      <c r="R4379" s="175"/>
      <c r="S4379" s="174"/>
      <c r="U4379" s="174"/>
      <c r="W4379" s="175"/>
      <c r="X4379" s="174"/>
    </row>
    <row r="4380" spans="7:24" s="165" customFormat="1" ht="15" customHeight="1">
      <c r="G4380" s="172"/>
      <c r="I4380" s="173"/>
      <c r="J4380" s="173"/>
      <c r="K4380" s="174"/>
      <c r="M4380" s="175"/>
      <c r="N4380" s="174"/>
      <c r="P4380" s="174"/>
      <c r="R4380" s="175"/>
      <c r="S4380" s="174"/>
      <c r="U4380" s="174"/>
      <c r="W4380" s="175"/>
      <c r="X4380" s="174"/>
    </row>
    <row r="4381" spans="7:24" s="165" customFormat="1" ht="15" customHeight="1">
      <c r="G4381" s="172"/>
      <c r="I4381" s="173"/>
      <c r="J4381" s="173"/>
      <c r="K4381" s="174"/>
      <c r="M4381" s="175"/>
      <c r="N4381" s="174"/>
      <c r="P4381" s="174"/>
      <c r="R4381" s="175"/>
      <c r="S4381" s="174"/>
      <c r="U4381" s="174"/>
      <c r="W4381" s="175"/>
      <c r="X4381" s="174"/>
    </row>
    <row r="4382" spans="7:24" s="165" customFormat="1" ht="15" customHeight="1">
      <c r="G4382" s="172"/>
      <c r="I4382" s="173"/>
      <c r="J4382" s="173"/>
      <c r="K4382" s="174"/>
      <c r="M4382" s="175"/>
      <c r="N4382" s="174"/>
      <c r="P4382" s="174"/>
      <c r="R4382" s="175"/>
      <c r="S4382" s="174"/>
      <c r="U4382" s="174"/>
      <c r="W4382" s="175"/>
      <c r="X4382" s="174"/>
    </row>
    <row r="4383" spans="7:24" s="165" customFormat="1" ht="15" customHeight="1">
      <c r="G4383" s="172"/>
      <c r="I4383" s="173"/>
      <c r="J4383" s="173"/>
      <c r="K4383" s="174"/>
      <c r="M4383" s="175"/>
      <c r="N4383" s="174"/>
      <c r="P4383" s="174"/>
      <c r="R4383" s="175"/>
      <c r="S4383" s="174"/>
      <c r="U4383" s="174"/>
      <c r="W4383" s="175"/>
      <c r="X4383" s="174"/>
    </row>
    <row r="4384" spans="7:24" s="165" customFormat="1" ht="15" customHeight="1">
      <c r="G4384" s="172"/>
      <c r="I4384" s="173"/>
      <c r="J4384" s="173"/>
      <c r="K4384" s="174"/>
      <c r="M4384" s="175"/>
      <c r="N4384" s="174"/>
      <c r="P4384" s="174"/>
      <c r="R4384" s="175"/>
      <c r="S4384" s="174"/>
      <c r="U4384" s="174"/>
      <c r="W4384" s="175"/>
      <c r="X4384" s="174"/>
    </row>
    <row r="4385" spans="7:24" s="165" customFormat="1" ht="15" customHeight="1">
      <c r="G4385" s="172"/>
      <c r="I4385" s="173"/>
      <c r="J4385" s="173"/>
      <c r="K4385" s="174"/>
      <c r="M4385" s="175"/>
      <c r="N4385" s="174"/>
      <c r="P4385" s="174"/>
      <c r="R4385" s="175"/>
      <c r="S4385" s="174"/>
      <c r="U4385" s="174"/>
      <c r="W4385" s="175"/>
      <c r="X4385" s="174"/>
    </row>
    <row r="4386" spans="7:24" s="165" customFormat="1" ht="15" customHeight="1">
      <c r="G4386" s="172"/>
      <c r="I4386" s="173"/>
      <c r="J4386" s="173"/>
      <c r="K4386" s="174"/>
      <c r="M4386" s="175"/>
      <c r="N4386" s="174"/>
      <c r="P4386" s="174"/>
      <c r="R4386" s="175"/>
      <c r="S4386" s="174"/>
      <c r="U4386" s="174"/>
      <c r="W4386" s="175"/>
      <c r="X4386" s="174"/>
    </row>
    <row r="4387" spans="7:24" s="165" customFormat="1" ht="15" customHeight="1">
      <c r="G4387" s="172"/>
      <c r="I4387" s="173"/>
      <c r="J4387" s="173"/>
      <c r="K4387" s="174"/>
      <c r="M4387" s="175"/>
      <c r="N4387" s="174"/>
      <c r="P4387" s="174"/>
      <c r="R4387" s="175"/>
      <c r="S4387" s="174"/>
      <c r="U4387" s="174"/>
      <c r="W4387" s="175"/>
      <c r="X4387" s="174"/>
    </row>
    <row r="4388" spans="7:24" s="165" customFormat="1" ht="15" customHeight="1">
      <c r="G4388" s="172"/>
      <c r="I4388" s="173"/>
      <c r="J4388" s="173"/>
      <c r="K4388" s="174"/>
      <c r="M4388" s="175"/>
      <c r="N4388" s="174"/>
      <c r="P4388" s="174"/>
      <c r="R4388" s="175"/>
      <c r="S4388" s="174"/>
      <c r="U4388" s="174"/>
      <c r="W4388" s="175"/>
      <c r="X4388" s="174"/>
    </row>
    <row r="4389" spans="7:24" s="165" customFormat="1" ht="15" customHeight="1">
      <c r="G4389" s="172"/>
      <c r="I4389" s="173"/>
      <c r="J4389" s="173"/>
      <c r="K4389" s="174"/>
      <c r="M4389" s="175"/>
      <c r="N4389" s="174"/>
      <c r="P4389" s="174"/>
      <c r="R4389" s="175"/>
      <c r="S4389" s="174"/>
      <c r="U4389" s="174"/>
      <c r="W4389" s="175"/>
      <c r="X4389" s="174"/>
    </row>
    <row r="4390" spans="7:24" s="165" customFormat="1" ht="15" customHeight="1">
      <c r="G4390" s="172"/>
      <c r="I4390" s="173"/>
      <c r="J4390" s="173"/>
      <c r="K4390" s="174"/>
      <c r="M4390" s="175"/>
      <c r="N4390" s="174"/>
      <c r="P4390" s="174"/>
      <c r="R4390" s="175"/>
      <c r="S4390" s="174"/>
      <c r="U4390" s="174"/>
      <c r="W4390" s="175"/>
      <c r="X4390" s="174"/>
    </row>
    <row r="4391" spans="7:24" s="165" customFormat="1" ht="15" customHeight="1">
      <c r="G4391" s="172"/>
      <c r="I4391" s="173"/>
      <c r="J4391" s="173"/>
      <c r="K4391" s="174"/>
      <c r="M4391" s="175"/>
      <c r="N4391" s="174"/>
      <c r="P4391" s="174"/>
      <c r="R4391" s="175"/>
      <c r="S4391" s="174"/>
      <c r="U4391" s="174"/>
      <c r="W4391" s="175"/>
      <c r="X4391" s="174"/>
    </row>
    <row r="4392" spans="7:24" s="165" customFormat="1" ht="15" customHeight="1">
      <c r="G4392" s="172"/>
      <c r="I4392" s="173"/>
      <c r="J4392" s="173"/>
      <c r="K4392" s="174"/>
      <c r="M4392" s="175"/>
      <c r="N4392" s="174"/>
      <c r="P4392" s="174"/>
      <c r="R4392" s="175"/>
      <c r="S4392" s="174"/>
      <c r="U4392" s="174"/>
      <c r="W4392" s="175"/>
      <c r="X4392" s="174"/>
    </row>
    <row r="4393" spans="7:24" s="165" customFormat="1" ht="15" customHeight="1">
      <c r="G4393" s="172"/>
      <c r="I4393" s="173"/>
      <c r="J4393" s="173"/>
      <c r="K4393" s="174"/>
      <c r="M4393" s="175"/>
      <c r="N4393" s="174"/>
      <c r="P4393" s="174"/>
      <c r="R4393" s="175"/>
      <c r="S4393" s="174"/>
      <c r="U4393" s="174"/>
      <c r="W4393" s="175"/>
      <c r="X4393" s="174"/>
    </row>
    <row r="4394" spans="7:24" s="165" customFormat="1" ht="15" customHeight="1">
      <c r="G4394" s="172"/>
      <c r="I4394" s="173"/>
      <c r="J4394" s="173"/>
      <c r="K4394" s="174"/>
      <c r="M4394" s="175"/>
      <c r="N4394" s="174"/>
      <c r="P4394" s="174"/>
      <c r="R4394" s="175"/>
      <c r="S4394" s="174"/>
      <c r="U4394" s="174"/>
      <c r="W4394" s="175"/>
      <c r="X4394" s="174"/>
    </row>
    <row r="4395" spans="7:24" s="165" customFormat="1" ht="15" customHeight="1">
      <c r="G4395" s="172"/>
      <c r="I4395" s="173"/>
      <c r="J4395" s="173"/>
      <c r="K4395" s="174"/>
      <c r="M4395" s="175"/>
      <c r="N4395" s="174"/>
      <c r="P4395" s="174"/>
      <c r="R4395" s="175"/>
      <c r="S4395" s="174"/>
      <c r="U4395" s="174"/>
      <c r="W4395" s="175"/>
      <c r="X4395" s="174"/>
    </row>
    <row r="4396" spans="7:24" s="165" customFormat="1" ht="15" customHeight="1">
      <c r="G4396" s="172"/>
      <c r="I4396" s="173"/>
      <c r="J4396" s="173"/>
      <c r="K4396" s="174"/>
      <c r="M4396" s="175"/>
      <c r="N4396" s="174"/>
      <c r="P4396" s="174"/>
      <c r="R4396" s="175"/>
      <c r="S4396" s="174"/>
      <c r="U4396" s="174"/>
      <c r="W4396" s="175"/>
      <c r="X4396" s="174"/>
    </row>
    <row r="4397" spans="7:24" s="165" customFormat="1" ht="15" customHeight="1">
      <c r="G4397" s="172"/>
      <c r="I4397" s="173"/>
      <c r="J4397" s="173"/>
      <c r="K4397" s="174"/>
      <c r="M4397" s="175"/>
      <c r="N4397" s="174"/>
      <c r="P4397" s="174"/>
      <c r="R4397" s="175"/>
      <c r="S4397" s="174"/>
      <c r="U4397" s="174"/>
      <c r="W4397" s="175"/>
      <c r="X4397" s="174"/>
    </row>
    <row r="4398" spans="7:24" s="165" customFormat="1" ht="15" customHeight="1">
      <c r="G4398" s="172"/>
      <c r="I4398" s="173"/>
      <c r="J4398" s="173"/>
      <c r="K4398" s="174"/>
      <c r="M4398" s="175"/>
      <c r="N4398" s="174"/>
      <c r="P4398" s="174"/>
      <c r="R4398" s="175"/>
      <c r="S4398" s="174"/>
      <c r="U4398" s="174"/>
      <c r="W4398" s="175"/>
      <c r="X4398" s="174"/>
    </row>
    <row r="4399" spans="7:24" s="165" customFormat="1" ht="15" customHeight="1">
      <c r="G4399" s="172"/>
      <c r="I4399" s="173"/>
      <c r="J4399" s="173"/>
      <c r="K4399" s="174"/>
      <c r="M4399" s="175"/>
      <c r="N4399" s="174"/>
      <c r="P4399" s="174"/>
      <c r="R4399" s="175"/>
      <c r="S4399" s="174"/>
      <c r="U4399" s="174"/>
      <c r="W4399" s="175"/>
      <c r="X4399" s="174"/>
    </row>
    <row r="4400" spans="7:24" s="165" customFormat="1" ht="15" customHeight="1">
      <c r="G4400" s="172"/>
      <c r="I4400" s="173"/>
      <c r="J4400" s="173"/>
      <c r="K4400" s="174"/>
      <c r="M4400" s="175"/>
      <c r="N4400" s="174"/>
      <c r="P4400" s="174"/>
      <c r="R4400" s="175"/>
      <c r="S4400" s="174"/>
      <c r="U4400" s="174"/>
      <c r="W4400" s="175"/>
      <c r="X4400" s="174"/>
    </row>
    <row r="4401" spans="7:24" s="165" customFormat="1" ht="15" customHeight="1">
      <c r="G4401" s="172"/>
      <c r="I4401" s="173"/>
      <c r="J4401" s="173"/>
      <c r="K4401" s="174"/>
      <c r="M4401" s="175"/>
      <c r="N4401" s="174"/>
      <c r="P4401" s="174"/>
      <c r="R4401" s="175"/>
      <c r="S4401" s="174"/>
      <c r="U4401" s="174"/>
      <c r="W4401" s="175"/>
      <c r="X4401" s="174"/>
    </row>
    <row r="4402" spans="7:24" s="165" customFormat="1" ht="15" customHeight="1">
      <c r="G4402" s="172"/>
      <c r="I4402" s="173"/>
      <c r="J4402" s="173"/>
      <c r="K4402" s="174"/>
      <c r="M4402" s="175"/>
      <c r="N4402" s="174"/>
      <c r="P4402" s="174"/>
      <c r="R4402" s="175"/>
      <c r="S4402" s="174"/>
      <c r="U4402" s="174"/>
      <c r="W4402" s="175"/>
      <c r="X4402" s="174"/>
    </row>
    <row r="4403" spans="7:24" s="165" customFormat="1" ht="15" customHeight="1">
      <c r="G4403" s="172"/>
      <c r="I4403" s="173"/>
      <c r="J4403" s="173"/>
      <c r="K4403" s="174"/>
      <c r="M4403" s="175"/>
      <c r="N4403" s="174"/>
      <c r="P4403" s="174"/>
      <c r="R4403" s="175"/>
      <c r="S4403" s="174"/>
      <c r="U4403" s="174"/>
      <c r="W4403" s="175"/>
      <c r="X4403" s="174"/>
    </row>
    <row r="4404" spans="7:24" s="165" customFormat="1" ht="15" customHeight="1">
      <c r="G4404" s="172"/>
      <c r="I4404" s="173"/>
      <c r="J4404" s="173"/>
      <c r="K4404" s="174"/>
      <c r="M4404" s="175"/>
      <c r="N4404" s="174"/>
      <c r="P4404" s="174"/>
      <c r="R4404" s="175"/>
      <c r="S4404" s="174"/>
      <c r="U4404" s="174"/>
      <c r="W4404" s="175"/>
      <c r="X4404" s="174"/>
    </row>
    <row r="4405" spans="7:24" s="165" customFormat="1" ht="15" customHeight="1">
      <c r="G4405" s="172"/>
      <c r="I4405" s="173"/>
      <c r="J4405" s="173"/>
      <c r="K4405" s="174"/>
      <c r="M4405" s="175"/>
      <c r="N4405" s="174"/>
      <c r="P4405" s="174"/>
      <c r="R4405" s="175"/>
      <c r="S4405" s="174"/>
      <c r="U4405" s="174"/>
      <c r="W4405" s="175"/>
      <c r="X4405" s="174"/>
    </row>
    <row r="4406" spans="7:24" s="165" customFormat="1" ht="15" customHeight="1">
      <c r="G4406" s="172"/>
      <c r="I4406" s="173"/>
      <c r="J4406" s="173"/>
      <c r="K4406" s="174"/>
      <c r="M4406" s="175"/>
      <c r="N4406" s="174"/>
      <c r="P4406" s="174"/>
      <c r="R4406" s="175"/>
      <c r="S4406" s="174"/>
      <c r="U4406" s="174"/>
      <c r="W4406" s="175"/>
      <c r="X4406" s="174"/>
    </row>
    <row r="4407" spans="7:24" s="165" customFormat="1" ht="15" customHeight="1">
      <c r="G4407" s="172"/>
      <c r="I4407" s="173"/>
      <c r="J4407" s="173"/>
      <c r="K4407" s="174"/>
      <c r="M4407" s="175"/>
      <c r="N4407" s="174"/>
      <c r="P4407" s="174"/>
      <c r="R4407" s="175"/>
      <c r="S4407" s="174"/>
      <c r="U4407" s="174"/>
      <c r="W4407" s="175"/>
      <c r="X4407" s="174"/>
    </row>
    <row r="4408" spans="7:24" s="165" customFormat="1" ht="15" customHeight="1">
      <c r="G4408" s="172"/>
      <c r="I4408" s="173"/>
      <c r="J4408" s="173"/>
      <c r="K4408" s="174"/>
      <c r="M4408" s="175"/>
      <c r="N4408" s="174"/>
      <c r="P4408" s="174"/>
      <c r="R4408" s="175"/>
      <c r="S4408" s="174"/>
      <c r="U4408" s="174"/>
      <c r="W4408" s="175"/>
      <c r="X4408" s="174"/>
    </row>
    <row r="4409" spans="7:24" s="165" customFormat="1" ht="15" customHeight="1">
      <c r="G4409" s="172"/>
      <c r="I4409" s="173"/>
      <c r="J4409" s="173"/>
      <c r="K4409" s="174"/>
      <c r="M4409" s="175"/>
      <c r="N4409" s="174"/>
      <c r="P4409" s="174"/>
      <c r="R4409" s="175"/>
      <c r="S4409" s="174"/>
      <c r="U4409" s="174"/>
      <c r="W4409" s="175"/>
      <c r="X4409" s="174"/>
    </row>
    <row r="4410" spans="7:24" s="165" customFormat="1" ht="15" customHeight="1">
      <c r="G4410" s="172"/>
      <c r="I4410" s="173"/>
      <c r="J4410" s="173"/>
      <c r="K4410" s="174"/>
      <c r="M4410" s="175"/>
      <c r="N4410" s="174"/>
      <c r="P4410" s="174"/>
      <c r="R4410" s="175"/>
      <c r="S4410" s="174"/>
      <c r="U4410" s="174"/>
      <c r="W4410" s="175"/>
      <c r="X4410" s="174"/>
    </row>
    <row r="4411" spans="7:24" s="165" customFormat="1" ht="15" customHeight="1">
      <c r="G4411" s="172"/>
      <c r="I4411" s="173"/>
      <c r="J4411" s="173"/>
      <c r="K4411" s="174"/>
      <c r="M4411" s="175"/>
      <c r="N4411" s="174"/>
      <c r="P4411" s="174"/>
      <c r="R4411" s="175"/>
      <c r="S4411" s="174"/>
      <c r="U4411" s="174"/>
      <c r="W4411" s="175"/>
      <c r="X4411" s="174"/>
    </row>
    <row r="4412" spans="7:24" s="165" customFormat="1" ht="15" customHeight="1">
      <c r="G4412" s="172"/>
      <c r="I4412" s="173"/>
      <c r="J4412" s="173"/>
      <c r="K4412" s="174"/>
      <c r="M4412" s="175"/>
      <c r="N4412" s="174"/>
      <c r="P4412" s="174"/>
      <c r="R4412" s="175"/>
      <c r="S4412" s="174"/>
      <c r="U4412" s="174"/>
      <c r="W4412" s="175"/>
      <c r="X4412" s="174"/>
    </row>
    <row r="4413" spans="7:24" s="165" customFormat="1" ht="15" customHeight="1">
      <c r="G4413" s="172"/>
      <c r="I4413" s="173"/>
      <c r="J4413" s="173"/>
      <c r="K4413" s="174"/>
      <c r="M4413" s="175"/>
      <c r="N4413" s="174"/>
      <c r="P4413" s="174"/>
      <c r="R4413" s="175"/>
      <c r="S4413" s="174"/>
      <c r="U4413" s="174"/>
      <c r="W4413" s="175"/>
      <c r="X4413" s="174"/>
    </row>
    <row r="4414" spans="7:24" s="165" customFormat="1" ht="15" customHeight="1">
      <c r="G4414" s="172"/>
      <c r="I4414" s="173"/>
      <c r="J4414" s="173"/>
      <c r="K4414" s="174"/>
      <c r="M4414" s="175"/>
      <c r="N4414" s="174"/>
      <c r="P4414" s="174"/>
      <c r="R4414" s="175"/>
      <c r="S4414" s="174"/>
      <c r="U4414" s="174"/>
      <c r="W4414" s="175"/>
      <c r="X4414" s="174"/>
    </row>
    <row r="4415" spans="7:24" s="165" customFormat="1" ht="15" customHeight="1">
      <c r="G4415" s="172"/>
      <c r="I4415" s="173"/>
      <c r="J4415" s="173"/>
      <c r="K4415" s="174"/>
      <c r="M4415" s="175"/>
      <c r="N4415" s="174"/>
      <c r="P4415" s="174"/>
      <c r="R4415" s="175"/>
      <c r="S4415" s="174"/>
      <c r="U4415" s="174"/>
      <c r="W4415" s="175"/>
      <c r="X4415" s="174"/>
    </row>
    <row r="4416" spans="7:24" s="165" customFormat="1" ht="15" customHeight="1">
      <c r="G4416" s="172"/>
      <c r="I4416" s="173"/>
      <c r="J4416" s="173"/>
      <c r="K4416" s="174"/>
      <c r="M4416" s="175"/>
      <c r="N4416" s="174"/>
      <c r="P4416" s="174"/>
      <c r="R4416" s="175"/>
      <c r="S4416" s="174"/>
      <c r="U4416" s="174"/>
      <c r="W4416" s="175"/>
      <c r="X4416" s="174"/>
    </row>
    <row r="4417" spans="7:24" s="165" customFormat="1" ht="15" customHeight="1">
      <c r="G4417" s="172"/>
      <c r="I4417" s="173"/>
      <c r="J4417" s="173"/>
      <c r="K4417" s="174"/>
      <c r="M4417" s="175"/>
      <c r="N4417" s="174"/>
      <c r="P4417" s="174"/>
      <c r="R4417" s="175"/>
      <c r="S4417" s="174"/>
      <c r="U4417" s="174"/>
      <c r="W4417" s="175"/>
      <c r="X4417" s="174"/>
    </row>
    <row r="4418" spans="7:24" s="165" customFormat="1" ht="15" customHeight="1">
      <c r="G4418" s="172"/>
      <c r="I4418" s="173"/>
      <c r="J4418" s="173"/>
      <c r="K4418" s="174"/>
      <c r="M4418" s="175"/>
      <c r="N4418" s="174"/>
      <c r="P4418" s="174"/>
      <c r="R4418" s="175"/>
      <c r="S4418" s="174"/>
      <c r="U4418" s="174"/>
      <c r="W4418" s="175"/>
      <c r="X4418" s="174"/>
    </row>
    <row r="4419" spans="7:24" s="165" customFormat="1" ht="15" customHeight="1">
      <c r="G4419" s="172"/>
      <c r="I4419" s="173"/>
      <c r="J4419" s="173"/>
      <c r="K4419" s="174"/>
      <c r="M4419" s="175"/>
      <c r="N4419" s="174"/>
      <c r="P4419" s="174"/>
      <c r="R4419" s="175"/>
      <c r="S4419" s="174"/>
      <c r="U4419" s="174"/>
      <c r="W4419" s="175"/>
      <c r="X4419" s="174"/>
    </row>
    <row r="4420" spans="7:24" s="165" customFormat="1" ht="15" customHeight="1">
      <c r="G4420" s="172"/>
      <c r="I4420" s="173"/>
      <c r="J4420" s="173"/>
      <c r="K4420" s="174"/>
      <c r="M4420" s="175"/>
      <c r="N4420" s="174"/>
      <c r="P4420" s="174"/>
      <c r="R4420" s="175"/>
      <c r="S4420" s="174"/>
      <c r="U4420" s="174"/>
      <c r="W4420" s="175"/>
      <c r="X4420" s="174"/>
    </row>
    <row r="4421" spans="7:24" s="165" customFormat="1" ht="15" customHeight="1">
      <c r="G4421" s="172"/>
      <c r="I4421" s="173"/>
      <c r="J4421" s="173"/>
      <c r="K4421" s="174"/>
      <c r="M4421" s="175"/>
      <c r="N4421" s="174"/>
      <c r="P4421" s="174"/>
      <c r="R4421" s="175"/>
      <c r="S4421" s="174"/>
      <c r="U4421" s="174"/>
      <c r="W4421" s="175"/>
      <c r="X4421" s="174"/>
    </row>
    <row r="4422" spans="7:24" s="165" customFormat="1" ht="15" customHeight="1">
      <c r="G4422" s="172"/>
      <c r="I4422" s="173"/>
      <c r="J4422" s="173"/>
      <c r="K4422" s="174"/>
      <c r="M4422" s="175"/>
      <c r="N4422" s="174"/>
      <c r="P4422" s="174"/>
      <c r="R4422" s="175"/>
      <c r="S4422" s="174"/>
      <c r="U4422" s="174"/>
      <c r="W4422" s="175"/>
      <c r="X4422" s="174"/>
    </row>
    <row r="4423" spans="7:24" s="165" customFormat="1" ht="15" customHeight="1">
      <c r="G4423" s="172"/>
      <c r="I4423" s="173"/>
      <c r="J4423" s="173"/>
      <c r="K4423" s="174"/>
      <c r="M4423" s="175"/>
      <c r="N4423" s="174"/>
      <c r="P4423" s="174"/>
      <c r="R4423" s="175"/>
      <c r="S4423" s="174"/>
      <c r="U4423" s="174"/>
      <c r="W4423" s="175"/>
      <c r="X4423" s="174"/>
    </row>
    <row r="4424" spans="7:24" s="165" customFormat="1" ht="15" customHeight="1">
      <c r="G4424" s="172"/>
      <c r="I4424" s="173"/>
      <c r="J4424" s="173"/>
      <c r="K4424" s="174"/>
      <c r="M4424" s="175"/>
      <c r="N4424" s="174"/>
      <c r="P4424" s="174"/>
      <c r="R4424" s="175"/>
      <c r="S4424" s="174"/>
      <c r="U4424" s="174"/>
      <c r="W4424" s="175"/>
      <c r="X4424" s="174"/>
    </row>
    <row r="4425" spans="7:24" s="165" customFormat="1" ht="15" customHeight="1">
      <c r="G4425" s="172"/>
      <c r="I4425" s="173"/>
      <c r="J4425" s="173"/>
      <c r="K4425" s="174"/>
      <c r="M4425" s="175"/>
      <c r="N4425" s="174"/>
      <c r="P4425" s="174"/>
      <c r="R4425" s="175"/>
      <c r="S4425" s="174"/>
      <c r="U4425" s="174"/>
      <c r="W4425" s="175"/>
      <c r="X4425" s="174"/>
    </row>
    <row r="4426" spans="7:24" s="165" customFormat="1" ht="15" customHeight="1">
      <c r="G4426" s="172"/>
      <c r="I4426" s="173"/>
      <c r="J4426" s="173"/>
      <c r="K4426" s="174"/>
      <c r="M4426" s="175"/>
      <c r="N4426" s="174"/>
      <c r="P4426" s="174"/>
      <c r="R4426" s="175"/>
      <c r="S4426" s="174"/>
      <c r="U4426" s="174"/>
      <c r="W4426" s="175"/>
      <c r="X4426" s="174"/>
    </row>
    <row r="4427" spans="7:24" s="165" customFormat="1" ht="15" customHeight="1">
      <c r="G4427" s="172"/>
      <c r="I4427" s="173"/>
      <c r="J4427" s="173"/>
      <c r="K4427" s="174"/>
      <c r="M4427" s="175"/>
      <c r="N4427" s="174"/>
      <c r="P4427" s="174"/>
      <c r="R4427" s="175"/>
      <c r="S4427" s="174"/>
      <c r="U4427" s="174"/>
      <c r="W4427" s="175"/>
      <c r="X4427" s="174"/>
    </row>
    <row r="4428" spans="7:24" s="165" customFormat="1" ht="15" customHeight="1">
      <c r="G4428" s="172"/>
      <c r="I4428" s="173"/>
      <c r="J4428" s="173"/>
      <c r="K4428" s="174"/>
      <c r="M4428" s="175"/>
      <c r="N4428" s="174"/>
      <c r="P4428" s="174"/>
      <c r="R4428" s="175"/>
      <c r="S4428" s="174"/>
      <c r="U4428" s="174"/>
      <c r="W4428" s="175"/>
      <c r="X4428" s="174"/>
    </row>
    <row r="4429" spans="7:24" s="165" customFormat="1" ht="15" customHeight="1">
      <c r="G4429" s="172"/>
      <c r="I4429" s="173"/>
      <c r="J4429" s="173"/>
      <c r="K4429" s="174"/>
      <c r="M4429" s="175"/>
      <c r="N4429" s="174"/>
      <c r="P4429" s="174"/>
      <c r="R4429" s="175"/>
      <c r="S4429" s="174"/>
      <c r="U4429" s="174"/>
      <c r="W4429" s="175"/>
      <c r="X4429" s="174"/>
    </row>
    <row r="4430" spans="7:24" s="165" customFormat="1" ht="15" customHeight="1">
      <c r="G4430" s="172"/>
      <c r="I4430" s="173"/>
      <c r="J4430" s="173"/>
      <c r="K4430" s="174"/>
      <c r="M4430" s="175"/>
      <c r="N4430" s="174"/>
      <c r="P4430" s="174"/>
      <c r="R4430" s="175"/>
      <c r="S4430" s="174"/>
      <c r="U4430" s="174"/>
      <c r="W4430" s="175"/>
      <c r="X4430" s="174"/>
    </row>
    <row r="4431" spans="7:24" s="165" customFormat="1" ht="15" customHeight="1">
      <c r="G4431" s="172"/>
      <c r="I4431" s="173"/>
      <c r="J4431" s="173"/>
      <c r="K4431" s="174"/>
      <c r="M4431" s="175"/>
      <c r="N4431" s="174"/>
      <c r="P4431" s="174"/>
      <c r="R4431" s="175"/>
      <c r="S4431" s="174"/>
      <c r="U4431" s="174"/>
      <c r="W4431" s="175"/>
      <c r="X4431" s="174"/>
    </row>
    <row r="4432" spans="7:24" s="165" customFormat="1" ht="15" customHeight="1">
      <c r="G4432" s="172"/>
      <c r="I4432" s="173"/>
      <c r="J4432" s="173"/>
      <c r="K4432" s="174"/>
      <c r="M4432" s="175"/>
      <c r="N4432" s="174"/>
      <c r="P4432" s="174"/>
      <c r="R4432" s="175"/>
      <c r="S4432" s="174"/>
      <c r="U4432" s="174"/>
      <c r="W4432" s="175"/>
      <c r="X4432" s="174"/>
    </row>
    <row r="4433" spans="7:24" s="165" customFormat="1" ht="15" customHeight="1">
      <c r="G4433" s="172"/>
      <c r="I4433" s="173"/>
      <c r="J4433" s="173"/>
      <c r="K4433" s="174"/>
      <c r="M4433" s="175"/>
      <c r="N4433" s="174"/>
      <c r="P4433" s="174"/>
      <c r="R4433" s="175"/>
      <c r="S4433" s="174"/>
      <c r="U4433" s="174"/>
      <c r="W4433" s="175"/>
      <c r="X4433" s="174"/>
    </row>
    <row r="4434" spans="7:24" s="165" customFormat="1" ht="15" customHeight="1">
      <c r="G4434" s="172"/>
      <c r="I4434" s="173"/>
      <c r="J4434" s="173"/>
      <c r="K4434" s="174"/>
      <c r="M4434" s="175"/>
      <c r="N4434" s="174"/>
      <c r="P4434" s="174"/>
      <c r="R4434" s="175"/>
      <c r="S4434" s="174"/>
      <c r="U4434" s="174"/>
      <c r="W4434" s="175"/>
      <c r="X4434" s="174"/>
    </row>
    <row r="4435" spans="7:24" s="165" customFormat="1" ht="15" customHeight="1">
      <c r="G4435" s="172"/>
      <c r="I4435" s="173"/>
      <c r="J4435" s="173"/>
      <c r="K4435" s="174"/>
      <c r="M4435" s="175"/>
      <c r="N4435" s="174"/>
      <c r="P4435" s="174"/>
      <c r="R4435" s="175"/>
      <c r="S4435" s="174"/>
      <c r="U4435" s="174"/>
      <c r="W4435" s="175"/>
      <c r="X4435" s="174"/>
    </row>
    <row r="4436" spans="7:24" s="165" customFormat="1" ht="15" customHeight="1">
      <c r="G4436" s="172"/>
      <c r="I4436" s="173"/>
      <c r="J4436" s="173"/>
      <c r="K4436" s="174"/>
      <c r="M4436" s="175"/>
      <c r="N4436" s="174"/>
      <c r="P4436" s="174"/>
      <c r="R4436" s="175"/>
      <c r="S4436" s="174"/>
      <c r="U4436" s="174"/>
      <c r="W4436" s="175"/>
      <c r="X4436" s="174"/>
    </row>
    <row r="4437" spans="7:24" s="165" customFormat="1" ht="15" customHeight="1">
      <c r="G4437" s="172"/>
      <c r="I4437" s="173"/>
      <c r="J4437" s="173"/>
      <c r="K4437" s="174"/>
      <c r="M4437" s="175"/>
      <c r="N4437" s="174"/>
      <c r="P4437" s="174"/>
      <c r="R4437" s="175"/>
      <c r="S4437" s="174"/>
      <c r="U4437" s="174"/>
      <c r="W4437" s="175"/>
      <c r="X4437" s="174"/>
    </row>
    <row r="4438" spans="7:24" s="165" customFormat="1" ht="15" customHeight="1">
      <c r="G4438" s="172"/>
      <c r="I4438" s="173"/>
      <c r="J4438" s="173"/>
      <c r="K4438" s="174"/>
      <c r="M4438" s="175"/>
      <c r="N4438" s="174"/>
      <c r="P4438" s="174"/>
      <c r="R4438" s="175"/>
      <c r="S4438" s="174"/>
      <c r="U4438" s="174"/>
      <c r="W4438" s="175"/>
      <c r="X4438" s="174"/>
    </row>
    <row r="4439" spans="7:24" s="165" customFormat="1" ht="15" customHeight="1">
      <c r="G4439" s="172"/>
      <c r="I4439" s="173"/>
      <c r="J4439" s="173"/>
      <c r="K4439" s="174"/>
      <c r="M4439" s="175"/>
      <c r="N4439" s="174"/>
      <c r="P4439" s="174"/>
      <c r="R4439" s="175"/>
      <c r="S4439" s="174"/>
      <c r="U4439" s="174"/>
      <c r="W4439" s="175"/>
      <c r="X4439" s="174"/>
    </row>
    <row r="4440" spans="7:24" s="165" customFormat="1" ht="15" customHeight="1">
      <c r="G4440" s="172"/>
      <c r="I4440" s="173"/>
      <c r="J4440" s="173"/>
      <c r="K4440" s="174"/>
      <c r="M4440" s="175"/>
      <c r="N4440" s="174"/>
      <c r="P4440" s="174"/>
      <c r="R4440" s="175"/>
      <c r="S4440" s="174"/>
      <c r="U4440" s="174"/>
      <c r="W4440" s="175"/>
      <c r="X4440" s="174"/>
    </row>
    <row r="4441" spans="7:24" s="165" customFormat="1" ht="15" customHeight="1">
      <c r="G4441" s="172"/>
      <c r="I4441" s="173"/>
      <c r="J4441" s="173"/>
      <c r="K4441" s="174"/>
      <c r="M4441" s="175"/>
      <c r="N4441" s="174"/>
      <c r="P4441" s="174"/>
      <c r="R4441" s="175"/>
      <c r="S4441" s="174"/>
      <c r="U4441" s="174"/>
      <c r="W4441" s="175"/>
      <c r="X4441" s="174"/>
    </row>
    <row r="4442" spans="7:24" s="165" customFormat="1" ht="15" customHeight="1">
      <c r="G4442" s="172"/>
      <c r="I4442" s="173"/>
      <c r="J4442" s="173"/>
      <c r="K4442" s="174"/>
      <c r="M4442" s="175"/>
      <c r="N4442" s="174"/>
      <c r="P4442" s="174"/>
      <c r="R4442" s="175"/>
      <c r="S4442" s="174"/>
      <c r="U4442" s="174"/>
      <c r="W4442" s="175"/>
      <c r="X4442" s="174"/>
    </row>
    <row r="4443" spans="7:24" s="165" customFormat="1" ht="15" customHeight="1">
      <c r="G4443" s="172"/>
      <c r="I4443" s="173"/>
      <c r="J4443" s="173"/>
      <c r="K4443" s="174"/>
      <c r="M4443" s="175"/>
      <c r="N4443" s="174"/>
      <c r="P4443" s="174"/>
      <c r="R4443" s="175"/>
      <c r="S4443" s="174"/>
      <c r="U4443" s="174"/>
      <c r="W4443" s="175"/>
      <c r="X4443" s="174"/>
    </row>
    <row r="4444" spans="7:24" s="165" customFormat="1" ht="15" customHeight="1">
      <c r="G4444" s="172"/>
      <c r="I4444" s="173"/>
      <c r="J4444" s="173"/>
      <c r="K4444" s="174"/>
      <c r="M4444" s="175"/>
      <c r="N4444" s="174"/>
      <c r="P4444" s="174"/>
      <c r="R4444" s="175"/>
      <c r="S4444" s="174"/>
      <c r="U4444" s="174"/>
      <c r="W4444" s="175"/>
      <c r="X4444" s="174"/>
    </row>
    <row r="4445" spans="7:24" s="165" customFormat="1" ht="15" customHeight="1">
      <c r="G4445" s="172"/>
      <c r="I4445" s="173"/>
      <c r="J4445" s="173"/>
      <c r="K4445" s="174"/>
      <c r="M4445" s="175"/>
      <c r="N4445" s="174"/>
      <c r="P4445" s="174"/>
      <c r="R4445" s="175"/>
      <c r="S4445" s="174"/>
      <c r="U4445" s="174"/>
      <c r="W4445" s="175"/>
      <c r="X4445" s="174"/>
    </row>
    <row r="4446" spans="7:24" s="165" customFormat="1" ht="15" customHeight="1">
      <c r="G4446" s="172"/>
      <c r="I4446" s="173"/>
      <c r="J4446" s="173"/>
      <c r="K4446" s="174"/>
      <c r="M4446" s="175"/>
      <c r="N4446" s="174"/>
      <c r="P4446" s="174"/>
      <c r="R4446" s="175"/>
      <c r="S4446" s="174"/>
      <c r="U4446" s="174"/>
      <c r="W4446" s="175"/>
      <c r="X4446" s="174"/>
    </row>
    <row r="4447" spans="7:24" s="165" customFormat="1" ht="15" customHeight="1">
      <c r="G4447" s="172"/>
      <c r="I4447" s="173"/>
      <c r="J4447" s="173"/>
      <c r="K4447" s="174"/>
      <c r="M4447" s="175"/>
      <c r="N4447" s="174"/>
      <c r="P4447" s="174"/>
      <c r="R4447" s="175"/>
      <c r="S4447" s="174"/>
      <c r="U4447" s="174"/>
      <c r="W4447" s="175"/>
      <c r="X4447" s="174"/>
    </row>
    <row r="4448" spans="7:24" s="165" customFormat="1" ht="15" customHeight="1">
      <c r="G4448" s="172"/>
      <c r="I4448" s="173"/>
      <c r="J4448" s="173"/>
      <c r="K4448" s="174"/>
      <c r="M4448" s="175"/>
      <c r="N4448" s="174"/>
      <c r="P4448" s="174"/>
      <c r="R4448" s="175"/>
      <c r="S4448" s="174"/>
      <c r="U4448" s="174"/>
      <c r="W4448" s="175"/>
      <c r="X4448" s="174"/>
    </row>
    <row r="4449" spans="7:24" s="165" customFormat="1" ht="15" customHeight="1">
      <c r="G4449" s="172"/>
      <c r="I4449" s="173"/>
      <c r="J4449" s="173"/>
      <c r="K4449" s="174"/>
      <c r="M4449" s="175"/>
      <c r="N4449" s="174"/>
      <c r="P4449" s="174"/>
      <c r="R4449" s="175"/>
      <c r="S4449" s="174"/>
      <c r="U4449" s="174"/>
      <c r="W4449" s="175"/>
      <c r="X4449" s="174"/>
    </row>
    <row r="4450" spans="7:24" s="165" customFormat="1" ht="15" customHeight="1">
      <c r="G4450" s="172"/>
      <c r="I4450" s="173"/>
      <c r="J4450" s="173"/>
      <c r="K4450" s="174"/>
      <c r="M4450" s="175"/>
      <c r="N4450" s="174"/>
      <c r="P4450" s="174"/>
      <c r="R4450" s="175"/>
      <c r="S4450" s="174"/>
      <c r="U4450" s="174"/>
      <c r="W4450" s="175"/>
      <c r="X4450" s="174"/>
    </row>
    <row r="4451" spans="7:24" s="165" customFormat="1" ht="15" customHeight="1">
      <c r="G4451" s="172"/>
      <c r="I4451" s="173"/>
      <c r="J4451" s="173"/>
      <c r="K4451" s="174"/>
      <c r="M4451" s="175"/>
      <c r="N4451" s="174"/>
      <c r="P4451" s="174"/>
      <c r="R4451" s="175"/>
      <c r="S4451" s="174"/>
      <c r="U4451" s="174"/>
      <c r="W4451" s="175"/>
      <c r="X4451" s="174"/>
    </row>
    <row r="4452" spans="7:24" s="165" customFormat="1" ht="15" customHeight="1">
      <c r="G4452" s="172"/>
      <c r="I4452" s="173"/>
      <c r="J4452" s="173"/>
      <c r="K4452" s="174"/>
      <c r="M4452" s="175"/>
      <c r="N4452" s="174"/>
      <c r="P4452" s="174"/>
      <c r="R4452" s="175"/>
      <c r="S4452" s="174"/>
      <c r="U4452" s="174"/>
      <c r="W4452" s="175"/>
      <c r="X4452" s="174"/>
    </row>
    <row r="4453" spans="7:24" s="165" customFormat="1" ht="15" customHeight="1">
      <c r="G4453" s="172"/>
      <c r="I4453" s="173"/>
      <c r="J4453" s="173"/>
      <c r="K4453" s="174"/>
      <c r="M4453" s="175"/>
      <c r="N4453" s="174"/>
      <c r="P4453" s="174"/>
      <c r="R4453" s="175"/>
      <c r="S4453" s="174"/>
      <c r="U4453" s="174"/>
      <c r="W4453" s="175"/>
      <c r="X4453" s="174"/>
    </row>
    <row r="4454" spans="7:24" s="165" customFormat="1" ht="15" customHeight="1">
      <c r="G4454" s="172"/>
      <c r="I4454" s="173"/>
      <c r="J4454" s="173"/>
      <c r="K4454" s="174"/>
      <c r="M4454" s="175"/>
      <c r="N4454" s="174"/>
      <c r="P4454" s="174"/>
      <c r="R4454" s="175"/>
      <c r="S4454" s="174"/>
      <c r="U4454" s="174"/>
      <c r="W4454" s="175"/>
      <c r="X4454" s="174"/>
    </row>
    <row r="4455" spans="7:24" s="165" customFormat="1" ht="15" customHeight="1">
      <c r="G4455" s="172"/>
      <c r="I4455" s="173"/>
      <c r="J4455" s="173"/>
      <c r="K4455" s="174"/>
      <c r="M4455" s="175"/>
      <c r="N4455" s="174"/>
      <c r="P4455" s="174"/>
      <c r="R4455" s="175"/>
      <c r="S4455" s="174"/>
      <c r="U4455" s="174"/>
      <c r="W4455" s="175"/>
      <c r="X4455" s="174"/>
    </row>
    <row r="4456" spans="7:24" s="165" customFormat="1" ht="15" customHeight="1">
      <c r="G4456" s="172"/>
      <c r="I4456" s="173"/>
      <c r="J4456" s="173"/>
      <c r="K4456" s="174"/>
      <c r="M4456" s="175"/>
      <c r="N4456" s="174"/>
      <c r="P4456" s="174"/>
      <c r="R4456" s="175"/>
      <c r="S4456" s="174"/>
      <c r="U4456" s="174"/>
      <c r="W4456" s="175"/>
      <c r="X4456" s="174"/>
    </row>
    <row r="4457" spans="7:24" s="165" customFormat="1" ht="15" customHeight="1">
      <c r="G4457" s="172"/>
      <c r="I4457" s="173"/>
      <c r="J4457" s="173"/>
      <c r="K4457" s="174"/>
      <c r="M4457" s="175"/>
      <c r="N4457" s="174"/>
      <c r="P4457" s="174"/>
      <c r="R4457" s="175"/>
      <c r="S4457" s="174"/>
      <c r="U4457" s="174"/>
      <c r="W4457" s="175"/>
      <c r="X4457" s="174"/>
    </row>
    <row r="4458" spans="7:24" s="165" customFormat="1" ht="15" customHeight="1">
      <c r="G4458" s="172"/>
      <c r="I4458" s="173"/>
      <c r="J4458" s="173"/>
      <c r="K4458" s="174"/>
      <c r="M4458" s="175"/>
      <c r="N4458" s="174"/>
      <c r="P4458" s="174"/>
      <c r="R4458" s="175"/>
      <c r="S4458" s="174"/>
      <c r="U4458" s="174"/>
      <c r="W4458" s="175"/>
      <c r="X4458" s="174"/>
    </row>
    <row r="4459" spans="7:24" s="165" customFormat="1" ht="15" customHeight="1">
      <c r="G4459" s="172"/>
      <c r="I4459" s="173"/>
      <c r="J4459" s="173"/>
      <c r="K4459" s="174"/>
      <c r="M4459" s="175"/>
      <c r="N4459" s="174"/>
      <c r="P4459" s="174"/>
      <c r="R4459" s="175"/>
      <c r="S4459" s="174"/>
      <c r="U4459" s="174"/>
      <c r="W4459" s="175"/>
      <c r="X4459" s="174"/>
    </row>
    <row r="4460" spans="7:24" s="165" customFormat="1" ht="15" customHeight="1">
      <c r="G4460" s="172"/>
      <c r="I4460" s="173"/>
      <c r="J4460" s="173"/>
      <c r="K4460" s="174"/>
      <c r="M4460" s="175"/>
      <c r="N4460" s="174"/>
      <c r="P4460" s="174"/>
      <c r="R4460" s="175"/>
      <c r="S4460" s="174"/>
      <c r="U4460" s="174"/>
      <c r="W4460" s="175"/>
      <c r="X4460" s="174"/>
    </row>
    <row r="4461" spans="7:24" s="165" customFormat="1" ht="15" customHeight="1">
      <c r="G4461" s="172"/>
      <c r="I4461" s="173"/>
      <c r="J4461" s="173"/>
      <c r="K4461" s="174"/>
      <c r="M4461" s="175"/>
      <c r="N4461" s="174"/>
      <c r="P4461" s="174"/>
      <c r="R4461" s="175"/>
      <c r="S4461" s="174"/>
      <c r="U4461" s="174"/>
      <c r="W4461" s="175"/>
      <c r="X4461" s="174"/>
    </row>
    <row r="4462" spans="7:24" s="165" customFormat="1" ht="15" customHeight="1">
      <c r="G4462" s="172"/>
      <c r="I4462" s="173"/>
      <c r="J4462" s="173"/>
      <c r="K4462" s="174"/>
      <c r="M4462" s="175"/>
      <c r="N4462" s="174"/>
      <c r="P4462" s="174"/>
      <c r="R4462" s="175"/>
      <c r="S4462" s="174"/>
      <c r="U4462" s="174"/>
      <c r="W4462" s="175"/>
      <c r="X4462" s="174"/>
    </row>
    <row r="4463" spans="7:24" s="165" customFormat="1" ht="15" customHeight="1">
      <c r="G4463" s="172"/>
      <c r="I4463" s="173"/>
      <c r="J4463" s="173"/>
      <c r="K4463" s="174"/>
      <c r="M4463" s="175"/>
      <c r="N4463" s="174"/>
      <c r="P4463" s="174"/>
      <c r="R4463" s="175"/>
      <c r="S4463" s="174"/>
      <c r="U4463" s="174"/>
      <c r="W4463" s="175"/>
      <c r="X4463" s="174"/>
    </row>
    <row r="4464" spans="7:24" s="165" customFormat="1" ht="15" customHeight="1">
      <c r="G4464" s="172"/>
      <c r="I4464" s="173"/>
      <c r="J4464" s="173"/>
      <c r="K4464" s="174"/>
      <c r="M4464" s="175"/>
      <c r="N4464" s="174"/>
      <c r="P4464" s="174"/>
      <c r="R4464" s="175"/>
      <c r="S4464" s="174"/>
      <c r="U4464" s="174"/>
      <c r="W4464" s="175"/>
      <c r="X4464" s="174"/>
    </row>
    <row r="4465" spans="7:24" s="165" customFormat="1" ht="15" customHeight="1">
      <c r="G4465" s="172"/>
      <c r="I4465" s="173"/>
      <c r="J4465" s="173"/>
      <c r="K4465" s="174"/>
      <c r="M4465" s="175"/>
      <c r="N4465" s="174"/>
      <c r="P4465" s="174"/>
      <c r="R4465" s="175"/>
      <c r="S4465" s="174"/>
      <c r="U4465" s="174"/>
      <c r="W4465" s="175"/>
      <c r="X4465" s="174"/>
    </row>
    <row r="4466" spans="7:24" s="165" customFormat="1" ht="15" customHeight="1">
      <c r="G4466" s="172"/>
      <c r="I4466" s="173"/>
      <c r="J4466" s="173"/>
      <c r="K4466" s="174"/>
      <c r="M4466" s="175"/>
      <c r="N4466" s="174"/>
      <c r="P4466" s="174"/>
      <c r="R4466" s="175"/>
      <c r="S4466" s="174"/>
      <c r="U4466" s="174"/>
      <c r="W4466" s="175"/>
      <c r="X4466" s="174"/>
    </row>
    <row r="4467" spans="7:24" s="165" customFormat="1" ht="15" customHeight="1">
      <c r="G4467" s="172"/>
      <c r="I4467" s="173"/>
      <c r="J4467" s="173"/>
      <c r="K4467" s="174"/>
      <c r="M4467" s="175"/>
      <c r="N4467" s="174"/>
      <c r="P4467" s="174"/>
      <c r="R4467" s="175"/>
      <c r="S4467" s="174"/>
      <c r="U4467" s="174"/>
      <c r="W4467" s="175"/>
      <c r="X4467" s="174"/>
    </row>
    <row r="4468" spans="7:24" s="165" customFormat="1" ht="15" customHeight="1">
      <c r="G4468" s="172"/>
      <c r="I4468" s="173"/>
      <c r="J4468" s="173"/>
      <c r="K4468" s="174"/>
      <c r="M4468" s="175"/>
      <c r="N4468" s="174"/>
      <c r="P4468" s="174"/>
      <c r="R4468" s="175"/>
      <c r="S4468" s="174"/>
      <c r="U4468" s="174"/>
      <c r="W4468" s="175"/>
      <c r="X4468" s="174"/>
    </row>
    <row r="4469" spans="7:24" s="165" customFormat="1" ht="15" customHeight="1">
      <c r="G4469" s="172"/>
      <c r="I4469" s="173"/>
      <c r="J4469" s="173"/>
      <c r="K4469" s="174"/>
      <c r="M4469" s="175"/>
      <c r="N4469" s="174"/>
      <c r="P4469" s="174"/>
      <c r="R4469" s="175"/>
      <c r="S4469" s="174"/>
      <c r="U4469" s="174"/>
      <c r="W4469" s="175"/>
      <c r="X4469" s="174"/>
    </row>
    <row r="4470" spans="7:24" s="165" customFormat="1" ht="15" customHeight="1">
      <c r="G4470" s="172"/>
      <c r="I4470" s="173"/>
      <c r="J4470" s="173"/>
      <c r="K4470" s="174"/>
      <c r="M4470" s="175"/>
      <c r="N4470" s="174"/>
      <c r="P4470" s="174"/>
      <c r="R4470" s="175"/>
      <c r="S4470" s="174"/>
      <c r="U4470" s="174"/>
      <c r="W4470" s="175"/>
      <c r="X4470" s="174"/>
    </row>
    <row r="4471" spans="7:24" s="165" customFormat="1" ht="15" customHeight="1">
      <c r="G4471" s="172"/>
      <c r="I4471" s="173"/>
      <c r="J4471" s="173"/>
      <c r="K4471" s="174"/>
      <c r="M4471" s="175"/>
      <c r="N4471" s="174"/>
      <c r="P4471" s="174"/>
      <c r="R4471" s="175"/>
      <c r="S4471" s="174"/>
      <c r="U4471" s="174"/>
      <c r="W4471" s="175"/>
      <c r="X4471" s="174"/>
    </row>
    <row r="4472" spans="7:24" s="165" customFormat="1" ht="15" customHeight="1">
      <c r="G4472" s="172"/>
      <c r="I4472" s="173"/>
      <c r="J4472" s="173"/>
      <c r="K4472" s="174"/>
      <c r="M4472" s="175"/>
      <c r="N4472" s="174"/>
      <c r="P4472" s="174"/>
      <c r="R4472" s="175"/>
      <c r="S4472" s="174"/>
      <c r="U4472" s="174"/>
      <c r="W4472" s="175"/>
      <c r="X4472" s="174"/>
    </row>
    <row r="4473" spans="7:24" s="165" customFormat="1" ht="15" customHeight="1">
      <c r="G4473" s="172"/>
      <c r="I4473" s="173"/>
      <c r="J4473" s="173"/>
      <c r="K4473" s="174"/>
      <c r="M4473" s="175"/>
      <c r="N4473" s="174"/>
      <c r="P4473" s="174"/>
      <c r="R4473" s="175"/>
      <c r="S4473" s="174"/>
      <c r="U4473" s="174"/>
      <c r="W4473" s="175"/>
      <c r="X4473" s="174"/>
    </row>
    <row r="4474" spans="7:24" s="165" customFormat="1" ht="15" customHeight="1">
      <c r="G4474" s="172"/>
      <c r="I4474" s="173"/>
      <c r="J4474" s="173"/>
      <c r="K4474" s="174"/>
      <c r="M4474" s="175"/>
      <c r="N4474" s="174"/>
      <c r="P4474" s="174"/>
      <c r="R4474" s="175"/>
      <c r="S4474" s="174"/>
      <c r="U4474" s="174"/>
      <c r="W4474" s="175"/>
      <c r="X4474" s="174"/>
    </row>
    <row r="4475" spans="7:24" s="165" customFormat="1" ht="15" customHeight="1">
      <c r="G4475" s="172"/>
      <c r="I4475" s="173"/>
      <c r="J4475" s="173"/>
      <c r="K4475" s="174"/>
      <c r="M4475" s="175"/>
      <c r="N4475" s="174"/>
      <c r="P4475" s="174"/>
      <c r="R4475" s="175"/>
      <c r="S4475" s="174"/>
      <c r="U4475" s="174"/>
      <c r="W4475" s="175"/>
      <c r="X4475" s="174"/>
    </row>
    <row r="4476" spans="7:24" s="165" customFormat="1" ht="15" customHeight="1">
      <c r="G4476" s="172"/>
      <c r="I4476" s="173"/>
      <c r="J4476" s="173"/>
      <c r="K4476" s="174"/>
      <c r="M4476" s="175"/>
      <c r="N4476" s="174"/>
      <c r="P4476" s="174"/>
      <c r="R4476" s="175"/>
      <c r="S4476" s="174"/>
      <c r="U4476" s="174"/>
      <c r="W4476" s="175"/>
      <c r="X4476" s="174"/>
    </row>
    <row r="4477" spans="7:24" s="165" customFormat="1" ht="15" customHeight="1">
      <c r="G4477" s="172"/>
      <c r="I4477" s="173"/>
      <c r="J4477" s="173"/>
      <c r="K4477" s="174"/>
      <c r="M4477" s="175"/>
      <c r="N4477" s="174"/>
      <c r="P4477" s="174"/>
      <c r="R4477" s="175"/>
      <c r="S4477" s="174"/>
      <c r="U4477" s="174"/>
      <c r="W4477" s="175"/>
      <c r="X4477" s="174"/>
    </row>
    <row r="4478" spans="7:24" s="165" customFormat="1" ht="15" customHeight="1">
      <c r="G4478" s="172"/>
      <c r="I4478" s="173"/>
      <c r="J4478" s="173"/>
      <c r="K4478" s="174"/>
      <c r="M4478" s="175"/>
      <c r="N4478" s="174"/>
      <c r="P4478" s="174"/>
      <c r="R4478" s="175"/>
      <c r="S4478" s="174"/>
      <c r="U4478" s="174"/>
      <c r="W4478" s="175"/>
      <c r="X4478" s="174"/>
    </row>
    <row r="4479" spans="7:24" s="165" customFormat="1" ht="15" customHeight="1">
      <c r="G4479" s="172"/>
      <c r="I4479" s="173"/>
      <c r="J4479" s="173"/>
      <c r="K4479" s="174"/>
      <c r="M4479" s="175"/>
      <c r="N4479" s="174"/>
      <c r="P4479" s="174"/>
      <c r="R4479" s="175"/>
      <c r="S4479" s="174"/>
      <c r="U4479" s="174"/>
      <c r="W4479" s="175"/>
      <c r="X4479" s="174"/>
    </row>
    <row r="4480" spans="7:24" s="165" customFormat="1" ht="15" customHeight="1">
      <c r="G4480" s="172"/>
      <c r="I4480" s="173"/>
      <c r="J4480" s="173"/>
      <c r="K4480" s="174"/>
      <c r="M4480" s="175"/>
      <c r="N4480" s="174"/>
      <c r="P4480" s="174"/>
      <c r="R4480" s="175"/>
      <c r="S4480" s="174"/>
      <c r="U4480" s="174"/>
      <c r="W4480" s="175"/>
      <c r="X4480" s="174"/>
    </row>
    <row r="4481" spans="7:24" s="165" customFormat="1" ht="15" customHeight="1">
      <c r="G4481" s="172"/>
      <c r="I4481" s="173"/>
      <c r="J4481" s="173"/>
      <c r="K4481" s="174"/>
      <c r="M4481" s="175"/>
      <c r="N4481" s="174"/>
      <c r="P4481" s="174"/>
      <c r="R4481" s="175"/>
      <c r="S4481" s="174"/>
      <c r="U4481" s="174"/>
      <c r="W4481" s="175"/>
      <c r="X4481" s="174"/>
    </row>
    <row r="4482" spans="7:24" s="165" customFormat="1" ht="15" customHeight="1">
      <c r="G4482" s="172"/>
      <c r="I4482" s="173"/>
      <c r="J4482" s="173"/>
      <c r="K4482" s="174"/>
      <c r="M4482" s="175"/>
      <c r="N4482" s="174"/>
      <c r="P4482" s="174"/>
      <c r="R4482" s="175"/>
      <c r="S4482" s="174"/>
      <c r="U4482" s="174"/>
      <c r="W4482" s="175"/>
      <c r="X4482" s="174"/>
    </row>
    <row r="4483" spans="7:24" s="165" customFormat="1" ht="15" customHeight="1">
      <c r="G4483" s="172"/>
      <c r="I4483" s="173"/>
      <c r="J4483" s="173"/>
      <c r="K4483" s="174"/>
      <c r="M4483" s="175"/>
      <c r="N4483" s="174"/>
      <c r="P4483" s="174"/>
      <c r="R4483" s="175"/>
      <c r="S4483" s="174"/>
      <c r="U4483" s="174"/>
      <c r="W4483" s="175"/>
      <c r="X4483" s="174"/>
    </row>
    <row r="4484" spans="7:24" s="165" customFormat="1" ht="15" customHeight="1">
      <c r="G4484" s="172"/>
      <c r="I4484" s="173"/>
      <c r="J4484" s="173"/>
      <c r="K4484" s="174"/>
      <c r="M4484" s="175"/>
      <c r="N4484" s="174"/>
      <c r="P4484" s="174"/>
      <c r="R4484" s="175"/>
      <c r="S4484" s="174"/>
      <c r="U4484" s="174"/>
      <c r="W4484" s="175"/>
      <c r="X4484" s="174"/>
    </row>
    <row r="4485" spans="7:24" s="165" customFormat="1" ht="15" customHeight="1">
      <c r="G4485" s="172"/>
      <c r="I4485" s="173"/>
      <c r="J4485" s="173"/>
      <c r="K4485" s="174"/>
      <c r="M4485" s="175"/>
      <c r="N4485" s="174"/>
      <c r="P4485" s="174"/>
      <c r="R4485" s="175"/>
      <c r="S4485" s="174"/>
      <c r="U4485" s="174"/>
      <c r="W4485" s="175"/>
      <c r="X4485" s="174"/>
    </row>
    <row r="4486" spans="7:24" s="165" customFormat="1" ht="15" customHeight="1">
      <c r="G4486" s="172"/>
      <c r="I4486" s="173"/>
      <c r="J4486" s="173"/>
      <c r="K4486" s="174"/>
      <c r="M4486" s="175"/>
      <c r="N4486" s="174"/>
      <c r="P4486" s="174"/>
      <c r="R4486" s="175"/>
      <c r="S4486" s="174"/>
      <c r="U4486" s="174"/>
      <c r="W4486" s="175"/>
      <c r="X4486" s="174"/>
    </row>
    <row r="4487" spans="7:24" s="165" customFormat="1" ht="15" customHeight="1">
      <c r="G4487" s="172"/>
      <c r="I4487" s="173"/>
      <c r="J4487" s="173"/>
      <c r="K4487" s="174"/>
      <c r="M4487" s="175"/>
      <c r="N4487" s="174"/>
      <c r="P4487" s="174"/>
      <c r="R4487" s="175"/>
      <c r="S4487" s="174"/>
      <c r="U4487" s="174"/>
      <c r="W4487" s="175"/>
      <c r="X4487" s="174"/>
    </row>
    <row r="4488" spans="7:24" s="165" customFormat="1" ht="15" customHeight="1">
      <c r="G4488" s="172"/>
      <c r="I4488" s="173"/>
      <c r="J4488" s="173"/>
      <c r="K4488" s="174"/>
      <c r="M4488" s="175"/>
      <c r="N4488" s="174"/>
      <c r="P4488" s="174"/>
      <c r="R4488" s="175"/>
      <c r="S4488" s="174"/>
      <c r="U4488" s="174"/>
      <c r="W4488" s="175"/>
      <c r="X4488" s="174"/>
    </row>
    <row r="4489" spans="7:24" s="165" customFormat="1" ht="15" customHeight="1">
      <c r="G4489" s="172"/>
      <c r="I4489" s="173"/>
      <c r="J4489" s="173"/>
      <c r="K4489" s="174"/>
      <c r="M4489" s="175"/>
      <c r="N4489" s="174"/>
      <c r="P4489" s="174"/>
      <c r="R4489" s="175"/>
      <c r="S4489" s="174"/>
      <c r="U4489" s="174"/>
      <c r="W4489" s="175"/>
      <c r="X4489" s="174"/>
    </row>
    <row r="4490" spans="7:24" s="165" customFormat="1" ht="15" customHeight="1">
      <c r="G4490" s="172"/>
      <c r="I4490" s="173"/>
      <c r="J4490" s="173"/>
      <c r="K4490" s="174"/>
      <c r="M4490" s="175"/>
      <c r="N4490" s="174"/>
      <c r="P4490" s="174"/>
      <c r="R4490" s="175"/>
      <c r="S4490" s="174"/>
      <c r="U4490" s="174"/>
      <c r="W4490" s="175"/>
      <c r="X4490" s="174"/>
    </row>
    <row r="4491" spans="7:24" s="165" customFormat="1" ht="15" customHeight="1">
      <c r="G4491" s="172"/>
      <c r="I4491" s="173"/>
      <c r="J4491" s="173"/>
      <c r="K4491" s="174"/>
      <c r="M4491" s="175"/>
      <c r="N4491" s="174"/>
      <c r="P4491" s="174"/>
      <c r="R4491" s="175"/>
      <c r="S4491" s="174"/>
      <c r="U4491" s="174"/>
      <c r="W4491" s="175"/>
      <c r="X4491" s="174"/>
    </row>
    <row r="4492" spans="7:24" s="165" customFormat="1" ht="15" customHeight="1">
      <c r="G4492" s="172"/>
      <c r="I4492" s="173"/>
      <c r="J4492" s="173"/>
      <c r="K4492" s="174"/>
      <c r="M4492" s="175"/>
      <c r="N4492" s="174"/>
      <c r="P4492" s="174"/>
      <c r="R4492" s="175"/>
      <c r="S4492" s="174"/>
      <c r="U4492" s="174"/>
      <c r="W4492" s="175"/>
      <c r="X4492" s="174"/>
    </row>
    <row r="4493" spans="7:24" s="165" customFormat="1" ht="15" customHeight="1">
      <c r="G4493" s="172"/>
      <c r="I4493" s="173"/>
      <c r="J4493" s="173"/>
      <c r="K4493" s="174"/>
      <c r="M4493" s="175"/>
      <c r="N4493" s="174"/>
      <c r="P4493" s="174"/>
      <c r="R4493" s="175"/>
      <c r="S4493" s="174"/>
      <c r="U4493" s="174"/>
      <c r="W4493" s="175"/>
      <c r="X4493" s="174"/>
    </row>
    <row r="4494" spans="7:24" s="165" customFormat="1" ht="15" customHeight="1">
      <c r="G4494" s="172"/>
      <c r="I4494" s="173"/>
      <c r="J4494" s="173"/>
      <c r="K4494" s="174"/>
      <c r="M4494" s="175"/>
      <c r="N4494" s="174"/>
      <c r="P4494" s="174"/>
      <c r="R4494" s="175"/>
      <c r="S4494" s="174"/>
      <c r="U4494" s="174"/>
      <c r="W4494" s="175"/>
      <c r="X4494" s="174"/>
    </row>
    <row r="4495" spans="7:24" s="165" customFormat="1" ht="15" customHeight="1">
      <c r="G4495" s="172"/>
      <c r="I4495" s="173"/>
      <c r="J4495" s="173"/>
      <c r="K4495" s="174"/>
      <c r="M4495" s="175"/>
      <c r="N4495" s="174"/>
      <c r="P4495" s="174"/>
      <c r="R4495" s="175"/>
      <c r="S4495" s="174"/>
      <c r="U4495" s="174"/>
      <c r="W4495" s="175"/>
      <c r="X4495" s="174"/>
    </row>
    <row r="4496" spans="7:24" s="165" customFormat="1" ht="15" customHeight="1">
      <c r="G4496" s="172"/>
      <c r="I4496" s="173"/>
      <c r="J4496" s="173"/>
      <c r="K4496" s="174"/>
      <c r="M4496" s="175"/>
      <c r="N4496" s="174"/>
      <c r="P4496" s="174"/>
      <c r="R4496" s="175"/>
      <c r="S4496" s="174"/>
      <c r="U4496" s="174"/>
      <c r="W4496" s="175"/>
      <c r="X4496" s="174"/>
    </row>
    <row r="4497" spans="7:24" s="165" customFormat="1" ht="15" customHeight="1">
      <c r="G4497" s="172"/>
      <c r="I4497" s="173"/>
      <c r="J4497" s="173"/>
      <c r="K4497" s="174"/>
      <c r="M4497" s="175"/>
      <c r="N4497" s="174"/>
      <c r="P4497" s="174"/>
      <c r="R4497" s="175"/>
      <c r="S4497" s="174"/>
      <c r="U4497" s="174"/>
      <c r="W4497" s="175"/>
      <c r="X4497" s="174"/>
    </row>
    <row r="4498" spans="7:24" s="165" customFormat="1" ht="15" customHeight="1">
      <c r="G4498" s="172"/>
      <c r="I4498" s="173"/>
      <c r="J4498" s="173"/>
      <c r="K4498" s="174"/>
      <c r="M4498" s="175"/>
      <c r="N4498" s="174"/>
      <c r="P4498" s="174"/>
      <c r="R4498" s="175"/>
      <c r="S4498" s="174"/>
      <c r="U4498" s="174"/>
      <c r="W4498" s="175"/>
      <c r="X4498" s="174"/>
    </row>
    <row r="4499" spans="7:24" s="165" customFormat="1" ht="15" customHeight="1">
      <c r="G4499" s="172"/>
      <c r="I4499" s="173"/>
      <c r="J4499" s="173"/>
      <c r="K4499" s="174"/>
      <c r="M4499" s="175"/>
      <c r="N4499" s="174"/>
      <c r="P4499" s="174"/>
      <c r="R4499" s="175"/>
      <c r="S4499" s="174"/>
      <c r="U4499" s="174"/>
      <c r="W4499" s="175"/>
      <c r="X4499" s="174"/>
    </row>
    <row r="4500" spans="7:24" s="165" customFormat="1" ht="15" customHeight="1">
      <c r="G4500" s="172"/>
      <c r="I4500" s="173"/>
      <c r="J4500" s="173"/>
      <c r="K4500" s="174"/>
      <c r="M4500" s="175"/>
      <c r="N4500" s="174"/>
      <c r="P4500" s="174"/>
      <c r="R4500" s="175"/>
      <c r="S4500" s="174"/>
      <c r="U4500" s="174"/>
      <c r="W4500" s="175"/>
      <c r="X4500" s="174"/>
    </row>
    <row r="4501" spans="7:24" s="165" customFormat="1" ht="15" customHeight="1">
      <c r="G4501" s="172"/>
      <c r="I4501" s="173"/>
      <c r="J4501" s="173"/>
      <c r="K4501" s="174"/>
      <c r="M4501" s="175"/>
      <c r="N4501" s="174"/>
      <c r="P4501" s="174"/>
      <c r="R4501" s="175"/>
      <c r="S4501" s="174"/>
      <c r="U4501" s="174"/>
      <c r="W4501" s="175"/>
      <c r="X4501" s="174"/>
    </row>
    <row r="4502" spans="7:24" s="165" customFormat="1" ht="15" customHeight="1">
      <c r="G4502" s="172"/>
      <c r="I4502" s="173"/>
      <c r="J4502" s="173"/>
      <c r="K4502" s="174"/>
      <c r="M4502" s="175"/>
      <c r="N4502" s="174"/>
      <c r="P4502" s="174"/>
      <c r="R4502" s="175"/>
      <c r="S4502" s="174"/>
      <c r="U4502" s="174"/>
      <c r="W4502" s="175"/>
      <c r="X4502" s="174"/>
    </row>
    <row r="4503" spans="7:24" s="165" customFormat="1" ht="15" customHeight="1">
      <c r="G4503" s="172"/>
      <c r="I4503" s="173"/>
      <c r="J4503" s="173"/>
      <c r="K4503" s="174"/>
      <c r="M4503" s="175"/>
      <c r="N4503" s="174"/>
      <c r="P4503" s="174"/>
      <c r="R4503" s="175"/>
      <c r="S4503" s="174"/>
      <c r="U4503" s="174"/>
      <c r="W4503" s="175"/>
      <c r="X4503" s="174"/>
    </row>
    <row r="4504" spans="7:24" s="165" customFormat="1" ht="15" customHeight="1">
      <c r="G4504" s="172"/>
      <c r="I4504" s="173"/>
      <c r="J4504" s="173"/>
      <c r="K4504" s="174"/>
      <c r="M4504" s="175"/>
      <c r="N4504" s="174"/>
      <c r="P4504" s="174"/>
      <c r="R4504" s="175"/>
      <c r="S4504" s="174"/>
      <c r="U4504" s="174"/>
      <c r="W4504" s="175"/>
      <c r="X4504" s="174"/>
    </row>
    <row r="4505" spans="7:24" s="165" customFormat="1" ht="15" customHeight="1">
      <c r="G4505" s="172"/>
      <c r="I4505" s="173"/>
      <c r="J4505" s="173"/>
      <c r="K4505" s="174"/>
      <c r="M4505" s="175"/>
      <c r="N4505" s="174"/>
      <c r="P4505" s="174"/>
      <c r="R4505" s="175"/>
      <c r="S4505" s="174"/>
      <c r="U4505" s="174"/>
      <c r="W4505" s="175"/>
      <c r="X4505" s="174"/>
    </row>
    <row r="4506" spans="7:24" s="165" customFormat="1" ht="15" customHeight="1">
      <c r="G4506" s="172"/>
      <c r="I4506" s="173"/>
      <c r="J4506" s="173"/>
      <c r="K4506" s="174"/>
      <c r="M4506" s="175"/>
      <c r="N4506" s="174"/>
      <c r="P4506" s="174"/>
      <c r="R4506" s="175"/>
      <c r="S4506" s="174"/>
      <c r="U4506" s="174"/>
      <c r="W4506" s="175"/>
      <c r="X4506" s="174"/>
    </row>
    <row r="4507" spans="7:24" s="165" customFormat="1" ht="15" customHeight="1">
      <c r="G4507" s="172"/>
      <c r="I4507" s="173"/>
      <c r="J4507" s="173"/>
      <c r="K4507" s="174"/>
      <c r="M4507" s="175"/>
      <c r="N4507" s="174"/>
      <c r="P4507" s="174"/>
      <c r="R4507" s="175"/>
      <c r="S4507" s="174"/>
      <c r="U4507" s="174"/>
      <c r="W4507" s="175"/>
      <c r="X4507" s="174"/>
    </row>
    <row r="4508" spans="7:24" s="165" customFormat="1" ht="15" customHeight="1">
      <c r="G4508" s="172"/>
      <c r="I4508" s="173"/>
      <c r="J4508" s="173"/>
      <c r="K4508" s="174"/>
      <c r="M4508" s="175"/>
      <c r="N4508" s="174"/>
      <c r="P4508" s="174"/>
      <c r="R4508" s="175"/>
      <c r="S4508" s="174"/>
      <c r="U4508" s="174"/>
      <c r="W4508" s="175"/>
      <c r="X4508" s="174"/>
    </row>
    <row r="4509" spans="7:24" s="165" customFormat="1" ht="15" customHeight="1">
      <c r="G4509" s="172"/>
      <c r="I4509" s="173"/>
      <c r="J4509" s="173"/>
      <c r="K4509" s="174"/>
      <c r="M4509" s="175"/>
      <c r="N4509" s="174"/>
      <c r="P4509" s="174"/>
      <c r="R4509" s="175"/>
      <c r="S4509" s="174"/>
      <c r="U4509" s="174"/>
      <c r="W4509" s="175"/>
      <c r="X4509" s="174"/>
    </row>
    <row r="4510" spans="7:24" s="165" customFormat="1" ht="15" customHeight="1">
      <c r="G4510" s="172"/>
      <c r="I4510" s="173"/>
      <c r="J4510" s="173"/>
      <c r="K4510" s="174"/>
      <c r="M4510" s="175"/>
      <c r="N4510" s="174"/>
      <c r="P4510" s="174"/>
      <c r="R4510" s="175"/>
      <c r="S4510" s="174"/>
      <c r="U4510" s="174"/>
      <c r="W4510" s="175"/>
      <c r="X4510" s="174"/>
    </row>
    <row r="4511" spans="7:24" s="165" customFormat="1" ht="15" customHeight="1">
      <c r="G4511" s="172"/>
      <c r="I4511" s="173"/>
      <c r="J4511" s="173"/>
      <c r="K4511" s="174"/>
      <c r="M4511" s="175"/>
      <c r="N4511" s="174"/>
      <c r="P4511" s="174"/>
      <c r="R4511" s="175"/>
      <c r="S4511" s="174"/>
      <c r="U4511" s="174"/>
      <c r="W4511" s="175"/>
      <c r="X4511" s="174"/>
    </row>
    <row r="4512" spans="7:24" s="165" customFormat="1" ht="15" customHeight="1">
      <c r="G4512" s="172"/>
      <c r="I4512" s="173"/>
      <c r="J4512" s="173"/>
      <c r="K4512" s="174"/>
      <c r="M4512" s="175"/>
      <c r="N4512" s="174"/>
      <c r="P4512" s="174"/>
      <c r="R4512" s="175"/>
      <c r="S4512" s="174"/>
      <c r="U4512" s="174"/>
      <c r="W4512" s="175"/>
      <c r="X4512" s="174"/>
    </row>
    <row r="4513" spans="7:24" s="165" customFormat="1" ht="15" customHeight="1">
      <c r="G4513" s="172"/>
      <c r="I4513" s="173"/>
      <c r="J4513" s="173"/>
      <c r="K4513" s="174"/>
      <c r="M4513" s="175"/>
      <c r="N4513" s="174"/>
      <c r="P4513" s="174"/>
      <c r="R4513" s="175"/>
      <c r="S4513" s="174"/>
      <c r="U4513" s="174"/>
      <c r="W4513" s="175"/>
      <c r="X4513" s="174"/>
    </row>
    <row r="4514" spans="7:24" s="165" customFormat="1" ht="15" customHeight="1">
      <c r="G4514" s="172"/>
      <c r="I4514" s="173"/>
      <c r="J4514" s="173"/>
      <c r="K4514" s="174"/>
      <c r="M4514" s="175"/>
      <c r="N4514" s="174"/>
      <c r="P4514" s="174"/>
      <c r="R4514" s="175"/>
      <c r="S4514" s="174"/>
      <c r="U4514" s="174"/>
      <c r="W4514" s="175"/>
      <c r="X4514" s="174"/>
    </row>
    <row r="4515" spans="7:24" s="165" customFormat="1" ht="15" customHeight="1">
      <c r="G4515" s="172"/>
      <c r="I4515" s="173"/>
      <c r="J4515" s="173"/>
      <c r="K4515" s="174"/>
      <c r="M4515" s="175"/>
      <c r="N4515" s="174"/>
      <c r="P4515" s="174"/>
      <c r="R4515" s="175"/>
      <c r="S4515" s="174"/>
      <c r="U4515" s="174"/>
      <c r="W4515" s="175"/>
      <c r="X4515" s="174"/>
    </row>
    <row r="4516" spans="7:24" s="165" customFormat="1" ht="15" customHeight="1">
      <c r="G4516" s="172"/>
      <c r="I4516" s="173"/>
      <c r="J4516" s="173"/>
      <c r="K4516" s="174"/>
      <c r="M4516" s="175"/>
      <c r="N4516" s="174"/>
      <c r="P4516" s="174"/>
      <c r="R4516" s="175"/>
      <c r="S4516" s="174"/>
      <c r="U4516" s="174"/>
      <c r="W4516" s="175"/>
      <c r="X4516" s="174"/>
    </row>
    <row r="4517" spans="7:24" s="165" customFormat="1" ht="15" customHeight="1">
      <c r="G4517" s="172"/>
      <c r="I4517" s="173"/>
      <c r="J4517" s="173"/>
      <c r="K4517" s="174"/>
      <c r="M4517" s="175"/>
      <c r="N4517" s="174"/>
      <c r="P4517" s="174"/>
      <c r="R4517" s="175"/>
      <c r="S4517" s="174"/>
      <c r="U4517" s="174"/>
      <c r="W4517" s="175"/>
      <c r="X4517" s="174"/>
    </row>
    <row r="4518" spans="7:24" s="165" customFormat="1" ht="15" customHeight="1">
      <c r="G4518" s="172"/>
      <c r="I4518" s="173"/>
      <c r="J4518" s="173"/>
      <c r="K4518" s="174"/>
      <c r="M4518" s="175"/>
      <c r="N4518" s="174"/>
      <c r="P4518" s="174"/>
      <c r="R4518" s="175"/>
      <c r="S4518" s="174"/>
      <c r="U4518" s="174"/>
      <c r="W4518" s="175"/>
      <c r="X4518" s="174"/>
    </row>
    <row r="4519" spans="7:24" s="165" customFormat="1" ht="15" customHeight="1">
      <c r="G4519" s="172"/>
      <c r="I4519" s="173"/>
      <c r="J4519" s="173"/>
      <c r="K4519" s="174"/>
      <c r="M4519" s="175"/>
      <c r="N4519" s="174"/>
      <c r="P4519" s="174"/>
      <c r="R4519" s="175"/>
      <c r="S4519" s="174"/>
      <c r="U4519" s="174"/>
      <c r="W4519" s="175"/>
      <c r="X4519" s="174"/>
    </row>
    <row r="4520" spans="7:24" s="165" customFormat="1" ht="15" customHeight="1">
      <c r="G4520" s="172"/>
      <c r="I4520" s="173"/>
      <c r="J4520" s="173"/>
      <c r="K4520" s="174"/>
      <c r="M4520" s="175"/>
      <c r="N4520" s="174"/>
      <c r="P4520" s="174"/>
      <c r="R4520" s="175"/>
      <c r="S4520" s="174"/>
      <c r="U4520" s="174"/>
      <c r="W4520" s="175"/>
      <c r="X4520" s="174"/>
    </row>
    <row r="4521" spans="7:24" s="165" customFormat="1" ht="15" customHeight="1">
      <c r="G4521" s="172"/>
      <c r="I4521" s="173"/>
      <c r="J4521" s="173"/>
      <c r="K4521" s="174"/>
      <c r="M4521" s="175"/>
      <c r="N4521" s="174"/>
      <c r="P4521" s="174"/>
      <c r="R4521" s="175"/>
      <c r="S4521" s="174"/>
      <c r="U4521" s="174"/>
      <c r="W4521" s="175"/>
      <c r="X4521" s="174"/>
    </row>
    <row r="4522" spans="7:24" s="165" customFormat="1" ht="15" customHeight="1">
      <c r="G4522" s="172"/>
      <c r="I4522" s="173"/>
      <c r="J4522" s="173"/>
      <c r="K4522" s="174"/>
      <c r="M4522" s="175"/>
      <c r="N4522" s="174"/>
      <c r="P4522" s="174"/>
      <c r="R4522" s="175"/>
      <c r="S4522" s="174"/>
      <c r="U4522" s="174"/>
      <c r="W4522" s="175"/>
      <c r="X4522" s="174"/>
    </row>
    <row r="4523" spans="7:24" s="165" customFormat="1" ht="15" customHeight="1">
      <c r="G4523" s="172"/>
      <c r="I4523" s="173"/>
      <c r="J4523" s="173"/>
      <c r="K4523" s="174"/>
      <c r="M4523" s="175"/>
      <c r="N4523" s="174"/>
      <c r="P4523" s="174"/>
      <c r="R4523" s="175"/>
      <c r="S4523" s="174"/>
      <c r="U4523" s="174"/>
      <c r="W4523" s="175"/>
      <c r="X4523" s="174"/>
    </row>
    <row r="4524" spans="7:24" s="165" customFormat="1" ht="15" customHeight="1">
      <c r="G4524" s="172"/>
      <c r="I4524" s="173"/>
      <c r="J4524" s="173"/>
      <c r="K4524" s="174"/>
      <c r="M4524" s="175"/>
      <c r="N4524" s="174"/>
      <c r="P4524" s="174"/>
      <c r="R4524" s="175"/>
      <c r="S4524" s="174"/>
      <c r="U4524" s="174"/>
      <c r="W4524" s="175"/>
      <c r="X4524" s="174"/>
    </row>
    <row r="4525" spans="7:24" s="165" customFormat="1" ht="15" customHeight="1">
      <c r="G4525" s="172"/>
      <c r="I4525" s="173"/>
      <c r="J4525" s="173"/>
      <c r="K4525" s="174"/>
      <c r="M4525" s="175"/>
      <c r="N4525" s="174"/>
      <c r="P4525" s="174"/>
      <c r="R4525" s="175"/>
      <c r="S4525" s="174"/>
      <c r="U4525" s="174"/>
      <c r="W4525" s="175"/>
      <c r="X4525" s="174"/>
    </row>
    <row r="4526" spans="7:24" s="165" customFormat="1" ht="15" customHeight="1">
      <c r="G4526" s="172"/>
      <c r="I4526" s="173"/>
      <c r="J4526" s="173"/>
      <c r="K4526" s="174"/>
      <c r="M4526" s="175"/>
      <c r="N4526" s="174"/>
      <c r="P4526" s="174"/>
      <c r="R4526" s="175"/>
      <c r="S4526" s="174"/>
      <c r="U4526" s="174"/>
      <c r="W4526" s="175"/>
      <c r="X4526" s="174"/>
    </row>
    <row r="4527" spans="7:24" s="165" customFormat="1" ht="15" customHeight="1">
      <c r="G4527" s="172"/>
      <c r="I4527" s="173"/>
      <c r="J4527" s="173"/>
      <c r="K4527" s="174"/>
      <c r="M4527" s="175"/>
      <c r="N4527" s="174"/>
      <c r="P4527" s="174"/>
      <c r="R4527" s="175"/>
      <c r="S4527" s="174"/>
      <c r="U4527" s="174"/>
      <c r="W4527" s="175"/>
      <c r="X4527" s="174"/>
    </row>
    <row r="4528" spans="7:24" s="165" customFormat="1" ht="15" customHeight="1">
      <c r="G4528" s="172"/>
      <c r="I4528" s="173"/>
      <c r="J4528" s="173"/>
      <c r="K4528" s="174"/>
      <c r="M4528" s="175"/>
      <c r="N4528" s="174"/>
      <c r="P4528" s="174"/>
      <c r="R4528" s="175"/>
      <c r="S4528" s="174"/>
      <c r="U4528" s="174"/>
      <c r="W4528" s="175"/>
      <c r="X4528" s="174"/>
    </row>
    <row r="4529" spans="7:24" s="165" customFormat="1" ht="15" customHeight="1">
      <c r="G4529" s="172"/>
      <c r="I4529" s="173"/>
      <c r="J4529" s="173"/>
      <c r="K4529" s="174"/>
      <c r="M4529" s="175"/>
      <c r="N4529" s="174"/>
      <c r="P4529" s="174"/>
      <c r="R4529" s="175"/>
      <c r="S4529" s="174"/>
      <c r="U4529" s="174"/>
      <c r="W4529" s="175"/>
      <c r="X4529" s="174"/>
    </row>
    <row r="4530" spans="7:24" s="165" customFormat="1" ht="15" customHeight="1">
      <c r="G4530" s="172"/>
      <c r="I4530" s="173"/>
      <c r="J4530" s="173"/>
      <c r="K4530" s="174"/>
      <c r="M4530" s="175"/>
      <c r="N4530" s="174"/>
      <c r="P4530" s="174"/>
      <c r="R4530" s="175"/>
      <c r="S4530" s="174"/>
      <c r="U4530" s="174"/>
      <c r="W4530" s="175"/>
      <c r="X4530" s="174"/>
    </row>
    <row r="4531" spans="7:24" s="165" customFormat="1" ht="15" customHeight="1">
      <c r="G4531" s="172"/>
      <c r="I4531" s="173"/>
      <c r="J4531" s="173"/>
      <c r="K4531" s="174"/>
      <c r="M4531" s="175"/>
      <c r="N4531" s="174"/>
      <c r="P4531" s="174"/>
      <c r="R4531" s="175"/>
      <c r="S4531" s="174"/>
      <c r="U4531" s="174"/>
      <c r="W4531" s="175"/>
      <c r="X4531" s="174"/>
    </row>
    <row r="4532" spans="7:24" s="165" customFormat="1" ht="15" customHeight="1">
      <c r="G4532" s="172"/>
      <c r="I4532" s="173"/>
      <c r="J4532" s="173"/>
      <c r="K4532" s="174"/>
      <c r="M4532" s="175"/>
      <c r="N4532" s="174"/>
      <c r="P4532" s="174"/>
      <c r="R4532" s="175"/>
      <c r="S4532" s="174"/>
      <c r="U4532" s="174"/>
      <c r="W4532" s="175"/>
      <c r="X4532" s="174"/>
    </row>
    <row r="4533" spans="7:24" s="165" customFormat="1" ht="15" customHeight="1">
      <c r="G4533" s="172"/>
      <c r="I4533" s="173"/>
      <c r="J4533" s="173"/>
      <c r="K4533" s="174"/>
      <c r="M4533" s="175"/>
      <c r="N4533" s="174"/>
      <c r="P4533" s="174"/>
      <c r="R4533" s="175"/>
      <c r="S4533" s="174"/>
      <c r="U4533" s="174"/>
      <c r="W4533" s="175"/>
      <c r="X4533" s="174"/>
    </row>
    <row r="4534" spans="7:24" s="165" customFormat="1" ht="15" customHeight="1">
      <c r="G4534" s="172"/>
      <c r="I4534" s="173"/>
      <c r="J4534" s="173"/>
      <c r="K4534" s="174"/>
      <c r="M4534" s="175"/>
      <c r="N4534" s="174"/>
      <c r="P4534" s="174"/>
      <c r="R4534" s="175"/>
      <c r="S4534" s="174"/>
      <c r="U4534" s="174"/>
      <c r="W4534" s="175"/>
      <c r="X4534" s="174"/>
    </row>
    <row r="4535" spans="7:24" s="165" customFormat="1" ht="15" customHeight="1">
      <c r="G4535" s="172"/>
      <c r="I4535" s="173"/>
      <c r="J4535" s="173"/>
      <c r="K4535" s="174"/>
      <c r="M4535" s="175"/>
      <c r="N4535" s="174"/>
      <c r="P4535" s="174"/>
      <c r="R4535" s="175"/>
      <c r="S4535" s="174"/>
      <c r="U4535" s="174"/>
      <c r="W4535" s="175"/>
      <c r="X4535" s="174"/>
    </row>
    <row r="4536" spans="7:24" s="165" customFormat="1" ht="15" customHeight="1">
      <c r="G4536" s="172"/>
      <c r="I4536" s="173"/>
      <c r="J4536" s="173"/>
      <c r="K4536" s="174"/>
      <c r="M4536" s="175"/>
      <c r="N4536" s="174"/>
      <c r="P4536" s="174"/>
      <c r="R4536" s="175"/>
      <c r="S4536" s="174"/>
      <c r="U4536" s="174"/>
      <c r="W4536" s="175"/>
      <c r="X4536" s="174"/>
    </row>
    <row r="4537" spans="7:24" s="165" customFormat="1" ht="15" customHeight="1">
      <c r="G4537" s="172"/>
      <c r="I4537" s="173"/>
      <c r="J4537" s="173"/>
      <c r="K4537" s="174"/>
      <c r="M4537" s="175"/>
      <c r="N4537" s="174"/>
      <c r="P4537" s="174"/>
      <c r="R4537" s="175"/>
      <c r="S4537" s="174"/>
      <c r="U4537" s="174"/>
      <c r="W4537" s="175"/>
      <c r="X4537" s="174"/>
    </row>
    <row r="4538" spans="7:24" s="165" customFormat="1" ht="15" customHeight="1">
      <c r="G4538" s="172"/>
      <c r="I4538" s="173"/>
      <c r="J4538" s="173"/>
      <c r="K4538" s="174"/>
      <c r="M4538" s="175"/>
      <c r="N4538" s="174"/>
      <c r="P4538" s="174"/>
      <c r="R4538" s="175"/>
      <c r="S4538" s="174"/>
      <c r="U4538" s="174"/>
      <c r="W4538" s="175"/>
      <c r="X4538" s="174"/>
    </row>
    <row r="4539" spans="7:24" s="165" customFormat="1" ht="15" customHeight="1">
      <c r="G4539" s="172"/>
      <c r="I4539" s="173"/>
      <c r="J4539" s="173"/>
      <c r="K4539" s="174"/>
      <c r="M4539" s="175"/>
      <c r="N4539" s="174"/>
      <c r="P4539" s="174"/>
      <c r="R4539" s="175"/>
      <c r="S4539" s="174"/>
      <c r="U4539" s="174"/>
      <c r="W4539" s="175"/>
      <c r="X4539" s="174"/>
    </row>
    <row r="4540" spans="7:24" s="165" customFormat="1" ht="15" customHeight="1">
      <c r="G4540" s="172"/>
      <c r="I4540" s="173"/>
      <c r="J4540" s="173"/>
      <c r="K4540" s="174"/>
      <c r="M4540" s="175"/>
      <c r="N4540" s="174"/>
      <c r="P4540" s="174"/>
      <c r="R4540" s="175"/>
      <c r="S4540" s="174"/>
      <c r="U4540" s="174"/>
      <c r="W4540" s="175"/>
      <c r="X4540" s="174"/>
    </row>
    <row r="4541" spans="7:24" s="165" customFormat="1" ht="15" customHeight="1">
      <c r="G4541" s="172"/>
      <c r="I4541" s="173"/>
      <c r="J4541" s="173"/>
      <c r="K4541" s="174"/>
      <c r="M4541" s="175"/>
      <c r="N4541" s="174"/>
      <c r="P4541" s="174"/>
      <c r="R4541" s="175"/>
      <c r="S4541" s="174"/>
      <c r="U4541" s="174"/>
      <c r="W4541" s="175"/>
      <c r="X4541" s="174"/>
    </row>
    <row r="4542" spans="7:24" s="165" customFormat="1" ht="15" customHeight="1">
      <c r="G4542" s="172"/>
      <c r="I4542" s="173"/>
      <c r="J4542" s="173"/>
      <c r="K4542" s="174"/>
      <c r="M4542" s="175"/>
      <c r="N4542" s="174"/>
      <c r="P4542" s="174"/>
      <c r="R4542" s="175"/>
      <c r="S4542" s="174"/>
      <c r="U4542" s="174"/>
      <c r="W4542" s="175"/>
      <c r="X4542" s="174"/>
    </row>
    <row r="4543" spans="7:24" s="165" customFormat="1" ht="15" customHeight="1">
      <c r="G4543" s="172"/>
      <c r="I4543" s="173"/>
      <c r="J4543" s="173"/>
      <c r="K4543" s="174"/>
      <c r="M4543" s="175"/>
      <c r="N4543" s="174"/>
      <c r="P4543" s="174"/>
      <c r="R4543" s="175"/>
      <c r="S4543" s="174"/>
      <c r="U4543" s="174"/>
      <c r="W4543" s="175"/>
      <c r="X4543" s="174"/>
    </row>
    <row r="4544" spans="7:24" s="165" customFormat="1" ht="15" customHeight="1">
      <c r="G4544" s="172"/>
      <c r="I4544" s="173"/>
      <c r="J4544" s="173"/>
      <c r="K4544" s="174"/>
      <c r="M4544" s="175"/>
      <c r="N4544" s="174"/>
      <c r="P4544" s="174"/>
      <c r="R4544" s="175"/>
      <c r="S4544" s="174"/>
      <c r="U4544" s="174"/>
      <c r="W4544" s="175"/>
      <c r="X4544" s="174"/>
    </row>
    <row r="4545" spans="7:24" s="165" customFormat="1" ht="15" customHeight="1">
      <c r="G4545" s="172"/>
      <c r="I4545" s="173"/>
      <c r="J4545" s="173"/>
      <c r="K4545" s="174"/>
      <c r="M4545" s="175"/>
      <c r="N4545" s="174"/>
      <c r="P4545" s="174"/>
      <c r="R4545" s="175"/>
      <c r="S4545" s="174"/>
      <c r="U4545" s="174"/>
      <c r="W4545" s="175"/>
      <c r="X4545" s="174"/>
    </row>
    <row r="4546" spans="7:24" s="165" customFormat="1" ht="15" customHeight="1">
      <c r="G4546" s="172"/>
      <c r="I4546" s="173"/>
      <c r="J4546" s="173"/>
      <c r="K4546" s="174"/>
      <c r="M4546" s="175"/>
      <c r="N4546" s="174"/>
      <c r="P4546" s="174"/>
      <c r="R4546" s="175"/>
      <c r="S4546" s="174"/>
      <c r="U4546" s="174"/>
      <c r="W4546" s="175"/>
      <c r="X4546" s="174"/>
    </row>
    <row r="4547" spans="7:24" s="165" customFormat="1" ht="15" customHeight="1">
      <c r="G4547" s="172"/>
      <c r="I4547" s="173"/>
      <c r="J4547" s="173"/>
      <c r="K4547" s="174"/>
      <c r="M4547" s="175"/>
      <c r="N4547" s="174"/>
      <c r="P4547" s="174"/>
      <c r="R4547" s="175"/>
      <c r="S4547" s="174"/>
      <c r="U4547" s="174"/>
      <c r="W4547" s="175"/>
      <c r="X4547" s="174"/>
    </row>
    <row r="4548" spans="7:24" s="165" customFormat="1" ht="15" customHeight="1">
      <c r="G4548" s="172"/>
      <c r="I4548" s="173"/>
      <c r="J4548" s="173"/>
      <c r="K4548" s="174"/>
      <c r="M4548" s="175"/>
      <c r="N4548" s="174"/>
      <c r="P4548" s="174"/>
      <c r="R4548" s="175"/>
      <c r="S4548" s="174"/>
      <c r="U4548" s="174"/>
      <c r="W4548" s="175"/>
      <c r="X4548" s="174"/>
    </row>
    <row r="4549" spans="7:24" s="165" customFormat="1" ht="15" customHeight="1">
      <c r="G4549" s="172"/>
      <c r="I4549" s="173"/>
      <c r="J4549" s="173"/>
      <c r="K4549" s="174"/>
      <c r="M4549" s="175"/>
      <c r="N4549" s="174"/>
      <c r="P4549" s="174"/>
      <c r="R4549" s="175"/>
      <c r="S4549" s="174"/>
      <c r="U4549" s="174"/>
      <c r="W4549" s="175"/>
      <c r="X4549" s="174"/>
    </row>
    <row r="4550" spans="7:24" s="165" customFormat="1" ht="15" customHeight="1">
      <c r="G4550" s="172"/>
      <c r="I4550" s="173"/>
      <c r="J4550" s="173"/>
      <c r="K4550" s="174"/>
      <c r="M4550" s="175"/>
      <c r="N4550" s="174"/>
      <c r="P4550" s="174"/>
      <c r="R4550" s="175"/>
      <c r="S4550" s="174"/>
      <c r="U4550" s="174"/>
      <c r="W4550" s="175"/>
      <c r="X4550" s="174"/>
    </row>
    <row r="4551" spans="7:24" s="165" customFormat="1" ht="15" customHeight="1">
      <c r="G4551" s="172"/>
      <c r="I4551" s="173"/>
      <c r="J4551" s="173"/>
      <c r="K4551" s="174"/>
      <c r="M4551" s="175"/>
      <c r="N4551" s="174"/>
      <c r="P4551" s="174"/>
      <c r="R4551" s="175"/>
      <c r="S4551" s="174"/>
      <c r="U4551" s="174"/>
      <c r="W4551" s="175"/>
      <c r="X4551" s="174"/>
    </row>
    <row r="4552" spans="7:24" s="165" customFormat="1" ht="15" customHeight="1">
      <c r="G4552" s="172"/>
      <c r="I4552" s="173"/>
      <c r="J4552" s="173"/>
      <c r="K4552" s="174"/>
      <c r="M4552" s="175"/>
      <c r="N4552" s="174"/>
      <c r="P4552" s="174"/>
      <c r="R4552" s="175"/>
      <c r="S4552" s="174"/>
      <c r="U4552" s="174"/>
      <c r="W4552" s="175"/>
      <c r="X4552" s="174"/>
    </row>
    <row r="4553" spans="7:24" s="165" customFormat="1" ht="15" customHeight="1">
      <c r="G4553" s="172"/>
      <c r="I4553" s="173"/>
      <c r="J4553" s="173"/>
      <c r="K4553" s="174"/>
      <c r="M4553" s="175"/>
      <c r="N4553" s="174"/>
      <c r="P4553" s="174"/>
      <c r="R4553" s="175"/>
      <c r="S4553" s="174"/>
      <c r="U4553" s="174"/>
      <c r="W4553" s="175"/>
      <c r="X4553" s="174"/>
    </row>
    <row r="4554" spans="7:24" s="165" customFormat="1" ht="15" customHeight="1">
      <c r="G4554" s="172"/>
      <c r="I4554" s="173"/>
      <c r="J4554" s="173"/>
      <c r="K4554" s="174"/>
      <c r="M4554" s="175"/>
      <c r="N4554" s="174"/>
      <c r="P4554" s="174"/>
      <c r="R4554" s="175"/>
      <c r="S4554" s="174"/>
      <c r="U4554" s="174"/>
      <c r="W4554" s="175"/>
      <c r="X4554" s="174"/>
    </row>
    <row r="4555" spans="7:24" s="165" customFormat="1" ht="15" customHeight="1">
      <c r="G4555" s="172"/>
      <c r="I4555" s="173"/>
      <c r="J4555" s="173"/>
      <c r="K4555" s="174"/>
      <c r="M4555" s="175"/>
      <c r="N4555" s="174"/>
      <c r="P4555" s="174"/>
      <c r="R4555" s="175"/>
      <c r="S4555" s="174"/>
      <c r="U4555" s="174"/>
      <c r="W4555" s="175"/>
      <c r="X4555" s="174"/>
    </row>
    <row r="4556" spans="7:24" s="165" customFormat="1" ht="15" customHeight="1">
      <c r="G4556" s="172"/>
      <c r="I4556" s="173"/>
      <c r="J4556" s="173"/>
      <c r="K4556" s="174"/>
      <c r="M4556" s="175"/>
      <c r="N4556" s="174"/>
      <c r="P4556" s="174"/>
      <c r="R4556" s="175"/>
      <c r="S4556" s="174"/>
      <c r="U4556" s="174"/>
      <c r="W4556" s="175"/>
      <c r="X4556" s="174"/>
    </row>
    <row r="4557" spans="7:24" s="165" customFormat="1" ht="15" customHeight="1">
      <c r="G4557" s="172"/>
      <c r="I4557" s="173"/>
      <c r="J4557" s="173"/>
      <c r="K4557" s="174"/>
      <c r="M4557" s="175"/>
      <c r="N4557" s="174"/>
      <c r="P4557" s="174"/>
      <c r="R4557" s="175"/>
      <c r="S4557" s="174"/>
      <c r="U4557" s="174"/>
      <c r="W4557" s="175"/>
      <c r="X4557" s="174"/>
    </row>
    <row r="4558" spans="7:24" s="165" customFormat="1" ht="15" customHeight="1">
      <c r="G4558" s="172"/>
      <c r="I4558" s="173"/>
      <c r="J4558" s="173"/>
      <c r="K4558" s="174"/>
      <c r="M4558" s="175"/>
      <c r="N4558" s="174"/>
      <c r="P4558" s="174"/>
      <c r="R4558" s="175"/>
      <c r="S4558" s="174"/>
      <c r="U4558" s="174"/>
      <c r="W4558" s="175"/>
      <c r="X4558" s="174"/>
    </row>
    <row r="4559" spans="7:24" s="165" customFormat="1" ht="15" customHeight="1">
      <c r="G4559" s="172"/>
      <c r="I4559" s="173"/>
      <c r="J4559" s="173"/>
      <c r="K4559" s="174"/>
      <c r="M4559" s="175"/>
      <c r="N4559" s="174"/>
      <c r="P4559" s="174"/>
      <c r="R4559" s="175"/>
      <c r="S4559" s="174"/>
      <c r="U4559" s="174"/>
      <c r="W4559" s="175"/>
      <c r="X4559" s="174"/>
    </row>
    <row r="4560" spans="7:24" s="165" customFormat="1" ht="15" customHeight="1">
      <c r="G4560" s="172"/>
      <c r="I4560" s="173"/>
      <c r="J4560" s="173"/>
      <c r="K4560" s="174"/>
      <c r="M4560" s="175"/>
      <c r="N4560" s="174"/>
      <c r="P4560" s="174"/>
      <c r="R4560" s="175"/>
      <c r="S4560" s="174"/>
      <c r="U4560" s="174"/>
      <c r="W4560" s="175"/>
      <c r="X4560" s="174"/>
    </row>
    <row r="4561" spans="7:24" s="165" customFormat="1" ht="15" customHeight="1">
      <c r="G4561" s="172"/>
      <c r="I4561" s="173"/>
      <c r="J4561" s="173"/>
      <c r="K4561" s="174"/>
      <c r="M4561" s="175"/>
      <c r="N4561" s="174"/>
      <c r="P4561" s="174"/>
      <c r="R4561" s="175"/>
      <c r="S4561" s="174"/>
      <c r="U4561" s="174"/>
      <c r="W4561" s="175"/>
      <c r="X4561" s="174"/>
    </row>
    <row r="4562" spans="7:24" s="165" customFormat="1" ht="15" customHeight="1">
      <c r="G4562" s="172"/>
      <c r="I4562" s="173"/>
      <c r="J4562" s="173"/>
      <c r="K4562" s="174"/>
      <c r="M4562" s="175"/>
      <c r="N4562" s="174"/>
      <c r="P4562" s="174"/>
      <c r="R4562" s="175"/>
      <c r="S4562" s="174"/>
      <c r="U4562" s="174"/>
      <c r="W4562" s="175"/>
      <c r="X4562" s="174"/>
    </row>
    <row r="4563" spans="7:24" s="165" customFormat="1" ht="15" customHeight="1">
      <c r="G4563" s="172"/>
      <c r="I4563" s="173"/>
      <c r="J4563" s="173"/>
      <c r="K4563" s="174"/>
      <c r="M4563" s="175"/>
      <c r="N4563" s="174"/>
      <c r="P4563" s="174"/>
      <c r="R4563" s="175"/>
      <c r="S4563" s="174"/>
      <c r="U4563" s="174"/>
      <c r="W4563" s="175"/>
      <c r="X4563" s="174"/>
    </row>
    <row r="4564" spans="7:24" s="165" customFormat="1" ht="15" customHeight="1">
      <c r="G4564" s="172"/>
      <c r="I4564" s="173"/>
      <c r="J4564" s="173"/>
      <c r="K4564" s="174"/>
      <c r="M4564" s="175"/>
      <c r="N4564" s="174"/>
      <c r="P4564" s="174"/>
      <c r="R4564" s="175"/>
      <c r="S4564" s="174"/>
      <c r="U4564" s="174"/>
      <c r="W4564" s="175"/>
      <c r="X4564" s="174"/>
    </row>
    <row r="4565" spans="7:24" s="165" customFormat="1" ht="15" customHeight="1">
      <c r="G4565" s="172"/>
      <c r="I4565" s="173"/>
      <c r="J4565" s="173"/>
      <c r="K4565" s="174"/>
      <c r="M4565" s="175"/>
      <c r="N4565" s="174"/>
      <c r="P4565" s="174"/>
      <c r="R4565" s="175"/>
      <c r="S4565" s="174"/>
      <c r="U4565" s="174"/>
      <c r="W4565" s="175"/>
      <c r="X4565" s="174"/>
    </row>
    <row r="4566" spans="7:24" s="165" customFormat="1" ht="15" customHeight="1">
      <c r="G4566" s="172"/>
      <c r="I4566" s="173"/>
      <c r="J4566" s="173"/>
      <c r="K4566" s="174"/>
      <c r="M4566" s="175"/>
      <c r="N4566" s="174"/>
      <c r="P4566" s="174"/>
      <c r="R4566" s="175"/>
      <c r="S4566" s="174"/>
      <c r="U4566" s="174"/>
      <c r="W4566" s="175"/>
      <c r="X4566" s="174"/>
    </row>
    <row r="4567" spans="7:24" s="165" customFormat="1" ht="15" customHeight="1">
      <c r="G4567" s="172"/>
      <c r="I4567" s="173"/>
      <c r="J4567" s="173"/>
      <c r="K4567" s="174"/>
      <c r="M4567" s="175"/>
      <c r="N4567" s="174"/>
      <c r="P4567" s="174"/>
      <c r="R4567" s="175"/>
      <c r="S4567" s="174"/>
      <c r="U4567" s="174"/>
      <c r="W4567" s="175"/>
      <c r="X4567" s="174"/>
    </row>
    <row r="4568" spans="7:24" s="165" customFormat="1" ht="15" customHeight="1">
      <c r="G4568" s="172"/>
      <c r="I4568" s="173"/>
      <c r="J4568" s="173"/>
      <c r="K4568" s="174"/>
      <c r="M4568" s="175"/>
      <c r="N4568" s="174"/>
      <c r="P4568" s="174"/>
      <c r="R4568" s="175"/>
      <c r="S4568" s="174"/>
      <c r="U4568" s="174"/>
      <c r="W4568" s="175"/>
      <c r="X4568" s="174"/>
    </row>
    <row r="4569" spans="7:24" s="165" customFormat="1" ht="15" customHeight="1">
      <c r="G4569" s="172"/>
      <c r="I4569" s="173"/>
      <c r="J4569" s="173"/>
      <c r="K4569" s="174"/>
      <c r="M4569" s="175"/>
      <c r="N4569" s="174"/>
      <c r="P4569" s="174"/>
      <c r="R4569" s="175"/>
      <c r="S4569" s="174"/>
      <c r="U4569" s="174"/>
      <c r="W4569" s="175"/>
      <c r="X4569" s="174"/>
    </row>
    <row r="4570" spans="7:24" s="165" customFormat="1" ht="15" customHeight="1">
      <c r="G4570" s="172"/>
      <c r="I4570" s="173"/>
      <c r="J4570" s="173"/>
      <c r="K4570" s="174"/>
      <c r="M4570" s="175"/>
      <c r="N4570" s="174"/>
      <c r="P4570" s="174"/>
      <c r="R4570" s="175"/>
      <c r="S4570" s="174"/>
      <c r="U4570" s="174"/>
      <c r="W4570" s="175"/>
      <c r="X4570" s="174"/>
    </row>
    <row r="4571" spans="7:24" s="165" customFormat="1" ht="15" customHeight="1">
      <c r="G4571" s="172"/>
      <c r="I4571" s="173"/>
      <c r="J4571" s="173"/>
      <c r="K4571" s="174"/>
      <c r="M4571" s="175"/>
      <c r="N4571" s="174"/>
      <c r="P4571" s="174"/>
      <c r="R4571" s="175"/>
      <c r="S4571" s="174"/>
      <c r="U4571" s="174"/>
      <c r="W4571" s="175"/>
      <c r="X4571" s="174"/>
    </row>
    <row r="4572" spans="7:24" s="165" customFormat="1" ht="15" customHeight="1">
      <c r="G4572" s="172"/>
      <c r="I4572" s="173"/>
      <c r="J4572" s="173"/>
      <c r="K4572" s="174"/>
      <c r="M4572" s="175"/>
      <c r="N4572" s="174"/>
      <c r="P4572" s="174"/>
      <c r="R4572" s="175"/>
      <c r="S4572" s="174"/>
      <c r="U4572" s="174"/>
      <c r="W4572" s="175"/>
      <c r="X4572" s="174"/>
    </row>
    <row r="4573" spans="7:24" s="165" customFormat="1" ht="15" customHeight="1">
      <c r="G4573" s="172"/>
      <c r="I4573" s="173"/>
      <c r="J4573" s="173"/>
      <c r="K4573" s="174"/>
      <c r="M4573" s="175"/>
      <c r="N4573" s="174"/>
      <c r="P4573" s="174"/>
      <c r="R4573" s="175"/>
      <c r="S4573" s="174"/>
      <c r="U4573" s="174"/>
      <c r="W4573" s="175"/>
      <c r="X4573" s="174"/>
    </row>
    <row r="4574" spans="7:24" s="165" customFormat="1" ht="15" customHeight="1">
      <c r="G4574" s="172"/>
      <c r="I4574" s="173"/>
      <c r="J4574" s="173"/>
      <c r="K4574" s="174"/>
      <c r="M4574" s="175"/>
      <c r="N4574" s="174"/>
      <c r="P4574" s="174"/>
      <c r="R4574" s="175"/>
      <c r="S4574" s="174"/>
      <c r="U4574" s="174"/>
      <c r="W4574" s="175"/>
      <c r="X4574" s="174"/>
    </row>
    <row r="4575" spans="7:24" s="165" customFormat="1" ht="15" customHeight="1">
      <c r="G4575" s="172"/>
      <c r="I4575" s="173"/>
      <c r="J4575" s="173"/>
      <c r="K4575" s="174"/>
      <c r="M4575" s="175"/>
      <c r="N4575" s="174"/>
      <c r="P4575" s="174"/>
      <c r="R4575" s="175"/>
      <c r="S4575" s="174"/>
      <c r="U4575" s="174"/>
      <c r="W4575" s="175"/>
      <c r="X4575" s="174"/>
    </row>
    <row r="4576" spans="7:24" s="165" customFormat="1" ht="15" customHeight="1">
      <c r="G4576" s="172"/>
      <c r="I4576" s="173"/>
      <c r="J4576" s="173"/>
      <c r="K4576" s="174"/>
      <c r="M4576" s="175"/>
      <c r="N4576" s="174"/>
      <c r="P4576" s="174"/>
      <c r="R4576" s="175"/>
      <c r="S4576" s="174"/>
      <c r="U4576" s="174"/>
      <c r="W4576" s="175"/>
      <c r="X4576" s="174"/>
    </row>
    <row r="4577" spans="7:24" s="165" customFormat="1" ht="15" customHeight="1">
      <c r="G4577" s="172"/>
      <c r="I4577" s="173"/>
      <c r="J4577" s="173"/>
      <c r="K4577" s="174"/>
      <c r="M4577" s="175"/>
      <c r="N4577" s="174"/>
      <c r="P4577" s="174"/>
      <c r="R4577" s="175"/>
      <c r="S4577" s="174"/>
      <c r="U4577" s="174"/>
      <c r="W4577" s="175"/>
      <c r="X4577" s="174"/>
    </row>
    <row r="4578" spans="7:24" s="165" customFormat="1" ht="15" customHeight="1">
      <c r="G4578" s="172"/>
      <c r="I4578" s="173"/>
      <c r="J4578" s="173"/>
      <c r="K4578" s="174"/>
      <c r="M4578" s="175"/>
      <c r="N4578" s="174"/>
      <c r="P4578" s="174"/>
      <c r="R4578" s="175"/>
      <c r="S4578" s="174"/>
      <c r="U4578" s="174"/>
      <c r="W4578" s="175"/>
      <c r="X4578" s="174"/>
    </row>
    <row r="4579" spans="7:24" s="165" customFormat="1" ht="15" customHeight="1">
      <c r="G4579" s="172"/>
      <c r="I4579" s="173"/>
      <c r="J4579" s="173"/>
      <c r="K4579" s="174"/>
      <c r="M4579" s="175"/>
      <c r="N4579" s="174"/>
      <c r="P4579" s="174"/>
      <c r="R4579" s="175"/>
      <c r="S4579" s="174"/>
      <c r="U4579" s="174"/>
      <c r="W4579" s="175"/>
      <c r="X4579" s="174"/>
    </row>
    <row r="4580" spans="7:24" s="165" customFormat="1" ht="15" customHeight="1">
      <c r="G4580" s="172"/>
      <c r="I4580" s="173"/>
      <c r="J4580" s="173"/>
      <c r="K4580" s="174"/>
      <c r="M4580" s="175"/>
      <c r="N4580" s="174"/>
      <c r="P4580" s="174"/>
      <c r="R4580" s="175"/>
      <c r="S4580" s="174"/>
      <c r="U4580" s="174"/>
      <c r="W4580" s="175"/>
      <c r="X4580" s="174"/>
    </row>
    <row r="4581" spans="7:24" s="165" customFormat="1" ht="15" customHeight="1">
      <c r="G4581" s="172"/>
      <c r="I4581" s="173"/>
      <c r="J4581" s="173"/>
      <c r="K4581" s="174"/>
      <c r="M4581" s="175"/>
      <c r="N4581" s="174"/>
      <c r="P4581" s="174"/>
      <c r="R4581" s="175"/>
      <c r="S4581" s="174"/>
      <c r="U4581" s="174"/>
      <c r="W4581" s="175"/>
      <c r="X4581" s="174"/>
    </row>
    <row r="4582" spans="7:24" s="165" customFormat="1" ht="15" customHeight="1">
      <c r="G4582" s="172"/>
      <c r="I4582" s="173"/>
      <c r="J4582" s="173"/>
      <c r="K4582" s="174"/>
      <c r="M4582" s="175"/>
      <c r="N4582" s="174"/>
      <c r="P4582" s="174"/>
      <c r="R4582" s="175"/>
      <c r="S4582" s="174"/>
      <c r="U4582" s="174"/>
      <c r="W4582" s="175"/>
      <c r="X4582" s="174"/>
    </row>
    <row r="4583" spans="7:24" s="165" customFormat="1" ht="15" customHeight="1">
      <c r="G4583" s="172"/>
      <c r="I4583" s="173"/>
      <c r="J4583" s="173"/>
      <c r="K4583" s="174"/>
      <c r="M4583" s="175"/>
      <c r="N4583" s="174"/>
      <c r="P4583" s="174"/>
      <c r="R4583" s="175"/>
      <c r="S4583" s="174"/>
      <c r="U4583" s="174"/>
      <c r="W4583" s="175"/>
      <c r="X4583" s="174"/>
    </row>
    <row r="4584" spans="7:24" s="165" customFormat="1" ht="15" customHeight="1">
      <c r="G4584" s="172"/>
      <c r="I4584" s="173"/>
      <c r="J4584" s="173"/>
      <c r="K4584" s="174"/>
      <c r="M4584" s="175"/>
      <c r="N4584" s="174"/>
      <c r="P4584" s="174"/>
      <c r="R4584" s="175"/>
      <c r="S4584" s="174"/>
      <c r="U4584" s="174"/>
      <c r="W4584" s="175"/>
      <c r="X4584" s="174"/>
    </row>
    <row r="4585" spans="7:24" s="165" customFormat="1" ht="15" customHeight="1">
      <c r="G4585" s="172"/>
      <c r="I4585" s="173"/>
      <c r="J4585" s="173"/>
      <c r="K4585" s="174"/>
      <c r="M4585" s="175"/>
      <c r="N4585" s="174"/>
      <c r="P4585" s="174"/>
      <c r="R4585" s="175"/>
      <c r="S4585" s="174"/>
      <c r="U4585" s="174"/>
      <c r="W4585" s="175"/>
      <c r="X4585" s="174"/>
    </row>
    <row r="4586" spans="7:24" s="165" customFormat="1" ht="15" customHeight="1">
      <c r="G4586" s="172"/>
      <c r="I4586" s="173"/>
      <c r="J4586" s="173"/>
      <c r="K4586" s="174"/>
      <c r="M4586" s="175"/>
      <c r="N4586" s="174"/>
      <c r="P4586" s="174"/>
      <c r="R4586" s="175"/>
      <c r="S4586" s="174"/>
      <c r="U4586" s="174"/>
      <c r="W4586" s="175"/>
      <c r="X4586" s="174"/>
    </row>
    <row r="4587" spans="7:24" s="165" customFormat="1" ht="15" customHeight="1">
      <c r="G4587" s="172"/>
      <c r="I4587" s="173"/>
      <c r="J4587" s="173"/>
      <c r="K4587" s="174"/>
      <c r="M4587" s="175"/>
      <c r="N4587" s="174"/>
      <c r="P4587" s="174"/>
      <c r="R4587" s="175"/>
      <c r="S4587" s="174"/>
      <c r="U4587" s="174"/>
      <c r="W4587" s="175"/>
      <c r="X4587" s="174"/>
    </row>
    <row r="4588" spans="7:24" s="165" customFormat="1" ht="15" customHeight="1">
      <c r="G4588" s="172"/>
      <c r="I4588" s="173"/>
      <c r="J4588" s="173"/>
      <c r="K4588" s="174"/>
      <c r="M4588" s="175"/>
      <c r="N4588" s="174"/>
      <c r="P4588" s="174"/>
      <c r="R4588" s="175"/>
      <c r="S4588" s="174"/>
      <c r="U4588" s="174"/>
      <c r="W4588" s="175"/>
      <c r="X4588" s="174"/>
    </row>
    <row r="4589" spans="7:24" s="165" customFormat="1" ht="15" customHeight="1">
      <c r="G4589" s="172"/>
      <c r="I4589" s="173"/>
      <c r="J4589" s="173"/>
      <c r="K4589" s="174"/>
      <c r="M4589" s="175"/>
      <c r="N4589" s="174"/>
      <c r="P4589" s="174"/>
      <c r="R4589" s="175"/>
      <c r="S4589" s="174"/>
      <c r="U4589" s="174"/>
      <c r="W4589" s="175"/>
      <c r="X4589" s="174"/>
    </row>
    <row r="4590" spans="7:24" s="165" customFormat="1" ht="15" customHeight="1">
      <c r="G4590" s="172"/>
      <c r="I4590" s="173"/>
      <c r="J4590" s="173"/>
      <c r="K4590" s="174"/>
      <c r="M4590" s="175"/>
      <c r="N4590" s="174"/>
      <c r="P4590" s="174"/>
      <c r="R4590" s="175"/>
      <c r="S4590" s="174"/>
      <c r="U4590" s="174"/>
      <c r="W4590" s="175"/>
      <c r="X4590" s="174"/>
    </row>
    <row r="4591" spans="7:24" s="165" customFormat="1" ht="15" customHeight="1">
      <c r="G4591" s="172"/>
      <c r="I4591" s="173"/>
      <c r="J4591" s="173"/>
      <c r="K4591" s="174"/>
      <c r="M4591" s="175"/>
      <c r="N4591" s="174"/>
      <c r="P4591" s="174"/>
      <c r="R4591" s="175"/>
      <c r="S4591" s="174"/>
      <c r="U4591" s="174"/>
      <c r="W4591" s="175"/>
      <c r="X4591" s="174"/>
    </row>
    <row r="4592" spans="7:24" s="165" customFormat="1" ht="15" customHeight="1">
      <c r="G4592" s="172"/>
      <c r="I4592" s="173"/>
      <c r="J4592" s="173"/>
      <c r="K4592" s="174"/>
      <c r="M4592" s="175"/>
      <c r="N4592" s="174"/>
      <c r="P4592" s="174"/>
      <c r="R4592" s="175"/>
      <c r="S4592" s="174"/>
      <c r="U4592" s="174"/>
      <c r="W4592" s="175"/>
      <c r="X4592" s="174"/>
    </row>
    <row r="4593" spans="7:24" s="165" customFormat="1" ht="15" customHeight="1">
      <c r="G4593" s="172"/>
      <c r="I4593" s="173"/>
      <c r="J4593" s="173"/>
      <c r="K4593" s="174"/>
      <c r="M4593" s="175"/>
      <c r="N4593" s="174"/>
      <c r="P4593" s="174"/>
      <c r="R4593" s="175"/>
      <c r="S4593" s="174"/>
      <c r="U4593" s="174"/>
      <c r="W4593" s="175"/>
      <c r="X4593" s="174"/>
    </row>
    <row r="4594" spans="7:24" s="165" customFormat="1" ht="15" customHeight="1">
      <c r="G4594" s="172"/>
      <c r="I4594" s="173"/>
      <c r="J4594" s="173"/>
      <c r="K4594" s="174"/>
      <c r="M4594" s="175"/>
      <c r="N4594" s="174"/>
      <c r="P4594" s="174"/>
      <c r="R4594" s="175"/>
      <c r="S4594" s="174"/>
      <c r="U4594" s="174"/>
      <c r="W4594" s="175"/>
      <c r="X4594" s="174"/>
    </row>
    <row r="4595" spans="7:24" s="165" customFormat="1" ht="15" customHeight="1">
      <c r="G4595" s="172"/>
      <c r="I4595" s="173"/>
      <c r="J4595" s="173"/>
      <c r="K4595" s="174"/>
      <c r="M4595" s="175"/>
      <c r="N4595" s="174"/>
      <c r="P4595" s="174"/>
      <c r="R4595" s="175"/>
      <c r="S4595" s="174"/>
      <c r="U4595" s="174"/>
      <c r="W4595" s="175"/>
      <c r="X4595" s="174"/>
    </row>
    <row r="4596" spans="7:24" s="165" customFormat="1" ht="15" customHeight="1">
      <c r="G4596" s="172"/>
      <c r="I4596" s="173"/>
      <c r="J4596" s="173"/>
      <c r="K4596" s="174"/>
      <c r="M4596" s="175"/>
      <c r="N4596" s="174"/>
      <c r="P4596" s="174"/>
      <c r="R4596" s="175"/>
      <c r="S4596" s="174"/>
      <c r="U4596" s="174"/>
      <c r="W4596" s="175"/>
      <c r="X4596" s="174"/>
    </row>
    <row r="4597" spans="7:24" s="165" customFormat="1" ht="15" customHeight="1">
      <c r="G4597" s="172"/>
      <c r="I4597" s="173"/>
      <c r="J4597" s="173"/>
      <c r="K4597" s="174"/>
      <c r="M4597" s="175"/>
      <c r="N4597" s="174"/>
      <c r="P4597" s="174"/>
      <c r="R4597" s="175"/>
      <c r="S4597" s="174"/>
      <c r="U4597" s="174"/>
      <c r="W4597" s="175"/>
      <c r="X4597" s="174"/>
    </row>
    <row r="4598" spans="7:24" s="165" customFormat="1" ht="15" customHeight="1">
      <c r="G4598" s="172"/>
      <c r="I4598" s="173"/>
      <c r="J4598" s="173"/>
      <c r="K4598" s="174"/>
      <c r="M4598" s="175"/>
      <c r="N4598" s="174"/>
      <c r="P4598" s="174"/>
      <c r="R4598" s="175"/>
      <c r="S4598" s="174"/>
      <c r="U4598" s="174"/>
      <c r="W4598" s="175"/>
      <c r="X4598" s="174"/>
    </row>
    <row r="4599" spans="7:24" s="165" customFormat="1" ht="15" customHeight="1">
      <c r="G4599" s="172"/>
      <c r="I4599" s="173"/>
      <c r="J4599" s="173"/>
      <c r="K4599" s="174"/>
      <c r="M4599" s="175"/>
      <c r="N4599" s="174"/>
      <c r="P4599" s="174"/>
      <c r="R4599" s="175"/>
      <c r="S4599" s="174"/>
      <c r="U4599" s="174"/>
      <c r="W4599" s="175"/>
      <c r="X4599" s="174"/>
    </row>
    <row r="4600" spans="7:24" s="165" customFormat="1" ht="15" customHeight="1">
      <c r="G4600" s="172"/>
      <c r="I4600" s="173"/>
      <c r="J4600" s="173"/>
      <c r="K4600" s="174"/>
      <c r="M4600" s="175"/>
      <c r="N4600" s="174"/>
      <c r="P4600" s="174"/>
      <c r="R4600" s="175"/>
      <c r="S4600" s="174"/>
      <c r="U4600" s="174"/>
      <c r="W4600" s="175"/>
      <c r="X4600" s="174"/>
    </row>
    <row r="4601" spans="7:24" s="165" customFormat="1" ht="15" customHeight="1">
      <c r="G4601" s="172"/>
      <c r="I4601" s="173"/>
      <c r="J4601" s="173"/>
      <c r="K4601" s="174"/>
      <c r="M4601" s="175"/>
      <c r="N4601" s="174"/>
      <c r="P4601" s="174"/>
      <c r="R4601" s="175"/>
      <c r="S4601" s="174"/>
      <c r="U4601" s="174"/>
      <c r="W4601" s="175"/>
      <c r="X4601" s="174"/>
    </row>
    <row r="4602" spans="7:24" s="165" customFormat="1" ht="15" customHeight="1">
      <c r="G4602" s="172"/>
      <c r="I4602" s="173"/>
      <c r="J4602" s="173"/>
      <c r="K4602" s="174"/>
      <c r="M4602" s="175"/>
      <c r="N4602" s="174"/>
      <c r="P4602" s="174"/>
      <c r="R4602" s="175"/>
      <c r="S4602" s="174"/>
      <c r="U4602" s="174"/>
      <c r="W4602" s="175"/>
      <c r="X4602" s="174"/>
    </row>
    <row r="4603" spans="7:24" s="165" customFormat="1" ht="15" customHeight="1">
      <c r="G4603" s="172"/>
      <c r="I4603" s="173"/>
      <c r="J4603" s="173"/>
      <c r="K4603" s="174"/>
      <c r="M4603" s="175"/>
      <c r="N4603" s="174"/>
      <c r="P4603" s="174"/>
      <c r="R4603" s="175"/>
      <c r="S4603" s="174"/>
      <c r="U4603" s="174"/>
      <c r="W4603" s="175"/>
      <c r="X4603" s="174"/>
    </row>
    <row r="4604" spans="7:24" s="165" customFormat="1" ht="15" customHeight="1">
      <c r="G4604" s="172"/>
      <c r="I4604" s="173"/>
      <c r="J4604" s="173"/>
      <c r="K4604" s="174"/>
      <c r="M4604" s="175"/>
      <c r="N4604" s="174"/>
      <c r="P4604" s="174"/>
      <c r="R4604" s="175"/>
      <c r="S4604" s="174"/>
      <c r="U4604" s="174"/>
      <c r="W4604" s="175"/>
      <c r="X4604" s="174"/>
    </row>
    <row r="4605" spans="7:24" s="165" customFormat="1" ht="15" customHeight="1">
      <c r="G4605" s="172"/>
      <c r="I4605" s="173"/>
      <c r="J4605" s="173"/>
      <c r="K4605" s="174"/>
      <c r="M4605" s="175"/>
      <c r="N4605" s="174"/>
      <c r="P4605" s="174"/>
      <c r="R4605" s="175"/>
      <c r="S4605" s="174"/>
      <c r="U4605" s="174"/>
      <c r="W4605" s="175"/>
      <c r="X4605" s="174"/>
    </row>
    <row r="4606" spans="7:24" s="165" customFormat="1" ht="15" customHeight="1">
      <c r="G4606" s="172"/>
      <c r="I4606" s="173"/>
      <c r="J4606" s="173"/>
      <c r="K4606" s="174"/>
      <c r="M4606" s="175"/>
      <c r="N4606" s="174"/>
      <c r="P4606" s="174"/>
      <c r="R4606" s="175"/>
      <c r="S4606" s="174"/>
      <c r="U4606" s="174"/>
      <c r="W4606" s="175"/>
      <c r="X4606" s="174"/>
    </row>
    <row r="4607" spans="7:24" s="165" customFormat="1" ht="15" customHeight="1">
      <c r="G4607" s="172"/>
      <c r="I4607" s="173"/>
      <c r="J4607" s="173"/>
      <c r="K4607" s="174"/>
      <c r="M4607" s="175"/>
      <c r="N4607" s="174"/>
      <c r="P4607" s="174"/>
      <c r="R4607" s="175"/>
      <c r="S4607" s="174"/>
      <c r="U4607" s="174"/>
      <c r="W4607" s="175"/>
      <c r="X4607" s="174"/>
    </row>
    <row r="4608" spans="7:24" s="165" customFormat="1" ht="15" customHeight="1">
      <c r="G4608" s="172"/>
      <c r="I4608" s="173"/>
      <c r="J4608" s="173"/>
      <c r="K4608" s="174"/>
      <c r="M4608" s="175"/>
      <c r="N4608" s="174"/>
      <c r="P4608" s="174"/>
      <c r="R4608" s="175"/>
      <c r="S4608" s="174"/>
      <c r="U4608" s="174"/>
      <c r="W4608" s="175"/>
      <c r="X4608" s="174"/>
    </row>
    <row r="4609" spans="7:24" s="165" customFormat="1" ht="15" customHeight="1">
      <c r="G4609" s="172"/>
      <c r="I4609" s="173"/>
      <c r="J4609" s="173"/>
      <c r="K4609" s="174"/>
      <c r="M4609" s="175"/>
      <c r="N4609" s="174"/>
      <c r="P4609" s="174"/>
      <c r="R4609" s="175"/>
      <c r="S4609" s="174"/>
      <c r="U4609" s="174"/>
      <c r="W4609" s="175"/>
      <c r="X4609" s="174"/>
    </row>
    <row r="4610" spans="7:24" s="165" customFormat="1" ht="15" customHeight="1">
      <c r="G4610" s="172"/>
      <c r="I4610" s="173"/>
      <c r="J4610" s="173"/>
      <c r="K4610" s="174"/>
      <c r="M4610" s="175"/>
      <c r="N4610" s="174"/>
      <c r="P4610" s="174"/>
      <c r="R4610" s="175"/>
      <c r="S4610" s="174"/>
      <c r="U4610" s="174"/>
      <c r="W4610" s="175"/>
      <c r="X4610" s="174"/>
    </row>
    <row r="4611" spans="7:24" s="165" customFormat="1" ht="15" customHeight="1">
      <c r="G4611" s="172"/>
      <c r="I4611" s="173"/>
      <c r="J4611" s="173"/>
      <c r="K4611" s="174"/>
      <c r="M4611" s="175"/>
      <c r="N4611" s="174"/>
      <c r="P4611" s="174"/>
      <c r="R4611" s="175"/>
      <c r="S4611" s="174"/>
      <c r="U4611" s="174"/>
      <c r="W4611" s="175"/>
      <c r="X4611" s="174"/>
    </row>
    <row r="4612" spans="7:24" s="165" customFormat="1" ht="15" customHeight="1">
      <c r="G4612" s="172"/>
      <c r="I4612" s="173"/>
      <c r="J4612" s="173"/>
      <c r="K4612" s="174"/>
      <c r="M4612" s="175"/>
      <c r="N4612" s="174"/>
      <c r="P4612" s="174"/>
      <c r="R4612" s="175"/>
      <c r="S4612" s="174"/>
      <c r="U4612" s="174"/>
      <c r="W4612" s="175"/>
      <c r="X4612" s="174"/>
    </row>
    <row r="4613" spans="7:24" s="165" customFormat="1" ht="15" customHeight="1">
      <c r="G4613" s="172"/>
      <c r="I4613" s="173"/>
      <c r="J4613" s="173"/>
      <c r="K4613" s="174"/>
      <c r="M4613" s="175"/>
      <c r="N4613" s="174"/>
      <c r="P4613" s="174"/>
      <c r="R4613" s="175"/>
      <c r="S4613" s="174"/>
      <c r="U4613" s="174"/>
      <c r="W4613" s="175"/>
      <c r="X4613" s="174"/>
    </row>
    <row r="4614" spans="7:24" s="165" customFormat="1" ht="15" customHeight="1">
      <c r="G4614" s="172"/>
      <c r="I4614" s="173"/>
      <c r="J4614" s="173"/>
      <c r="K4614" s="174"/>
      <c r="M4614" s="175"/>
      <c r="N4614" s="174"/>
      <c r="P4614" s="174"/>
      <c r="R4614" s="175"/>
      <c r="S4614" s="174"/>
      <c r="U4614" s="174"/>
      <c r="W4614" s="175"/>
      <c r="X4614" s="174"/>
    </row>
    <row r="4615" spans="7:24" s="165" customFormat="1" ht="15" customHeight="1">
      <c r="G4615" s="172"/>
      <c r="I4615" s="173"/>
      <c r="J4615" s="173"/>
      <c r="K4615" s="174"/>
      <c r="M4615" s="175"/>
      <c r="N4615" s="174"/>
      <c r="P4615" s="174"/>
      <c r="R4615" s="175"/>
      <c r="S4615" s="174"/>
      <c r="U4615" s="174"/>
      <c r="W4615" s="175"/>
      <c r="X4615" s="174"/>
    </row>
    <row r="4616" spans="7:24" s="165" customFormat="1" ht="15" customHeight="1">
      <c r="G4616" s="172"/>
      <c r="I4616" s="173"/>
      <c r="J4616" s="173"/>
      <c r="K4616" s="174"/>
      <c r="M4616" s="175"/>
      <c r="N4616" s="174"/>
      <c r="P4616" s="174"/>
      <c r="R4616" s="175"/>
      <c r="S4616" s="174"/>
      <c r="U4616" s="174"/>
      <c r="W4616" s="175"/>
      <c r="X4616" s="174"/>
    </row>
    <row r="4617" spans="7:24" s="165" customFormat="1" ht="15" customHeight="1">
      <c r="G4617" s="172"/>
      <c r="I4617" s="173"/>
      <c r="J4617" s="173"/>
      <c r="K4617" s="174"/>
      <c r="M4617" s="175"/>
      <c r="N4617" s="174"/>
      <c r="P4617" s="174"/>
      <c r="R4617" s="175"/>
      <c r="S4617" s="174"/>
      <c r="U4617" s="174"/>
      <c r="W4617" s="175"/>
      <c r="X4617" s="174"/>
    </row>
    <row r="4618" spans="7:24" s="165" customFormat="1" ht="15" customHeight="1">
      <c r="G4618" s="172"/>
      <c r="I4618" s="173"/>
      <c r="J4618" s="173"/>
      <c r="K4618" s="174"/>
      <c r="M4618" s="175"/>
      <c r="N4618" s="174"/>
      <c r="P4618" s="174"/>
      <c r="R4618" s="175"/>
      <c r="S4618" s="174"/>
      <c r="U4618" s="174"/>
      <c r="W4618" s="175"/>
      <c r="X4618" s="174"/>
    </row>
    <row r="4619" spans="7:24" s="165" customFormat="1" ht="15" customHeight="1">
      <c r="G4619" s="172"/>
      <c r="I4619" s="173"/>
      <c r="J4619" s="173"/>
      <c r="K4619" s="174"/>
      <c r="M4619" s="175"/>
      <c r="N4619" s="174"/>
      <c r="P4619" s="174"/>
      <c r="R4619" s="175"/>
      <c r="S4619" s="174"/>
      <c r="U4619" s="174"/>
      <c r="W4619" s="175"/>
      <c r="X4619" s="174"/>
    </row>
    <row r="4620" spans="7:24" s="165" customFormat="1" ht="15" customHeight="1">
      <c r="G4620" s="172"/>
      <c r="I4620" s="173"/>
      <c r="J4620" s="173"/>
      <c r="K4620" s="174"/>
      <c r="M4620" s="175"/>
      <c r="N4620" s="174"/>
      <c r="P4620" s="174"/>
      <c r="R4620" s="175"/>
      <c r="S4620" s="174"/>
      <c r="U4620" s="174"/>
      <c r="W4620" s="175"/>
      <c r="X4620" s="174"/>
    </row>
    <row r="4621" spans="7:24" s="165" customFormat="1" ht="15" customHeight="1">
      <c r="G4621" s="172"/>
      <c r="I4621" s="173"/>
      <c r="J4621" s="173"/>
      <c r="K4621" s="174"/>
      <c r="M4621" s="175"/>
      <c r="N4621" s="174"/>
      <c r="P4621" s="174"/>
      <c r="R4621" s="175"/>
      <c r="S4621" s="174"/>
      <c r="U4621" s="174"/>
      <c r="W4621" s="175"/>
      <c r="X4621" s="174"/>
    </row>
    <row r="4622" spans="7:24" s="165" customFormat="1" ht="15" customHeight="1">
      <c r="G4622" s="172"/>
      <c r="I4622" s="173"/>
      <c r="J4622" s="173"/>
      <c r="K4622" s="174"/>
      <c r="M4622" s="175"/>
      <c r="N4622" s="174"/>
      <c r="P4622" s="174"/>
      <c r="R4622" s="175"/>
      <c r="S4622" s="174"/>
      <c r="U4622" s="174"/>
      <c r="W4622" s="175"/>
      <c r="X4622" s="174"/>
    </row>
    <row r="4623" spans="7:24" s="165" customFormat="1" ht="15" customHeight="1">
      <c r="G4623" s="172"/>
      <c r="I4623" s="173"/>
      <c r="J4623" s="173"/>
      <c r="K4623" s="174"/>
      <c r="M4623" s="175"/>
      <c r="N4623" s="174"/>
      <c r="P4623" s="174"/>
      <c r="R4623" s="175"/>
      <c r="S4623" s="174"/>
      <c r="U4623" s="174"/>
      <c r="W4623" s="175"/>
      <c r="X4623" s="174"/>
    </row>
    <row r="4624" spans="7:24" s="165" customFormat="1" ht="15" customHeight="1">
      <c r="G4624" s="172"/>
      <c r="I4624" s="173"/>
      <c r="J4624" s="173"/>
      <c r="K4624" s="174"/>
      <c r="M4624" s="175"/>
      <c r="N4624" s="174"/>
      <c r="P4624" s="174"/>
      <c r="R4624" s="175"/>
      <c r="S4624" s="174"/>
      <c r="U4624" s="174"/>
      <c r="W4624" s="175"/>
      <c r="X4624" s="174"/>
    </row>
    <row r="4625" spans="7:24" s="165" customFormat="1" ht="15" customHeight="1">
      <c r="G4625" s="172"/>
      <c r="I4625" s="173"/>
      <c r="J4625" s="173"/>
      <c r="K4625" s="174"/>
      <c r="M4625" s="175"/>
      <c r="N4625" s="174"/>
      <c r="P4625" s="174"/>
      <c r="R4625" s="175"/>
      <c r="S4625" s="174"/>
      <c r="U4625" s="174"/>
      <c r="W4625" s="175"/>
      <c r="X4625" s="174"/>
    </row>
    <row r="4626" spans="7:24" s="165" customFormat="1" ht="15" customHeight="1">
      <c r="G4626" s="172"/>
      <c r="I4626" s="173"/>
      <c r="J4626" s="173"/>
      <c r="K4626" s="174"/>
      <c r="M4626" s="175"/>
      <c r="N4626" s="174"/>
      <c r="P4626" s="174"/>
      <c r="R4626" s="175"/>
      <c r="S4626" s="174"/>
      <c r="U4626" s="174"/>
      <c r="W4626" s="175"/>
      <c r="X4626" s="174"/>
    </row>
    <row r="4627" spans="7:24" s="165" customFormat="1" ht="15" customHeight="1">
      <c r="G4627" s="172"/>
      <c r="I4627" s="173"/>
      <c r="J4627" s="173"/>
      <c r="K4627" s="174"/>
      <c r="M4627" s="175"/>
      <c r="N4627" s="174"/>
      <c r="P4627" s="174"/>
      <c r="R4627" s="175"/>
      <c r="S4627" s="174"/>
      <c r="U4627" s="174"/>
      <c r="W4627" s="175"/>
      <c r="X4627" s="174"/>
    </row>
    <row r="4628" spans="7:24" s="165" customFormat="1" ht="15" customHeight="1">
      <c r="G4628" s="172"/>
      <c r="I4628" s="173"/>
      <c r="J4628" s="173"/>
      <c r="K4628" s="174"/>
      <c r="M4628" s="175"/>
      <c r="N4628" s="174"/>
      <c r="P4628" s="174"/>
      <c r="R4628" s="175"/>
      <c r="S4628" s="174"/>
      <c r="U4628" s="174"/>
      <c r="W4628" s="175"/>
      <c r="X4628" s="174"/>
    </row>
    <row r="4629" spans="7:24" s="165" customFormat="1" ht="15" customHeight="1">
      <c r="G4629" s="172"/>
      <c r="I4629" s="173"/>
      <c r="J4629" s="173"/>
      <c r="K4629" s="174"/>
      <c r="M4629" s="175"/>
      <c r="N4629" s="174"/>
      <c r="P4629" s="174"/>
      <c r="R4629" s="175"/>
      <c r="S4629" s="174"/>
      <c r="U4629" s="174"/>
      <c r="W4629" s="175"/>
      <c r="X4629" s="174"/>
    </row>
    <row r="4630" spans="7:24" s="165" customFormat="1" ht="15" customHeight="1">
      <c r="G4630" s="172"/>
      <c r="I4630" s="173"/>
      <c r="J4630" s="173"/>
      <c r="K4630" s="174"/>
      <c r="M4630" s="175"/>
      <c r="N4630" s="174"/>
      <c r="P4630" s="174"/>
      <c r="R4630" s="175"/>
      <c r="S4630" s="174"/>
      <c r="U4630" s="174"/>
      <c r="W4630" s="175"/>
      <c r="X4630" s="174"/>
    </row>
    <row r="4631" spans="7:24" s="165" customFormat="1" ht="15" customHeight="1">
      <c r="G4631" s="172"/>
      <c r="I4631" s="173"/>
      <c r="J4631" s="173"/>
      <c r="K4631" s="174"/>
      <c r="M4631" s="175"/>
      <c r="N4631" s="174"/>
      <c r="P4631" s="174"/>
      <c r="R4631" s="175"/>
      <c r="S4631" s="174"/>
      <c r="U4631" s="174"/>
      <c r="W4631" s="175"/>
      <c r="X4631" s="174"/>
    </row>
    <row r="4632" spans="7:24" s="165" customFormat="1" ht="15" customHeight="1">
      <c r="G4632" s="172"/>
      <c r="I4632" s="173"/>
      <c r="J4632" s="173"/>
      <c r="K4632" s="174"/>
      <c r="M4632" s="175"/>
      <c r="N4632" s="174"/>
      <c r="P4632" s="174"/>
      <c r="R4632" s="175"/>
      <c r="S4632" s="174"/>
      <c r="U4632" s="174"/>
      <c r="W4632" s="175"/>
      <c r="X4632" s="174"/>
    </row>
    <row r="4633" spans="7:24" s="165" customFormat="1" ht="15" customHeight="1">
      <c r="G4633" s="172"/>
      <c r="I4633" s="173"/>
      <c r="J4633" s="173"/>
      <c r="K4633" s="174"/>
      <c r="M4633" s="175"/>
      <c r="N4633" s="174"/>
      <c r="P4633" s="174"/>
      <c r="R4633" s="175"/>
      <c r="S4633" s="174"/>
      <c r="U4633" s="174"/>
      <c r="W4633" s="175"/>
      <c r="X4633" s="174"/>
    </row>
    <row r="4634" spans="7:24" s="165" customFormat="1" ht="15" customHeight="1">
      <c r="G4634" s="172"/>
      <c r="I4634" s="173"/>
      <c r="J4634" s="173"/>
      <c r="K4634" s="174"/>
      <c r="M4634" s="175"/>
      <c r="N4634" s="174"/>
      <c r="P4634" s="174"/>
      <c r="R4634" s="175"/>
      <c r="S4634" s="174"/>
      <c r="U4634" s="174"/>
      <c r="W4634" s="175"/>
      <c r="X4634" s="174"/>
    </row>
    <row r="4635" spans="7:24" s="165" customFormat="1" ht="15" customHeight="1">
      <c r="G4635" s="172"/>
      <c r="I4635" s="173"/>
      <c r="J4635" s="173"/>
      <c r="K4635" s="174"/>
      <c r="M4635" s="175"/>
      <c r="N4635" s="174"/>
      <c r="P4635" s="174"/>
      <c r="R4635" s="175"/>
      <c r="S4635" s="174"/>
      <c r="U4635" s="174"/>
      <c r="W4635" s="175"/>
      <c r="X4635" s="174"/>
    </row>
    <row r="4636" spans="7:24" s="165" customFormat="1" ht="15" customHeight="1">
      <c r="G4636" s="172"/>
      <c r="I4636" s="173"/>
      <c r="J4636" s="173"/>
      <c r="K4636" s="174"/>
      <c r="M4636" s="175"/>
      <c r="N4636" s="174"/>
      <c r="P4636" s="174"/>
      <c r="R4636" s="175"/>
      <c r="S4636" s="174"/>
      <c r="U4636" s="174"/>
      <c r="W4636" s="175"/>
      <c r="X4636" s="174"/>
    </row>
    <row r="4637" spans="7:24" s="165" customFormat="1" ht="15" customHeight="1">
      <c r="G4637" s="172"/>
      <c r="I4637" s="173"/>
      <c r="J4637" s="173"/>
      <c r="K4637" s="174"/>
      <c r="M4637" s="175"/>
      <c r="N4637" s="174"/>
      <c r="P4637" s="174"/>
      <c r="R4637" s="175"/>
      <c r="S4637" s="174"/>
      <c r="U4637" s="174"/>
      <c r="W4637" s="175"/>
      <c r="X4637" s="174"/>
    </row>
    <row r="4638" spans="7:24" s="165" customFormat="1" ht="15" customHeight="1">
      <c r="G4638" s="172"/>
      <c r="I4638" s="173"/>
      <c r="J4638" s="173"/>
      <c r="K4638" s="174"/>
      <c r="M4638" s="175"/>
      <c r="N4638" s="174"/>
      <c r="P4638" s="174"/>
      <c r="R4638" s="175"/>
      <c r="S4638" s="174"/>
      <c r="U4638" s="174"/>
      <c r="W4638" s="175"/>
      <c r="X4638" s="174"/>
    </row>
    <row r="4639" spans="7:24" s="165" customFormat="1" ht="15" customHeight="1">
      <c r="G4639" s="172"/>
      <c r="I4639" s="173"/>
      <c r="J4639" s="173"/>
      <c r="K4639" s="174"/>
      <c r="M4639" s="175"/>
      <c r="N4639" s="174"/>
      <c r="P4639" s="174"/>
      <c r="R4639" s="175"/>
      <c r="S4639" s="174"/>
      <c r="U4639" s="174"/>
      <c r="W4639" s="175"/>
      <c r="X4639" s="174"/>
    </row>
    <row r="4640" spans="7:24" s="165" customFormat="1" ht="15" customHeight="1">
      <c r="G4640" s="172"/>
      <c r="I4640" s="173"/>
      <c r="J4640" s="173"/>
      <c r="K4640" s="174"/>
      <c r="M4640" s="175"/>
      <c r="N4640" s="174"/>
      <c r="P4640" s="174"/>
      <c r="R4640" s="175"/>
      <c r="S4640" s="174"/>
      <c r="U4640" s="174"/>
      <c r="W4640" s="175"/>
      <c r="X4640" s="174"/>
    </row>
    <row r="4641" spans="7:24" s="165" customFormat="1" ht="15" customHeight="1">
      <c r="G4641" s="172"/>
      <c r="I4641" s="173"/>
      <c r="J4641" s="173"/>
      <c r="K4641" s="174"/>
      <c r="M4641" s="175"/>
      <c r="N4641" s="174"/>
      <c r="P4641" s="174"/>
      <c r="R4641" s="175"/>
      <c r="S4641" s="174"/>
      <c r="U4641" s="174"/>
      <c r="W4641" s="175"/>
      <c r="X4641" s="174"/>
    </row>
    <row r="4642" spans="7:24" s="165" customFormat="1" ht="15" customHeight="1">
      <c r="G4642" s="172"/>
      <c r="I4642" s="173"/>
      <c r="J4642" s="173"/>
      <c r="K4642" s="174"/>
      <c r="M4642" s="175"/>
      <c r="N4642" s="174"/>
      <c r="P4642" s="174"/>
      <c r="R4642" s="175"/>
      <c r="S4642" s="174"/>
      <c r="U4642" s="174"/>
      <c r="W4642" s="175"/>
      <c r="X4642" s="174"/>
    </row>
    <row r="4643" spans="7:24" s="165" customFormat="1" ht="15" customHeight="1">
      <c r="G4643" s="172"/>
      <c r="I4643" s="173"/>
      <c r="J4643" s="173"/>
      <c r="K4643" s="174"/>
      <c r="M4643" s="175"/>
      <c r="N4643" s="174"/>
      <c r="P4643" s="174"/>
      <c r="R4643" s="175"/>
      <c r="S4643" s="174"/>
      <c r="U4643" s="174"/>
      <c r="W4643" s="175"/>
      <c r="X4643" s="174"/>
    </row>
    <row r="4644" spans="7:24" s="165" customFormat="1" ht="15" customHeight="1">
      <c r="G4644" s="172"/>
      <c r="I4644" s="173"/>
      <c r="J4644" s="173"/>
      <c r="K4644" s="174"/>
      <c r="M4644" s="175"/>
      <c r="N4644" s="174"/>
      <c r="P4644" s="174"/>
      <c r="R4644" s="175"/>
      <c r="S4644" s="174"/>
      <c r="U4644" s="174"/>
      <c r="W4644" s="175"/>
      <c r="X4644" s="174"/>
    </row>
    <row r="4645" spans="7:24" s="165" customFormat="1" ht="15" customHeight="1">
      <c r="G4645" s="172"/>
      <c r="I4645" s="173"/>
      <c r="J4645" s="173"/>
      <c r="K4645" s="174"/>
      <c r="M4645" s="175"/>
      <c r="N4645" s="174"/>
      <c r="P4645" s="174"/>
      <c r="R4645" s="175"/>
      <c r="S4645" s="174"/>
      <c r="U4645" s="174"/>
      <c r="W4645" s="175"/>
      <c r="X4645" s="174"/>
    </row>
    <row r="4646" spans="7:24" s="165" customFormat="1" ht="15" customHeight="1">
      <c r="G4646" s="172"/>
      <c r="I4646" s="173"/>
      <c r="J4646" s="173"/>
      <c r="K4646" s="174"/>
      <c r="M4646" s="175"/>
      <c r="N4646" s="174"/>
      <c r="P4646" s="174"/>
      <c r="R4646" s="175"/>
      <c r="S4646" s="174"/>
      <c r="U4646" s="174"/>
      <c r="W4646" s="175"/>
      <c r="X4646" s="174"/>
    </row>
    <row r="4647" spans="7:24" s="165" customFormat="1" ht="15" customHeight="1">
      <c r="G4647" s="172"/>
      <c r="I4647" s="173"/>
      <c r="J4647" s="173"/>
      <c r="K4647" s="174"/>
      <c r="M4647" s="175"/>
      <c r="N4647" s="174"/>
      <c r="P4647" s="174"/>
      <c r="R4647" s="175"/>
      <c r="S4647" s="174"/>
      <c r="U4647" s="174"/>
      <c r="W4647" s="175"/>
      <c r="X4647" s="174"/>
    </row>
    <row r="4648" spans="7:24" s="165" customFormat="1" ht="15" customHeight="1">
      <c r="G4648" s="172"/>
      <c r="I4648" s="173"/>
      <c r="J4648" s="173"/>
      <c r="K4648" s="174"/>
      <c r="M4648" s="175"/>
      <c r="N4648" s="174"/>
      <c r="P4648" s="174"/>
      <c r="R4648" s="175"/>
      <c r="S4648" s="174"/>
      <c r="U4648" s="174"/>
      <c r="W4648" s="175"/>
      <c r="X4648" s="174"/>
    </row>
    <row r="4649" spans="7:24" s="165" customFormat="1" ht="15" customHeight="1">
      <c r="G4649" s="172"/>
      <c r="I4649" s="173"/>
      <c r="J4649" s="173"/>
      <c r="K4649" s="174"/>
      <c r="M4649" s="175"/>
      <c r="N4649" s="174"/>
      <c r="P4649" s="174"/>
      <c r="R4649" s="175"/>
      <c r="S4649" s="174"/>
      <c r="U4649" s="174"/>
      <c r="W4649" s="175"/>
      <c r="X4649" s="174"/>
    </row>
    <row r="4650" spans="7:24" s="165" customFormat="1" ht="15" customHeight="1">
      <c r="G4650" s="172"/>
      <c r="I4650" s="173"/>
      <c r="J4650" s="173"/>
      <c r="K4650" s="174"/>
      <c r="M4650" s="175"/>
      <c r="N4650" s="174"/>
      <c r="P4650" s="174"/>
      <c r="R4650" s="175"/>
      <c r="S4650" s="174"/>
      <c r="U4650" s="174"/>
      <c r="W4650" s="175"/>
      <c r="X4650" s="174"/>
    </row>
    <row r="4651" spans="7:24" s="165" customFormat="1" ht="15" customHeight="1">
      <c r="G4651" s="172"/>
      <c r="I4651" s="173"/>
      <c r="J4651" s="173"/>
      <c r="K4651" s="174"/>
      <c r="M4651" s="175"/>
      <c r="N4651" s="174"/>
      <c r="P4651" s="174"/>
      <c r="R4651" s="175"/>
      <c r="S4651" s="174"/>
      <c r="U4651" s="174"/>
      <c r="W4651" s="175"/>
      <c r="X4651" s="174"/>
    </row>
    <row r="4652" spans="7:24" s="165" customFormat="1" ht="15" customHeight="1">
      <c r="G4652" s="172"/>
      <c r="I4652" s="173"/>
      <c r="J4652" s="173"/>
      <c r="K4652" s="174"/>
      <c r="M4652" s="175"/>
      <c r="N4652" s="174"/>
      <c r="P4652" s="174"/>
      <c r="R4652" s="175"/>
      <c r="S4652" s="174"/>
      <c r="U4652" s="174"/>
      <c r="W4652" s="175"/>
      <c r="X4652" s="174"/>
    </row>
    <row r="4653" spans="7:24" s="165" customFormat="1" ht="15" customHeight="1">
      <c r="G4653" s="172"/>
      <c r="I4653" s="173"/>
      <c r="J4653" s="173"/>
      <c r="K4653" s="174"/>
      <c r="M4653" s="175"/>
      <c r="N4653" s="174"/>
      <c r="P4653" s="174"/>
      <c r="R4653" s="175"/>
      <c r="S4653" s="174"/>
      <c r="U4653" s="174"/>
      <c r="W4653" s="175"/>
      <c r="X4653" s="174"/>
    </row>
    <row r="4654" spans="7:24" s="165" customFormat="1" ht="15" customHeight="1">
      <c r="G4654" s="172"/>
      <c r="I4654" s="173"/>
      <c r="J4654" s="173"/>
      <c r="K4654" s="174"/>
      <c r="M4654" s="175"/>
      <c r="N4654" s="174"/>
      <c r="P4654" s="174"/>
      <c r="R4654" s="175"/>
      <c r="S4654" s="174"/>
      <c r="U4654" s="174"/>
      <c r="W4654" s="175"/>
      <c r="X4654" s="174"/>
    </row>
    <row r="4655" spans="7:24" s="165" customFormat="1" ht="15" customHeight="1">
      <c r="G4655" s="172"/>
      <c r="I4655" s="173"/>
      <c r="J4655" s="173"/>
      <c r="K4655" s="174"/>
      <c r="M4655" s="175"/>
      <c r="N4655" s="174"/>
      <c r="P4655" s="174"/>
      <c r="R4655" s="175"/>
      <c r="S4655" s="174"/>
      <c r="U4655" s="174"/>
      <c r="W4655" s="175"/>
      <c r="X4655" s="174"/>
    </row>
    <row r="4656" spans="7:24" s="165" customFormat="1" ht="15" customHeight="1">
      <c r="G4656" s="172"/>
      <c r="I4656" s="173"/>
      <c r="J4656" s="173"/>
      <c r="K4656" s="174"/>
      <c r="M4656" s="175"/>
      <c r="N4656" s="174"/>
      <c r="P4656" s="174"/>
      <c r="R4656" s="175"/>
      <c r="S4656" s="174"/>
      <c r="U4656" s="174"/>
      <c r="W4656" s="175"/>
      <c r="X4656" s="174"/>
    </row>
    <row r="4657" spans="7:24" s="165" customFormat="1" ht="15" customHeight="1">
      <c r="G4657" s="172"/>
      <c r="I4657" s="173"/>
      <c r="J4657" s="173"/>
      <c r="K4657" s="174"/>
      <c r="M4657" s="175"/>
      <c r="N4657" s="174"/>
      <c r="P4657" s="174"/>
      <c r="R4657" s="175"/>
      <c r="S4657" s="174"/>
      <c r="U4657" s="174"/>
      <c r="W4657" s="175"/>
      <c r="X4657" s="174"/>
    </row>
    <row r="4658" spans="7:24" s="165" customFormat="1" ht="15" customHeight="1">
      <c r="G4658" s="172"/>
      <c r="I4658" s="173"/>
      <c r="J4658" s="173"/>
      <c r="K4658" s="174"/>
      <c r="M4658" s="175"/>
      <c r="N4658" s="174"/>
      <c r="P4658" s="174"/>
      <c r="R4658" s="175"/>
      <c r="S4658" s="174"/>
      <c r="U4658" s="174"/>
      <c r="W4658" s="175"/>
      <c r="X4658" s="174"/>
    </row>
    <row r="4659" spans="7:24" s="165" customFormat="1" ht="15" customHeight="1">
      <c r="G4659" s="172"/>
      <c r="I4659" s="173"/>
      <c r="J4659" s="173"/>
      <c r="K4659" s="174"/>
      <c r="M4659" s="175"/>
      <c r="N4659" s="174"/>
      <c r="P4659" s="174"/>
      <c r="R4659" s="175"/>
      <c r="S4659" s="174"/>
      <c r="U4659" s="174"/>
      <c r="W4659" s="175"/>
      <c r="X4659" s="174"/>
    </row>
    <row r="4660" spans="7:24" s="165" customFormat="1" ht="15" customHeight="1">
      <c r="G4660" s="172"/>
      <c r="I4660" s="173"/>
      <c r="J4660" s="173"/>
      <c r="K4660" s="174"/>
      <c r="M4660" s="175"/>
      <c r="N4660" s="174"/>
      <c r="P4660" s="174"/>
      <c r="R4660" s="175"/>
      <c r="S4660" s="174"/>
      <c r="U4660" s="174"/>
      <c r="W4660" s="175"/>
      <c r="X4660" s="174"/>
    </row>
    <row r="4661" spans="7:24" s="165" customFormat="1" ht="15" customHeight="1">
      <c r="G4661" s="172"/>
      <c r="I4661" s="173"/>
      <c r="J4661" s="173"/>
      <c r="K4661" s="174"/>
      <c r="M4661" s="175"/>
      <c r="N4661" s="174"/>
      <c r="P4661" s="174"/>
      <c r="R4661" s="175"/>
      <c r="S4661" s="174"/>
      <c r="U4661" s="174"/>
      <c r="W4661" s="175"/>
      <c r="X4661" s="174"/>
    </row>
    <row r="4662" spans="7:24" s="165" customFormat="1" ht="15" customHeight="1">
      <c r="G4662" s="172"/>
      <c r="I4662" s="173"/>
      <c r="J4662" s="173"/>
      <c r="K4662" s="174"/>
      <c r="M4662" s="175"/>
      <c r="N4662" s="174"/>
      <c r="P4662" s="174"/>
      <c r="R4662" s="175"/>
      <c r="S4662" s="174"/>
      <c r="U4662" s="174"/>
      <c r="W4662" s="175"/>
      <c r="X4662" s="174"/>
    </row>
    <row r="4663" spans="7:24" s="165" customFormat="1" ht="15" customHeight="1">
      <c r="G4663" s="172"/>
      <c r="I4663" s="173"/>
      <c r="J4663" s="173"/>
      <c r="K4663" s="174"/>
      <c r="M4663" s="175"/>
      <c r="N4663" s="174"/>
      <c r="P4663" s="174"/>
      <c r="R4663" s="175"/>
      <c r="S4663" s="174"/>
      <c r="U4663" s="174"/>
      <c r="W4663" s="175"/>
      <c r="X4663" s="174"/>
    </row>
    <row r="4664" spans="7:24" s="165" customFormat="1" ht="15" customHeight="1">
      <c r="G4664" s="172"/>
      <c r="I4664" s="173"/>
      <c r="J4664" s="173"/>
      <c r="K4664" s="174"/>
      <c r="M4664" s="175"/>
      <c r="N4664" s="174"/>
      <c r="P4664" s="174"/>
      <c r="R4664" s="175"/>
      <c r="S4664" s="174"/>
      <c r="U4664" s="174"/>
      <c r="W4664" s="175"/>
      <c r="X4664" s="174"/>
    </row>
    <row r="4665" spans="7:24" s="165" customFormat="1" ht="15" customHeight="1">
      <c r="G4665" s="172"/>
      <c r="I4665" s="173"/>
      <c r="J4665" s="173"/>
      <c r="K4665" s="174"/>
      <c r="M4665" s="175"/>
      <c r="N4665" s="174"/>
      <c r="P4665" s="174"/>
      <c r="R4665" s="175"/>
      <c r="S4665" s="174"/>
      <c r="U4665" s="174"/>
      <c r="W4665" s="175"/>
      <c r="X4665" s="174"/>
    </row>
    <row r="4666" spans="7:24" s="165" customFormat="1" ht="15" customHeight="1">
      <c r="G4666" s="172"/>
      <c r="I4666" s="173"/>
      <c r="J4666" s="173"/>
      <c r="K4666" s="174"/>
      <c r="M4666" s="175"/>
      <c r="N4666" s="174"/>
      <c r="P4666" s="174"/>
      <c r="R4666" s="175"/>
      <c r="S4666" s="174"/>
      <c r="U4666" s="174"/>
      <c r="W4666" s="175"/>
      <c r="X4666" s="174"/>
    </row>
    <row r="4667" spans="7:24" s="165" customFormat="1" ht="15" customHeight="1">
      <c r="G4667" s="172"/>
      <c r="I4667" s="173"/>
      <c r="J4667" s="173"/>
      <c r="K4667" s="174"/>
      <c r="M4667" s="175"/>
      <c r="N4667" s="174"/>
      <c r="P4667" s="174"/>
      <c r="R4667" s="175"/>
      <c r="S4667" s="174"/>
      <c r="U4667" s="174"/>
      <c r="W4667" s="175"/>
      <c r="X4667" s="174"/>
    </row>
    <row r="4668" spans="7:24" s="165" customFormat="1" ht="15" customHeight="1">
      <c r="G4668" s="172"/>
      <c r="I4668" s="173"/>
      <c r="J4668" s="173"/>
      <c r="K4668" s="174"/>
      <c r="M4668" s="175"/>
      <c r="N4668" s="174"/>
      <c r="P4668" s="174"/>
      <c r="R4668" s="175"/>
      <c r="S4668" s="174"/>
      <c r="U4668" s="174"/>
      <c r="W4668" s="175"/>
      <c r="X4668" s="174"/>
    </row>
    <row r="4669" spans="7:24" s="165" customFormat="1" ht="15" customHeight="1">
      <c r="G4669" s="172"/>
      <c r="I4669" s="173"/>
      <c r="J4669" s="173"/>
      <c r="K4669" s="174"/>
      <c r="M4669" s="175"/>
      <c r="N4669" s="174"/>
      <c r="P4669" s="174"/>
      <c r="R4669" s="175"/>
      <c r="S4669" s="174"/>
      <c r="U4669" s="174"/>
      <c r="W4669" s="175"/>
      <c r="X4669" s="174"/>
    </row>
    <row r="4670" spans="7:24" s="165" customFormat="1" ht="15" customHeight="1">
      <c r="G4670" s="172"/>
      <c r="I4670" s="173"/>
      <c r="J4670" s="173"/>
      <c r="K4670" s="174"/>
      <c r="M4670" s="175"/>
      <c r="N4670" s="174"/>
      <c r="P4670" s="174"/>
      <c r="R4670" s="175"/>
      <c r="S4670" s="174"/>
      <c r="U4670" s="174"/>
      <c r="W4670" s="175"/>
      <c r="X4670" s="174"/>
    </row>
    <row r="4671" spans="7:24" s="165" customFormat="1" ht="15" customHeight="1">
      <c r="G4671" s="172"/>
      <c r="I4671" s="173"/>
      <c r="J4671" s="173"/>
      <c r="K4671" s="174"/>
      <c r="M4671" s="175"/>
      <c r="N4671" s="174"/>
      <c r="P4671" s="174"/>
      <c r="R4671" s="175"/>
      <c r="S4671" s="174"/>
      <c r="U4671" s="174"/>
      <c r="W4671" s="175"/>
      <c r="X4671" s="174"/>
    </row>
    <row r="4672" spans="7:24" s="165" customFormat="1" ht="15" customHeight="1">
      <c r="G4672" s="172"/>
      <c r="I4672" s="173"/>
      <c r="J4672" s="173"/>
      <c r="K4672" s="174"/>
      <c r="M4672" s="175"/>
      <c r="N4672" s="174"/>
      <c r="P4672" s="174"/>
      <c r="R4672" s="175"/>
      <c r="S4672" s="174"/>
      <c r="U4672" s="174"/>
      <c r="W4672" s="175"/>
      <c r="X4672" s="174"/>
    </row>
    <row r="4673" spans="7:24" s="165" customFormat="1" ht="15" customHeight="1">
      <c r="G4673" s="172"/>
      <c r="I4673" s="173"/>
      <c r="J4673" s="173"/>
      <c r="K4673" s="174"/>
      <c r="M4673" s="175"/>
      <c r="N4673" s="174"/>
      <c r="P4673" s="174"/>
      <c r="R4673" s="175"/>
      <c r="S4673" s="174"/>
      <c r="U4673" s="174"/>
      <c r="W4673" s="175"/>
      <c r="X4673" s="174"/>
    </row>
    <row r="4674" spans="7:24" s="165" customFormat="1" ht="15" customHeight="1">
      <c r="G4674" s="172"/>
      <c r="I4674" s="173"/>
      <c r="J4674" s="173"/>
      <c r="K4674" s="174"/>
      <c r="M4674" s="175"/>
      <c r="N4674" s="174"/>
      <c r="P4674" s="174"/>
      <c r="R4674" s="175"/>
      <c r="S4674" s="174"/>
      <c r="U4674" s="174"/>
      <c r="W4674" s="175"/>
      <c r="X4674" s="174"/>
    </row>
    <row r="4675" spans="7:24" s="165" customFormat="1" ht="15" customHeight="1">
      <c r="G4675" s="172"/>
      <c r="I4675" s="173"/>
      <c r="J4675" s="173"/>
      <c r="K4675" s="174"/>
      <c r="M4675" s="175"/>
      <c r="N4675" s="174"/>
      <c r="P4675" s="174"/>
      <c r="R4675" s="175"/>
      <c r="S4675" s="174"/>
      <c r="U4675" s="174"/>
      <c r="W4675" s="175"/>
      <c r="X4675" s="174"/>
    </row>
    <row r="4676" spans="7:24" s="165" customFormat="1" ht="15" customHeight="1">
      <c r="G4676" s="172"/>
      <c r="I4676" s="173"/>
      <c r="J4676" s="173"/>
      <c r="K4676" s="174"/>
      <c r="M4676" s="175"/>
      <c r="N4676" s="174"/>
      <c r="P4676" s="174"/>
      <c r="R4676" s="175"/>
      <c r="S4676" s="174"/>
      <c r="U4676" s="174"/>
      <c r="W4676" s="175"/>
      <c r="X4676" s="174"/>
    </row>
    <row r="4677" spans="7:24" s="165" customFormat="1" ht="15" customHeight="1">
      <c r="G4677" s="172"/>
      <c r="I4677" s="173"/>
      <c r="J4677" s="173"/>
      <c r="K4677" s="174"/>
      <c r="M4677" s="175"/>
      <c r="N4677" s="174"/>
      <c r="P4677" s="174"/>
      <c r="R4677" s="175"/>
      <c r="S4677" s="174"/>
      <c r="U4677" s="174"/>
      <c r="W4677" s="175"/>
      <c r="X4677" s="174"/>
    </row>
    <row r="4678" spans="7:24" s="165" customFormat="1" ht="15" customHeight="1">
      <c r="G4678" s="172"/>
      <c r="I4678" s="173"/>
      <c r="J4678" s="173"/>
      <c r="K4678" s="174"/>
      <c r="M4678" s="175"/>
      <c r="N4678" s="174"/>
      <c r="P4678" s="174"/>
      <c r="R4678" s="175"/>
      <c r="S4678" s="174"/>
      <c r="U4678" s="174"/>
      <c r="W4678" s="175"/>
      <c r="X4678" s="174"/>
    </row>
    <row r="4679" spans="7:24" s="165" customFormat="1" ht="15" customHeight="1">
      <c r="G4679" s="172"/>
      <c r="I4679" s="173"/>
      <c r="J4679" s="173"/>
      <c r="K4679" s="174"/>
      <c r="M4679" s="175"/>
      <c r="N4679" s="174"/>
      <c r="P4679" s="174"/>
      <c r="R4679" s="175"/>
      <c r="S4679" s="174"/>
      <c r="U4679" s="174"/>
      <c r="W4679" s="175"/>
      <c r="X4679" s="174"/>
    </row>
    <row r="4680" spans="7:24" s="165" customFormat="1" ht="15" customHeight="1">
      <c r="G4680" s="172"/>
      <c r="I4680" s="173"/>
      <c r="J4680" s="173"/>
      <c r="K4680" s="174"/>
      <c r="M4680" s="175"/>
      <c r="N4680" s="174"/>
      <c r="P4680" s="174"/>
      <c r="R4680" s="175"/>
      <c r="S4680" s="174"/>
      <c r="U4680" s="174"/>
      <c r="W4680" s="175"/>
      <c r="X4680" s="174"/>
    </row>
    <row r="4681" spans="7:24" s="165" customFormat="1" ht="15" customHeight="1">
      <c r="G4681" s="172"/>
      <c r="I4681" s="173"/>
      <c r="J4681" s="173"/>
      <c r="K4681" s="174"/>
      <c r="M4681" s="175"/>
      <c r="N4681" s="174"/>
      <c r="P4681" s="174"/>
      <c r="R4681" s="175"/>
      <c r="S4681" s="174"/>
      <c r="U4681" s="174"/>
      <c r="W4681" s="175"/>
      <c r="X4681" s="174"/>
    </row>
    <row r="4682" spans="7:24" s="165" customFormat="1" ht="15" customHeight="1">
      <c r="G4682" s="172"/>
      <c r="I4682" s="173"/>
      <c r="J4682" s="173"/>
      <c r="K4682" s="174"/>
      <c r="M4682" s="175"/>
      <c r="N4682" s="174"/>
      <c r="P4682" s="174"/>
      <c r="R4682" s="175"/>
      <c r="S4682" s="174"/>
      <c r="U4682" s="174"/>
      <c r="W4682" s="175"/>
      <c r="X4682" s="174"/>
    </row>
    <row r="4683" spans="7:24" s="165" customFormat="1" ht="15" customHeight="1">
      <c r="G4683" s="172"/>
      <c r="I4683" s="173"/>
      <c r="J4683" s="173"/>
      <c r="K4683" s="174"/>
      <c r="M4683" s="175"/>
      <c r="N4683" s="174"/>
      <c r="P4683" s="174"/>
      <c r="R4683" s="175"/>
      <c r="S4683" s="174"/>
      <c r="U4683" s="174"/>
      <c r="W4683" s="175"/>
      <c r="X4683" s="174"/>
    </row>
    <row r="4684" spans="7:24" s="165" customFormat="1" ht="15" customHeight="1">
      <c r="G4684" s="172"/>
      <c r="I4684" s="173"/>
      <c r="J4684" s="173"/>
      <c r="K4684" s="174"/>
      <c r="M4684" s="175"/>
      <c r="N4684" s="174"/>
      <c r="P4684" s="174"/>
      <c r="R4684" s="175"/>
      <c r="S4684" s="174"/>
      <c r="U4684" s="174"/>
      <c r="W4684" s="175"/>
      <c r="X4684" s="174"/>
    </row>
    <row r="4685" spans="7:24" s="165" customFormat="1" ht="15" customHeight="1">
      <c r="G4685" s="172"/>
      <c r="I4685" s="173"/>
      <c r="J4685" s="173"/>
      <c r="K4685" s="174"/>
      <c r="M4685" s="175"/>
      <c r="N4685" s="174"/>
      <c r="P4685" s="174"/>
      <c r="R4685" s="175"/>
      <c r="S4685" s="174"/>
      <c r="U4685" s="174"/>
      <c r="W4685" s="175"/>
      <c r="X4685" s="174"/>
    </row>
    <row r="4686" spans="7:24" s="165" customFormat="1" ht="15" customHeight="1">
      <c r="G4686" s="172"/>
      <c r="I4686" s="173"/>
      <c r="J4686" s="173"/>
      <c r="K4686" s="174"/>
      <c r="M4686" s="175"/>
      <c r="N4686" s="174"/>
      <c r="P4686" s="174"/>
      <c r="R4686" s="175"/>
      <c r="S4686" s="174"/>
      <c r="U4686" s="174"/>
      <c r="W4686" s="175"/>
      <c r="X4686" s="174"/>
    </row>
    <row r="4687" spans="7:24" s="165" customFormat="1" ht="15" customHeight="1">
      <c r="G4687" s="172"/>
      <c r="I4687" s="173"/>
      <c r="J4687" s="173"/>
      <c r="K4687" s="174"/>
      <c r="M4687" s="175"/>
      <c r="N4687" s="174"/>
      <c r="P4687" s="174"/>
      <c r="R4687" s="175"/>
      <c r="S4687" s="174"/>
      <c r="U4687" s="174"/>
      <c r="W4687" s="175"/>
      <c r="X4687" s="174"/>
    </row>
    <row r="4688" spans="7:24" s="165" customFormat="1" ht="15" customHeight="1">
      <c r="G4688" s="172"/>
      <c r="I4688" s="173"/>
      <c r="J4688" s="173"/>
      <c r="K4688" s="174"/>
      <c r="M4688" s="175"/>
      <c r="N4688" s="174"/>
      <c r="P4688" s="174"/>
      <c r="R4688" s="175"/>
      <c r="S4688" s="174"/>
      <c r="U4688" s="174"/>
      <c r="W4688" s="175"/>
      <c r="X4688" s="174"/>
    </row>
    <row r="4689" spans="7:24" s="165" customFormat="1" ht="15" customHeight="1">
      <c r="G4689" s="172"/>
      <c r="I4689" s="173"/>
      <c r="J4689" s="173"/>
      <c r="K4689" s="174"/>
      <c r="M4689" s="175"/>
      <c r="N4689" s="174"/>
      <c r="P4689" s="174"/>
      <c r="R4689" s="175"/>
      <c r="S4689" s="174"/>
      <c r="U4689" s="174"/>
      <c r="W4689" s="175"/>
      <c r="X4689" s="174"/>
    </row>
    <row r="4690" spans="7:24" s="165" customFormat="1" ht="15" customHeight="1">
      <c r="G4690" s="172"/>
      <c r="I4690" s="173"/>
      <c r="J4690" s="173"/>
      <c r="K4690" s="174"/>
      <c r="M4690" s="175"/>
      <c r="N4690" s="174"/>
      <c r="P4690" s="174"/>
      <c r="R4690" s="175"/>
      <c r="S4690" s="174"/>
      <c r="U4690" s="174"/>
      <c r="W4690" s="175"/>
      <c r="X4690" s="174"/>
    </row>
    <row r="4691" spans="7:24" s="165" customFormat="1" ht="15" customHeight="1">
      <c r="G4691" s="172"/>
      <c r="I4691" s="173"/>
      <c r="J4691" s="173"/>
      <c r="K4691" s="174"/>
      <c r="M4691" s="175"/>
      <c r="N4691" s="174"/>
      <c r="P4691" s="174"/>
      <c r="R4691" s="175"/>
      <c r="S4691" s="174"/>
      <c r="U4691" s="174"/>
      <c r="W4691" s="175"/>
      <c r="X4691" s="174"/>
    </row>
    <row r="4692" spans="7:24" s="165" customFormat="1" ht="15" customHeight="1">
      <c r="G4692" s="172"/>
      <c r="I4692" s="173"/>
      <c r="J4692" s="173"/>
      <c r="K4692" s="174"/>
      <c r="M4692" s="175"/>
      <c r="N4692" s="174"/>
      <c r="P4692" s="174"/>
      <c r="R4692" s="175"/>
      <c r="S4692" s="174"/>
      <c r="U4692" s="174"/>
      <c r="W4692" s="175"/>
      <c r="X4692" s="174"/>
    </row>
    <row r="4693" spans="7:24" s="165" customFormat="1" ht="15" customHeight="1">
      <c r="G4693" s="172"/>
      <c r="I4693" s="173"/>
      <c r="J4693" s="173"/>
      <c r="K4693" s="174"/>
      <c r="M4693" s="175"/>
      <c r="N4693" s="174"/>
      <c r="P4693" s="174"/>
      <c r="R4693" s="175"/>
      <c r="S4693" s="174"/>
      <c r="U4693" s="174"/>
      <c r="W4693" s="175"/>
      <c r="X4693" s="174"/>
    </row>
    <row r="4694" spans="7:24" s="165" customFormat="1" ht="15" customHeight="1">
      <c r="G4694" s="172"/>
      <c r="I4694" s="173"/>
      <c r="J4694" s="173"/>
      <c r="K4694" s="174"/>
      <c r="M4694" s="175"/>
      <c r="N4694" s="174"/>
      <c r="P4694" s="174"/>
      <c r="R4694" s="175"/>
      <c r="S4694" s="174"/>
      <c r="U4694" s="174"/>
      <c r="W4694" s="175"/>
      <c r="X4694" s="174"/>
    </row>
    <row r="4695" spans="7:24" s="165" customFormat="1" ht="15" customHeight="1">
      <c r="G4695" s="172"/>
      <c r="I4695" s="173"/>
      <c r="J4695" s="173"/>
      <c r="K4695" s="174"/>
      <c r="M4695" s="175"/>
      <c r="N4695" s="174"/>
      <c r="P4695" s="174"/>
      <c r="R4695" s="175"/>
      <c r="S4695" s="174"/>
      <c r="U4695" s="174"/>
      <c r="W4695" s="175"/>
      <c r="X4695" s="174"/>
    </row>
    <row r="4696" spans="7:24" s="165" customFormat="1" ht="15" customHeight="1">
      <c r="G4696" s="172"/>
      <c r="I4696" s="173"/>
      <c r="J4696" s="173"/>
      <c r="K4696" s="174"/>
      <c r="M4696" s="175"/>
      <c r="N4696" s="174"/>
      <c r="P4696" s="174"/>
      <c r="R4696" s="175"/>
      <c r="S4696" s="174"/>
      <c r="U4696" s="174"/>
      <c r="W4696" s="175"/>
      <c r="X4696" s="174"/>
    </row>
    <row r="4697" spans="7:24" s="165" customFormat="1" ht="15" customHeight="1">
      <c r="G4697" s="172"/>
      <c r="I4697" s="173"/>
      <c r="J4697" s="173"/>
      <c r="K4697" s="174"/>
      <c r="M4697" s="175"/>
      <c r="N4697" s="174"/>
      <c r="P4697" s="174"/>
      <c r="R4697" s="175"/>
      <c r="S4697" s="174"/>
      <c r="U4697" s="174"/>
      <c r="W4697" s="175"/>
      <c r="X4697" s="174"/>
    </row>
    <row r="4698" spans="7:24" s="165" customFormat="1" ht="15" customHeight="1">
      <c r="G4698" s="172"/>
      <c r="I4698" s="173"/>
      <c r="J4698" s="173"/>
      <c r="K4698" s="174"/>
      <c r="M4698" s="175"/>
      <c r="N4698" s="174"/>
      <c r="P4698" s="174"/>
      <c r="R4698" s="175"/>
      <c r="S4698" s="174"/>
      <c r="U4698" s="174"/>
      <c r="W4698" s="175"/>
      <c r="X4698" s="174"/>
    </row>
    <row r="4699" spans="7:24" s="165" customFormat="1" ht="15" customHeight="1">
      <c r="G4699" s="172"/>
      <c r="I4699" s="173"/>
      <c r="J4699" s="173"/>
      <c r="K4699" s="174"/>
      <c r="M4699" s="175"/>
      <c r="N4699" s="174"/>
      <c r="P4699" s="174"/>
      <c r="R4699" s="175"/>
      <c r="S4699" s="174"/>
      <c r="U4699" s="174"/>
      <c r="W4699" s="175"/>
      <c r="X4699" s="174"/>
    </row>
    <row r="4700" spans="7:24" s="165" customFormat="1" ht="15" customHeight="1">
      <c r="G4700" s="172"/>
      <c r="I4700" s="173"/>
      <c r="J4700" s="173"/>
      <c r="K4700" s="174"/>
      <c r="M4700" s="175"/>
      <c r="N4700" s="174"/>
      <c r="P4700" s="174"/>
      <c r="R4700" s="175"/>
      <c r="S4700" s="174"/>
      <c r="U4700" s="174"/>
      <c r="W4700" s="175"/>
      <c r="X4700" s="174"/>
    </row>
    <row r="4701" spans="7:24" s="165" customFormat="1" ht="15" customHeight="1">
      <c r="G4701" s="172"/>
      <c r="I4701" s="173"/>
      <c r="J4701" s="173"/>
      <c r="K4701" s="174"/>
      <c r="M4701" s="175"/>
      <c r="N4701" s="174"/>
      <c r="P4701" s="174"/>
      <c r="R4701" s="175"/>
      <c r="S4701" s="174"/>
      <c r="U4701" s="174"/>
      <c r="W4701" s="175"/>
      <c r="X4701" s="174"/>
    </row>
    <row r="4702" spans="7:24" s="165" customFormat="1" ht="15" customHeight="1">
      <c r="G4702" s="172"/>
      <c r="I4702" s="173"/>
      <c r="J4702" s="173"/>
      <c r="K4702" s="174"/>
      <c r="M4702" s="175"/>
      <c r="N4702" s="174"/>
      <c r="P4702" s="174"/>
      <c r="R4702" s="175"/>
      <c r="S4702" s="174"/>
      <c r="U4702" s="174"/>
      <c r="W4702" s="175"/>
      <c r="X4702" s="174"/>
    </row>
    <row r="4703" spans="7:24" s="165" customFormat="1" ht="15" customHeight="1">
      <c r="G4703" s="172"/>
      <c r="I4703" s="173"/>
      <c r="J4703" s="173"/>
      <c r="K4703" s="174"/>
      <c r="M4703" s="175"/>
      <c r="N4703" s="174"/>
      <c r="P4703" s="174"/>
      <c r="R4703" s="175"/>
      <c r="S4703" s="174"/>
      <c r="U4703" s="174"/>
      <c r="W4703" s="175"/>
      <c r="X4703" s="174"/>
    </row>
    <row r="4704" spans="7:24" s="165" customFormat="1" ht="15" customHeight="1">
      <c r="G4704" s="172"/>
      <c r="I4704" s="173"/>
      <c r="J4704" s="173"/>
      <c r="K4704" s="174"/>
      <c r="M4704" s="175"/>
      <c r="N4704" s="174"/>
      <c r="P4704" s="174"/>
      <c r="R4704" s="175"/>
      <c r="S4704" s="174"/>
      <c r="U4704" s="174"/>
      <c r="W4704" s="175"/>
      <c r="X4704" s="174"/>
    </row>
    <row r="4705" spans="7:24" s="165" customFormat="1" ht="15" customHeight="1">
      <c r="G4705" s="172"/>
      <c r="I4705" s="173"/>
      <c r="J4705" s="173"/>
      <c r="K4705" s="174"/>
      <c r="M4705" s="175"/>
      <c r="N4705" s="174"/>
      <c r="P4705" s="174"/>
      <c r="R4705" s="175"/>
      <c r="S4705" s="174"/>
      <c r="U4705" s="174"/>
      <c r="W4705" s="175"/>
      <c r="X4705" s="174"/>
    </row>
    <row r="4706" spans="7:24" s="165" customFormat="1" ht="15" customHeight="1">
      <c r="G4706" s="172"/>
      <c r="I4706" s="173"/>
      <c r="J4706" s="173"/>
      <c r="K4706" s="174"/>
      <c r="M4706" s="175"/>
      <c r="N4706" s="174"/>
      <c r="P4706" s="174"/>
      <c r="R4706" s="175"/>
      <c r="S4706" s="174"/>
      <c r="U4706" s="174"/>
      <c r="W4706" s="175"/>
      <c r="X4706" s="174"/>
    </row>
    <row r="4707" spans="7:24" s="165" customFormat="1" ht="15" customHeight="1">
      <c r="G4707" s="172"/>
      <c r="I4707" s="173"/>
      <c r="J4707" s="173"/>
      <c r="K4707" s="174"/>
      <c r="M4707" s="175"/>
      <c r="N4707" s="174"/>
      <c r="P4707" s="174"/>
      <c r="R4707" s="175"/>
      <c r="S4707" s="174"/>
      <c r="U4707" s="174"/>
      <c r="W4707" s="175"/>
      <c r="X4707" s="174"/>
    </row>
    <row r="4708" spans="7:24" s="165" customFormat="1" ht="15" customHeight="1">
      <c r="G4708" s="172"/>
      <c r="I4708" s="173"/>
      <c r="J4708" s="173"/>
      <c r="K4708" s="174"/>
      <c r="M4708" s="175"/>
      <c r="N4708" s="174"/>
      <c r="P4708" s="174"/>
      <c r="R4708" s="175"/>
      <c r="S4708" s="174"/>
      <c r="U4708" s="174"/>
      <c r="W4708" s="175"/>
      <c r="X4708" s="174"/>
    </row>
    <row r="4709" spans="7:24" s="165" customFormat="1" ht="15" customHeight="1">
      <c r="G4709" s="172"/>
      <c r="I4709" s="173"/>
      <c r="J4709" s="173"/>
      <c r="K4709" s="174"/>
      <c r="M4709" s="175"/>
      <c r="N4709" s="174"/>
      <c r="P4709" s="174"/>
      <c r="R4709" s="175"/>
      <c r="S4709" s="174"/>
      <c r="U4709" s="174"/>
      <c r="W4709" s="175"/>
      <c r="X4709" s="174"/>
    </row>
    <row r="4710" spans="7:24" s="165" customFormat="1" ht="15" customHeight="1">
      <c r="G4710" s="172"/>
      <c r="I4710" s="173"/>
      <c r="J4710" s="173"/>
      <c r="K4710" s="174"/>
      <c r="M4710" s="175"/>
      <c r="N4710" s="174"/>
      <c r="P4710" s="174"/>
      <c r="R4710" s="175"/>
      <c r="S4710" s="174"/>
      <c r="U4710" s="174"/>
      <c r="W4710" s="175"/>
      <c r="X4710" s="174"/>
    </row>
    <row r="4711" spans="7:24" s="165" customFormat="1" ht="15" customHeight="1">
      <c r="G4711" s="172"/>
      <c r="I4711" s="173"/>
      <c r="J4711" s="173"/>
      <c r="K4711" s="174"/>
      <c r="M4711" s="175"/>
      <c r="N4711" s="174"/>
      <c r="P4711" s="174"/>
      <c r="R4711" s="175"/>
      <c r="S4711" s="174"/>
      <c r="U4711" s="174"/>
      <c r="W4711" s="175"/>
      <c r="X4711" s="174"/>
    </row>
    <row r="4712" spans="7:24" s="165" customFormat="1" ht="15" customHeight="1">
      <c r="G4712" s="172"/>
      <c r="I4712" s="173"/>
      <c r="J4712" s="173"/>
      <c r="K4712" s="174"/>
      <c r="M4712" s="175"/>
      <c r="N4712" s="174"/>
      <c r="P4712" s="174"/>
      <c r="R4712" s="175"/>
      <c r="S4712" s="174"/>
      <c r="U4712" s="174"/>
      <c r="W4712" s="175"/>
      <c r="X4712" s="174"/>
    </row>
    <row r="4713" spans="7:24" s="165" customFormat="1" ht="15" customHeight="1">
      <c r="G4713" s="172"/>
      <c r="I4713" s="173"/>
      <c r="J4713" s="173"/>
      <c r="K4713" s="174"/>
      <c r="M4713" s="175"/>
      <c r="N4713" s="174"/>
      <c r="P4713" s="174"/>
      <c r="R4713" s="175"/>
      <c r="S4713" s="174"/>
      <c r="U4713" s="174"/>
      <c r="W4713" s="175"/>
      <c r="X4713" s="174"/>
    </row>
    <row r="4714" spans="7:24" s="165" customFormat="1" ht="15" customHeight="1">
      <c r="G4714" s="172"/>
      <c r="I4714" s="173"/>
      <c r="J4714" s="173"/>
      <c r="K4714" s="174"/>
      <c r="M4714" s="175"/>
      <c r="N4714" s="174"/>
      <c r="P4714" s="174"/>
      <c r="R4714" s="175"/>
      <c r="S4714" s="174"/>
      <c r="U4714" s="174"/>
      <c r="W4714" s="175"/>
      <c r="X4714" s="174"/>
    </row>
    <row r="4715" spans="7:24" s="165" customFormat="1" ht="15" customHeight="1">
      <c r="G4715" s="172"/>
      <c r="I4715" s="173"/>
      <c r="J4715" s="173"/>
      <c r="K4715" s="174"/>
      <c r="M4715" s="175"/>
      <c r="N4715" s="174"/>
      <c r="P4715" s="174"/>
      <c r="R4715" s="175"/>
      <c r="S4715" s="174"/>
      <c r="U4715" s="174"/>
      <c r="W4715" s="175"/>
      <c r="X4715" s="174"/>
    </row>
    <row r="4716" spans="7:24" s="165" customFormat="1" ht="15" customHeight="1">
      <c r="G4716" s="172"/>
      <c r="I4716" s="173"/>
      <c r="J4716" s="173"/>
      <c r="K4716" s="174"/>
      <c r="M4716" s="175"/>
      <c r="N4716" s="174"/>
      <c r="P4716" s="174"/>
      <c r="R4716" s="175"/>
      <c r="S4716" s="174"/>
      <c r="U4716" s="174"/>
      <c r="W4716" s="175"/>
      <c r="X4716" s="174"/>
    </row>
    <row r="4717" spans="7:24" s="165" customFormat="1" ht="15" customHeight="1">
      <c r="G4717" s="172"/>
      <c r="I4717" s="173"/>
      <c r="J4717" s="173"/>
      <c r="K4717" s="174"/>
      <c r="M4717" s="175"/>
      <c r="N4717" s="174"/>
      <c r="P4717" s="174"/>
      <c r="R4717" s="175"/>
      <c r="S4717" s="174"/>
      <c r="U4717" s="174"/>
      <c r="W4717" s="175"/>
      <c r="X4717" s="174"/>
    </row>
    <row r="4718" spans="7:24" s="165" customFormat="1" ht="15" customHeight="1">
      <c r="G4718" s="172"/>
      <c r="I4718" s="173"/>
      <c r="J4718" s="173"/>
      <c r="K4718" s="174"/>
      <c r="M4718" s="175"/>
      <c r="N4718" s="174"/>
      <c r="P4718" s="174"/>
      <c r="R4718" s="175"/>
      <c r="S4718" s="174"/>
      <c r="U4718" s="174"/>
      <c r="W4718" s="175"/>
      <c r="X4718" s="174"/>
    </row>
    <row r="4719" spans="7:24" s="165" customFormat="1" ht="15" customHeight="1">
      <c r="G4719" s="172"/>
      <c r="I4719" s="173"/>
      <c r="J4719" s="173"/>
      <c r="K4719" s="174"/>
      <c r="M4719" s="175"/>
      <c r="N4719" s="174"/>
      <c r="P4719" s="174"/>
      <c r="R4719" s="175"/>
      <c r="S4719" s="174"/>
      <c r="U4719" s="174"/>
      <c r="W4719" s="175"/>
      <c r="X4719" s="174"/>
    </row>
    <row r="4720" spans="7:24" s="165" customFormat="1" ht="15" customHeight="1">
      <c r="G4720" s="172"/>
      <c r="I4720" s="173"/>
      <c r="J4720" s="173"/>
      <c r="K4720" s="174"/>
      <c r="M4720" s="175"/>
      <c r="N4720" s="174"/>
      <c r="P4720" s="174"/>
      <c r="R4720" s="175"/>
      <c r="S4720" s="174"/>
      <c r="U4720" s="174"/>
      <c r="W4720" s="175"/>
      <c r="X4720" s="174"/>
    </row>
    <row r="4721" spans="7:24" s="165" customFormat="1" ht="15" customHeight="1">
      <c r="G4721" s="172"/>
      <c r="I4721" s="173"/>
      <c r="J4721" s="173"/>
      <c r="K4721" s="174"/>
      <c r="M4721" s="175"/>
      <c r="N4721" s="174"/>
      <c r="P4721" s="174"/>
      <c r="R4721" s="175"/>
      <c r="S4721" s="174"/>
      <c r="U4721" s="174"/>
      <c r="W4721" s="175"/>
      <c r="X4721" s="174"/>
    </row>
    <row r="4722" spans="7:24" s="165" customFormat="1" ht="15" customHeight="1">
      <c r="G4722" s="172"/>
      <c r="I4722" s="173"/>
      <c r="J4722" s="173"/>
      <c r="K4722" s="174"/>
      <c r="M4722" s="175"/>
      <c r="N4722" s="174"/>
      <c r="P4722" s="174"/>
      <c r="R4722" s="175"/>
      <c r="S4722" s="174"/>
      <c r="U4722" s="174"/>
      <c r="W4722" s="175"/>
      <c r="X4722" s="174"/>
    </row>
    <row r="4723" spans="7:24" s="165" customFormat="1" ht="15" customHeight="1">
      <c r="G4723" s="172"/>
      <c r="I4723" s="173"/>
      <c r="J4723" s="173"/>
      <c r="K4723" s="174"/>
      <c r="M4723" s="175"/>
      <c r="N4723" s="174"/>
      <c r="P4723" s="174"/>
      <c r="R4723" s="175"/>
      <c r="S4723" s="174"/>
      <c r="U4723" s="174"/>
      <c r="W4723" s="175"/>
      <c r="X4723" s="174"/>
    </row>
    <row r="4724" spans="7:24" s="165" customFormat="1" ht="15" customHeight="1">
      <c r="G4724" s="172"/>
      <c r="I4724" s="173"/>
      <c r="J4724" s="173"/>
      <c r="K4724" s="174"/>
      <c r="M4724" s="175"/>
      <c r="N4724" s="174"/>
      <c r="P4724" s="174"/>
      <c r="R4724" s="175"/>
      <c r="S4724" s="174"/>
      <c r="U4724" s="174"/>
      <c r="W4724" s="175"/>
      <c r="X4724" s="174"/>
    </row>
    <row r="4725" spans="7:24" s="165" customFormat="1" ht="15" customHeight="1">
      <c r="G4725" s="172"/>
      <c r="I4725" s="173"/>
      <c r="J4725" s="173"/>
      <c r="K4725" s="174"/>
      <c r="M4725" s="175"/>
      <c r="N4725" s="174"/>
      <c r="P4725" s="174"/>
      <c r="R4725" s="175"/>
      <c r="S4725" s="174"/>
      <c r="U4725" s="174"/>
      <c r="W4725" s="175"/>
      <c r="X4725" s="174"/>
    </row>
    <row r="4726" spans="7:24" s="165" customFormat="1" ht="15" customHeight="1">
      <c r="G4726" s="172"/>
      <c r="I4726" s="173"/>
      <c r="J4726" s="173"/>
      <c r="K4726" s="174"/>
      <c r="M4726" s="175"/>
      <c r="N4726" s="174"/>
      <c r="P4726" s="174"/>
      <c r="R4726" s="175"/>
      <c r="S4726" s="174"/>
      <c r="U4726" s="174"/>
      <c r="W4726" s="175"/>
      <c r="X4726" s="174"/>
    </row>
    <row r="4727" spans="7:24" s="165" customFormat="1" ht="15" customHeight="1">
      <c r="G4727" s="172"/>
      <c r="I4727" s="173"/>
      <c r="J4727" s="173"/>
      <c r="K4727" s="174"/>
      <c r="M4727" s="175"/>
      <c r="N4727" s="174"/>
      <c r="P4727" s="174"/>
      <c r="R4727" s="175"/>
      <c r="S4727" s="174"/>
      <c r="U4727" s="174"/>
      <c r="W4727" s="175"/>
      <c r="X4727" s="174"/>
    </row>
    <row r="4728" spans="7:24" s="165" customFormat="1" ht="15" customHeight="1">
      <c r="G4728" s="172"/>
      <c r="I4728" s="173"/>
      <c r="J4728" s="173"/>
      <c r="K4728" s="174"/>
      <c r="M4728" s="175"/>
      <c r="N4728" s="174"/>
      <c r="P4728" s="174"/>
      <c r="R4728" s="175"/>
      <c r="S4728" s="174"/>
      <c r="U4728" s="174"/>
      <c r="W4728" s="175"/>
      <c r="X4728" s="174"/>
    </row>
    <row r="4729" spans="7:24" s="165" customFormat="1" ht="15" customHeight="1">
      <c r="G4729" s="172"/>
      <c r="I4729" s="173"/>
      <c r="J4729" s="173"/>
      <c r="K4729" s="174"/>
      <c r="M4729" s="175"/>
      <c r="N4729" s="174"/>
      <c r="P4729" s="174"/>
      <c r="R4729" s="175"/>
      <c r="S4729" s="174"/>
      <c r="U4729" s="174"/>
      <c r="W4729" s="175"/>
      <c r="X4729" s="174"/>
    </row>
    <row r="4730" spans="7:24" s="165" customFormat="1" ht="15" customHeight="1">
      <c r="G4730" s="172"/>
      <c r="I4730" s="173"/>
      <c r="J4730" s="173"/>
      <c r="K4730" s="174"/>
      <c r="M4730" s="175"/>
      <c r="N4730" s="174"/>
      <c r="P4730" s="174"/>
      <c r="R4730" s="175"/>
      <c r="S4730" s="174"/>
      <c r="U4730" s="174"/>
      <c r="W4730" s="175"/>
      <c r="X4730" s="174"/>
    </row>
    <row r="4731" spans="7:24" s="165" customFormat="1" ht="15" customHeight="1">
      <c r="G4731" s="172"/>
      <c r="I4731" s="173"/>
      <c r="J4731" s="173"/>
      <c r="K4731" s="174"/>
      <c r="M4731" s="175"/>
      <c r="N4731" s="174"/>
      <c r="P4731" s="174"/>
      <c r="R4731" s="175"/>
      <c r="S4731" s="174"/>
      <c r="U4731" s="174"/>
      <c r="W4731" s="175"/>
      <c r="X4731" s="174"/>
    </row>
    <row r="4732" spans="7:24" s="165" customFormat="1" ht="15" customHeight="1">
      <c r="G4732" s="172"/>
      <c r="I4732" s="173"/>
      <c r="J4732" s="173"/>
      <c r="K4732" s="174"/>
      <c r="M4732" s="175"/>
      <c r="N4732" s="174"/>
      <c r="P4732" s="174"/>
      <c r="R4732" s="175"/>
      <c r="S4732" s="174"/>
      <c r="U4732" s="174"/>
      <c r="W4732" s="175"/>
      <c r="X4732" s="174"/>
    </row>
    <row r="4733" spans="7:24" s="165" customFormat="1" ht="15" customHeight="1">
      <c r="G4733" s="172"/>
      <c r="I4733" s="173"/>
      <c r="J4733" s="173"/>
      <c r="K4733" s="174"/>
      <c r="M4733" s="175"/>
      <c r="N4733" s="174"/>
      <c r="P4733" s="174"/>
      <c r="R4733" s="175"/>
      <c r="S4733" s="174"/>
      <c r="U4733" s="174"/>
      <c r="W4733" s="175"/>
      <c r="X4733" s="174"/>
    </row>
    <row r="4734" spans="7:24" s="165" customFormat="1" ht="15" customHeight="1">
      <c r="G4734" s="172"/>
      <c r="I4734" s="173"/>
      <c r="J4734" s="173"/>
      <c r="K4734" s="174"/>
      <c r="M4734" s="175"/>
      <c r="N4734" s="174"/>
      <c r="P4734" s="174"/>
      <c r="R4734" s="175"/>
      <c r="S4734" s="174"/>
      <c r="U4734" s="174"/>
      <c r="W4734" s="175"/>
      <c r="X4734" s="174"/>
    </row>
    <row r="4735" spans="7:24" s="165" customFormat="1" ht="15" customHeight="1">
      <c r="G4735" s="172"/>
      <c r="I4735" s="173"/>
      <c r="J4735" s="173"/>
      <c r="K4735" s="174"/>
      <c r="M4735" s="175"/>
      <c r="N4735" s="174"/>
      <c r="P4735" s="174"/>
      <c r="R4735" s="175"/>
      <c r="S4735" s="174"/>
      <c r="U4735" s="174"/>
      <c r="W4735" s="175"/>
      <c r="X4735" s="174"/>
    </row>
    <row r="4736" spans="7:24" s="165" customFormat="1" ht="15" customHeight="1">
      <c r="G4736" s="172"/>
      <c r="I4736" s="173"/>
      <c r="J4736" s="173"/>
      <c r="K4736" s="174"/>
      <c r="M4736" s="175"/>
      <c r="N4736" s="174"/>
      <c r="P4736" s="174"/>
      <c r="R4736" s="175"/>
      <c r="S4736" s="174"/>
      <c r="U4736" s="174"/>
      <c r="W4736" s="175"/>
      <c r="X4736" s="174"/>
    </row>
    <row r="4737" spans="7:24" s="165" customFormat="1" ht="15" customHeight="1">
      <c r="G4737" s="172"/>
      <c r="I4737" s="173"/>
      <c r="J4737" s="173"/>
      <c r="K4737" s="174"/>
      <c r="M4737" s="175"/>
      <c r="N4737" s="174"/>
      <c r="P4737" s="174"/>
      <c r="R4737" s="175"/>
      <c r="S4737" s="174"/>
      <c r="U4737" s="174"/>
      <c r="W4737" s="175"/>
      <c r="X4737" s="174"/>
    </row>
    <row r="4738" spans="7:24" s="165" customFormat="1" ht="15" customHeight="1">
      <c r="G4738" s="172"/>
      <c r="I4738" s="173"/>
      <c r="J4738" s="173"/>
      <c r="K4738" s="174"/>
      <c r="M4738" s="175"/>
      <c r="N4738" s="174"/>
      <c r="P4738" s="174"/>
      <c r="R4738" s="175"/>
      <c r="S4738" s="174"/>
      <c r="U4738" s="174"/>
      <c r="W4738" s="175"/>
      <c r="X4738" s="174"/>
    </row>
    <row r="4739" spans="7:24" s="165" customFormat="1" ht="15" customHeight="1">
      <c r="G4739" s="172"/>
      <c r="I4739" s="173"/>
      <c r="J4739" s="173"/>
      <c r="K4739" s="174"/>
      <c r="M4739" s="175"/>
      <c r="N4739" s="174"/>
      <c r="P4739" s="174"/>
      <c r="R4739" s="175"/>
      <c r="S4739" s="174"/>
      <c r="U4739" s="174"/>
      <c r="W4739" s="175"/>
      <c r="X4739" s="174"/>
    </row>
    <row r="4740" spans="7:24" s="165" customFormat="1" ht="15" customHeight="1">
      <c r="G4740" s="172"/>
      <c r="I4740" s="173"/>
      <c r="J4740" s="173"/>
      <c r="K4740" s="174"/>
      <c r="M4740" s="175"/>
      <c r="N4740" s="174"/>
      <c r="P4740" s="174"/>
      <c r="R4740" s="175"/>
      <c r="S4740" s="174"/>
      <c r="U4740" s="174"/>
      <c r="W4740" s="175"/>
      <c r="X4740" s="174"/>
    </row>
    <row r="4741" spans="7:24" s="165" customFormat="1" ht="15" customHeight="1">
      <c r="G4741" s="172"/>
      <c r="I4741" s="173"/>
      <c r="J4741" s="173"/>
      <c r="K4741" s="174"/>
      <c r="M4741" s="175"/>
      <c r="N4741" s="174"/>
      <c r="P4741" s="174"/>
      <c r="R4741" s="175"/>
      <c r="S4741" s="174"/>
      <c r="U4741" s="174"/>
      <c r="W4741" s="175"/>
      <c r="X4741" s="174"/>
    </row>
    <row r="4742" spans="7:24" s="165" customFormat="1" ht="15" customHeight="1">
      <c r="G4742" s="172"/>
      <c r="I4742" s="173"/>
      <c r="J4742" s="173"/>
      <c r="K4742" s="174"/>
      <c r="M4742" s="175"/>
      <c r="N4742" s="174"/>
      <c r="P4742" s="174"/>
      <c r="R4742" s="175"/>
      <c r="S4742" s="174"/>
      <c r="U4742" s="174"/>
      <c r="W4742" s="175"/>
      <c r="X4742" s="174"/>
    </row>
    <row r="4743" spans="7:24" s="165" customFormat="1" ht="15" customHeight="1">
      <c r="G4743" s="172"/>
      <c r="I4743" s="173"/>
      <c r="J4743" s="173"/>
      <c r="K4743" s="174"/>
      <c r="M4743" s="175"/>
      <c r="N4743" s="174"/>
      <c r="P4743" s="174"/>
      <c r="R4743" s="175"/>
      <c r="S4743" s="174"/>
      <c r="U4743" s="174"/>
      <c r="W4743" s="175"/>
      <c r="X4743" s="174"/>
    </row>
    <row r="4744" spans="7:24" s="165" customFormat="1" ht="15" customHeight="1">
      <c r="G4744" s="172"/>
      <c r="I4744" s="173"/>
      <c r="J4744" s="173"/>
      <c r="K4744" s="174"/>
      <c r="M4744" s="175"/>
      <c r="N4744" s="174"/>
      <c r="P4744" s="174"/>
      <c r="R4744" s="175"/>
      <c r="S4744" s="174"/>
      <c r="U4744" s="174"/>
      <c r="W4744" s="175"/>
      <c r="X4744" s="174"/>
    </row>
    <row r="4745" spans="7:24" s="165" customFormat="1" ht="15" customHeight="1">
      <c r="G4745" s="172"/>
      <c r="I4745" s="173"/>
      <c r="J4745" s="173"/>
      <c r="K4745" s="174"/>
      <c r="M4745" s="175"/>
      <c r="N4745" s="174"/>
      <c r="P4745" s="174"/>
      <c r="R4745" s="175"/>
      <c r="S4745" s="174"/>
      <c r="U4745" s="174"/>
      <c r="W4745" s="175"/>
      <c r="X4745" s="174"/>
    </row>
    <row r="4746" spans="7:24" s="165" customFormat="1" ht="15" customHeight="1">
      <c r="G4746" s="172"/>
      <c r="I4746" s="173"/>
      <c r="J4746" s="173"/>
      <c r="K4746" s="174"/>
      <c r="M4746" s="175"/>
      <c r="N4746" s="174"/>
      <c r="P4746" s="174"/>
      <c r="R4746" s="175"/>
      <c r="S4746" s="174"/>
      <c r="U4746" s="174"/>
      <c r="W4746" s="175"/>
      <c r="X4746" s="174"/>
    </row>
    <row r="4747" spans="7:24" s="165" customFormat="1" ht="15" customHeight="1">
      <c r="G4747" s="172"/>
      <c r="I4747" s="173"/>
      <c r="J4747" s="173"/>
      <c r="K4747" s="174"/>
      <c r="M4747" s="175"/>
      <c r="N4747" s="174"/>
      <c r="P4747" s="174"/>
      <c r="R4747" s="175"/>
      <c r="S4747" s="174"/>
      <c r="U4747" s="174"/>
      <c r="W4747" s="175"/>
      <c r="X4747" s="174"/>
    </row>
    <row r="4748" spans="7:24" s="165" customFormat="1" ht="15" customHeight="1">
      <c r="G4748" s="172"/>
      <c r="I4748" s="173"/>
      <c r="J4748" s="173"/>
      <c r="K4748" s="174"/>
      <c r="M4748" s="175"/>
      <c r="N4748" s="174"/>
      <c r="P4748" s="174"/>
      <c r="R4748" s="175"/>
      <c r="S4748" s="174"/>
      <c r="U4748" s="174"/>
      <c r="W4748" s="175"/>
      <c r="X4748" s="174"/>
    </row>
    <row r="4749" spans="7:24" s="165" customFormat="1" ht="15" customHeight="1">
      <c r="G4749" s="172"/>
      <c r="I4749" s="173"/>
      <c r="J4749" s="173"/>
      <c r="K4749" s="174"/>
      <c r="M4749" s="175"/>
      <c r="N4749" s="174"/>
      <c r="P4749" s="174"/>
      <c r="R4749" s="175"/>
      <c r="S4749" s="174"/>
      <c r="U4749" s="174"/>
      <c r="W4749" s="175"/>
      <c r="X4749" s="174"/>
    </row>
    <row r="4750" spans="7:24" s="165" customFormat="1" ht="15" customHeight="1">
      <c r="G4750" s="172"/>
      <c r="I4750" s="173"/>
      <c r="J4750" s="173"/>
      <c r="K4750" s="174"/>
      <c r="M4750" s="175"/>
      <c r="N4750" s="174"/>
      <c r="P4750" s="174"/>
      <c r="R4750" s="175"/>
      <c r="S4750" s="174"/>
      <c r="U4750" s="174"/>
      <c r="W4750" s="175"/>
      <c r="X4750" s="174"/>
    </row>
    <row r="4751" spans="7:24" s="165" customFormat="1" ht="15" customHeight="1">
      <c r="G4751" s="172"/>
      <c r="I4751" s="173"/>
      <c r="J4751" s="173"/>
      <c r="K4751" s="174"/>
      <c r="M4751" s="175"/>
      <c r="N4751" s="174"/>
      <c r="P4751" s="174"/>
      <c r="R4751" s="175"/>
      <c r="S4751" s="174"/>
      <c r="U4751" s="174"/>
      <c r="W4751" s="175"/>
      <c r="X4751" s="174"/>
    </row>
    <row r="4752" spans="7:24" s="165" customFormat="1" ht="15" customHeight="1">
      <c r="G4752" s="172"/>
      <c r="I4752" s="173"/>
      <c r="J4752" s="173"/>
      <c r="K4752" s="174"/>
      <c r="M4752" s="175"/>
      <c r="N4752" s="174"/>
      <c r="P4752" s="174"/>
      <c r="R4752" s="175"/>
      <c r="S4752" s="174"/>
      <c r="U4752" s="174"/>
      <c r="W4752" s="175"/>
      <c r="X4752" s="174"/>
    </row>
    <row r="4753" spans="7:24" s="165" customFormat="1" ht="15" customHeight="1">
      <c r="G4753" s="172"/>
      <c r="I4753" s="173"/>
      <c r="J4753" s="173"/>
      <c r="K4753" s="174"/>
      <c r="M4753" s="175"/>
      <c r="N4753" s="174"/>
      <c r="P4753" s="174"/>
      <c r="R4753" s="175"/>
      <c r="S4753" s="174"/>
      <c r="U4753" s="174"/>
      <c r="W4753" s="175"/>
      <c r="X4753" s="174"/>
    </row>
    <row r="4754" spans="7:24" s="165" customFormat="1" ht="15" customHeight="1">
      <c r="G4754" s="172"/>
      <c r="I4754" s="173"/>
      <c r="J4754" s="173"/>
      <c r="K4754" s="174"/>
      <c r="M4754" s="175"/>
      <c r="N4754" s="174"/>
      <c r="P4754" s="174"/>
      <c r="R4754" s="175"/>
      <c r="S4754" s="174"/>
      <c r="U4754" s="174"/>
      <c r="W4754" s="175"/>
      <c r="X4754" s="174"/>
    </row>
    <row r="4755" spans="7:24" s="165" customFormat="1" ht="15" customHeight="1">
      <c r="G4755" s="172"/>
      <c r="I4755" s="173"/>
      <c r="J4755" s="173"/>
      <c r="K4755" s="174"/>
      <c r="M4755" s="175"/>
      <c r="N4755" s="174"/>
      <c r="P4755" s="174"/>
      <c r="R4755" s="175"/>
      <c r="S4755" s="174"/>
      <c r="U4755" s="174"/>
      <c r="W4755" s="175"/>
      <c r="X4755" s="174"/>
    </row>
    <row r="4756" spans="7:24" s="165" customFormat="1" ht="15" customHeight="1">
      <c r="G4756" s="172"/>
      <c r="I4756" s="173"/>
      <c r="J4756" s="173"/>
      <c r="K4756" s="174"/>
      <c r="M4756" s="175"/>
      <c r="N4756" s="174"/>
      <c r="P4756" s="174"/>
      <c r="R4756" s="175"/>
      <c r="S4756" s="174"/>
      <c r="U4756" s="174"/>
      <c r="W4756" s="175"/>
      <c r="X4756" s="174"/>
    </row>
    <row r="4757" spans="7:24" s="165" customFormat="1" ht="15" customHeight="1">
      <c r="G4757" s="172"/>
      <c r="I4757" s="173"/>
      <c r="J4757" s="173"/>
      <c r="K4757" s="174"/>
      <c r="M4757" s="175"/>
      <c r="N4757" s="174"/>
      <c r="P4757" s="174"/>
      <c r="R4757" s="175"/>
      <c r="S4757" s="174"/>
      <c r="U4757" s="174"/>
      <c r="W4757" s="175"/>
      <c r="X4757" s="174"/>
    </row>
    <row r="4758" spans="7:24" s="165" customFormat="1" ht="15" customHeight="1">
      <c r="G4758" s="172"/>
      <c r="I4758" s="173"/>
      <c r="J4758" s="173"/>
      <c r="K4758" s="174"/>
      <c r="M4758" s="175"/>
      <c r="N4758" s="174"/>
      <c r="P4758" s="174"/>
      <c r="R4758" s="175"/>
      <c r="S4758" s="174"/>
      <c r="U4758" s="174"/>
      <c r="W4758" s="175"/>
      <c r="X4758" s="174"/>
    </row>
    <row r="4759" spans="7:24" s="165" customFormat="1" ht="15" customHeight="1">
      <c r="G4759" s="172"/>
      <c r="I4759" s="173"/>
      <c r="J4759" s="173"/>
      <c r="K4759" s="174"/>
      <c r="M4759" s="175"/>
      <c r="N4759" s="174"/>
      <c r="P4759" s="174"/>
      <c r="R4759" s="175"/>
      <c r="S4759" s="174"/>
      <c r="U4759" s="174"/>
      <c r="W4759" s="175"/>
      <c r="X4759" s="174"/>
    </row>
    <row r="4760" spans="7:24" s="165" customFormat="1" ht="15" customHeight="1">
      <c r="G4760" s="172"/>
      <c r="I4760" s="173"/>
      <c r="J4760" s="173"/>
      <c r="K4760" s="174"/>
      <c r="M4760" s="175"/>
      <c r="N4760" s="174"/>
      <c r="P4760" s="174"/>
      <c r="R4760" s="175"/>
      <c r="S4760" s="174"/>
      <c r="U4760" s="174"/>
      <c r="W4760" s="175"/>
      <c r="X4760" s="174"/>
    </row>
    <row r="4761" spans="7:24" s="165" customFormat="1" ht="15" customHeight="1">
      <c r="G4761" s="172"/>
      <c r="I4761" s="173"/>
      <c r="J4761" s="173"/>
      <c r="K4761" s="174"/>
      <c r="M4761" s="175"/>
      <c r="N4761" s="174"/>
      <c r="P4761" s="174"/>
      <c r="R4761" s="175"/>
      <c r="S4761" s="174"/>
      <c r="U4761" s="174"/>
      <c r="W4761" s="175"/>
      <c r="X4761" s="174"/>
    </row>
    <row r="4762" spans="7:24" s="165" customFormat="1" ht="15" customHeight="1">
      <c r="G4762" s="172"/>
      <c r="I4762" s="173"/>
      <c r="J4762" s="173"/>
      <c r="K4762" s="174"/>
      <c r="M4762" s="175"/>
      <c r="N4762" s="174"/>
      <c r="P4762" s="174"/>
      <c r="R4762" s="175"/>
      <c r="S4762" s="174"/>
      <c r="U4762" s="174"/>
      <c r="W4762" s="175"/>
      <c r="X4762" s="174"/>
    </row>
    <row r="4763" spans="7:24" s="165" customFormat="1" ht="15" customHeight="1">
      <c r="G4763" s="172"/>
      <c r="I4763" s="173"/>
      <c r="J4763" s="173"/>
      <c r="K4763" s="174"/>
      <c r="M4763" s="175"/>
      <c r="N4763" s="174"/>
      <c r="P4763" s="174"/>
      <c r="R4763" s="175"/>
      <c r="S4763" s="174"/>
      <c r="U4763" s="174"/>
      <c r="W4763" s="175"/>
      <c r="X4763" s="174"/>
    </row>
    <row r="4764" spans="7:24" s="165" customFormat="1" ht="15" customHeight="1">
      <c r="G4764" s="172"/>
      <c r="I4764" s="173"/>
      <c r="J4764" s="173"/>
      <c r="K4764" s="174"/>
      <c r="M4764" s="175"/>
      <c r="N4764" s="174"/>
      <c r="P4764" s="174"/>
      <c r="R4764" s="175"/>
      <c r="S4764" s="174"/>
      <c r="U4764" s="174"/>
      <c r="W4764" s="175"/>
      <c r="X4764" s="174"/>
    </row>
    <row r="4765" spans="7:24" s="165" customFormat="1" ht="15" customHeight="1">
      <c r="G4765" s="172"/>
      <c r="I4765" s="173"/>
      <c r="J4765" s="173"/>
      <c r="K4765" s="174"/>
      <c r="M4765" s="175"/>
      <c r="N4765" s="174"/>
      <c r="P4765" s="174"/>
      <c r="R4765" s="175"/>
      <c r="S4765" s="174"/>
      <c r="U4765" s="174"/>
      <c r="W4765" s="175"/>
      <c r="X4765" s="174"/>
    </row>
    <row r="4766" spans="7:24" s="165" customFormat="1" ht="15" customHeight="1">
      <c r="G4766" s="172"/>
      <c r="I4766" s="173"/>
      <c r="J4766" s="173"/>
      <c r="K4766" s="174"/>
      <c r="M4766" s="175"/>
      <c r="N4766" s="174"/>
      <c r="P4766" s="174"/>
      <c r="R4766" s="175"/>
      <c r="S4766" s="174"/>
      <c r="U4766" s="174"/>
      <c r="W4766" s="175"/>
      <c r="X4766" s="174"/>
    </row>
    <row r="4767" spans="7:24" s="165" customFormat="1" ht="15" customHeight="1">
      <c r="G4767" s="172"/>
      <c r="I4767" s="173"/>
      <c r="J4767" s="173"/>
      <c r="K4767" s="174"/>
      <c r="M4767" s="175"/>
      <c r="N4767" s="174"/>
      <c r="P4767" s="174"/>
      <c r="R4767" s="175"/>
      <c r="S4767" s="174"/>
      <c r="U4767" s="174"/>
      <c r="W4767" s="175"/>
      <c r="X4767" s="174"/>
    </row>
    <row r="4768" spans="7:24" s="165" customFormat="1" ht="15" customHeight="1">
      <c r="G4768" s="172"/>
      <c r="I4768" s="173"/>
      <c r="J4768" s="173"/>
      <c r="K4768" s="174"/>
      <c r="M4768" s="175"/>
      <c r="N4768" s="174"/>
      <c r="P4768" s="174"/>
      <c r="R4768" s="175"/>
      <c r="S4768" s="174"/>
      <c r="U4768" s="174"/>
      <c r="W4768" s="175"/>
      <c r="X4768" s="174"/>
    </row>
    <row r="4769" spans="7:24" s="165" customFormat="1" ht="15" customHeight="1">
      <c r="G4769" s="172"/>
      <c r="I4769" s="173"/>
      <c r="J4769" s="173"/>
      <c r="K4769" s="174"/>
      <c r="M4769" s="175"/>
      <c r="N4769" s="174"/>
      <c r="P4769" s="174"/>
      <c r="R4769" s="175"/>
      <c r="S4769" s="174"/>
      <c r="U4769" s="174"/>
      <c r="W4769" s="175"/>
      <c r="X4769" s="174"/>
    </row>
    <row r="4770" spans="7:24" s="165" customFormat="1" ht="15" customHeight="1">
      <c r="G4770" s="172"/>
      <c r="I4770" s="173"/>
      <c r="J4770" s="173"/>
      <c r="K4770" s="174"/>
      <c r="M4770" s="175"/>
      <c r="N4770" s="174"/>
      <c r="P4770" s="174"/>
      <c r="R4770" s="175"/>
      <c r="S4770" s="174"/>
      <c r="U4770" s="174"/>
      <c r="W4770" s="175"/>
      <c r="X4770" s="174"/>
    </row>
    <row r="4771" spans="7:24" s="165" customFormat="1" ht="15" customHeight="1">
      <c r="G4771" s="172"/>
      <c r="I4771" s="173"/>
      <c r="J4771" s="173"/>
      <c r="K4771" s="174"/>
      <c r="M4771" s="175"/>
      <c r="N4771" s="174"/>
      <c r="P4771" s="174"/>
      <c r="R4771" s="175"/>
      <c r="S4771" s="174"/>
      <c r="U4771" s="174"/>
      <c r="W4771" s="175"/>
      <c r="X4771" s="174"/>
    </row>
    <row r="4772" spans="7:24" s="165" customFormat="1" ht="15" customHeight="1">
      <c r="G4772" s="172"/>
      <c r="I4772" s="173"/>
      <c r="J4772" s="173"/>
      <c r="K4772" s="174"/>
      <c r="M4772" s="175"/>
      <c r="N4772" s="174"/>
      <c r="P4772" s="174"/>
      <c r="R4772" s="175"/>
      <c r="S4772" s="174"/>
      <c r="U4772" s="174"/>
      <c r="W4772" s="175"/>
      <c r="X4772" s="174"/>
    </row>
    <row r="4773" spans="7:24" s="165" customFormat="1" ht="15" customHeight="1">
      <c r="G4773" s="172"/>
      <c r="I4773" s="173"/>
      <c r="J4773" s="173"/>
      <c r="K4773" s="174"/>
      <c r="M4773" s="175"/>
      <c r="N4773" s="174"/>
      <c r="P4773" s="174"/>
      <c r="R4773" s="175"/>
      <c r="S4773" s="174"/>
      <c r="U4773" s="174"/>
      <c r="W4773" s="175"/>
      <c r="X4773" s="174"/>
    </row>
    <row r="4774" spans="7:24" s="165" customFormat="1" ht="15" customHeight="1">
      <c r="G4774" s="172"/>
      <c r="I4774" s="173"/>
      <c r="J4774" s="173"/>
      <c r="K4774" s="174"/>
      <c r="M4774" s="175"/>
      <c r="N4774" s="174"/>
      <c r="P4774" s="174"/>
      <c r="R4774" s="175"/>
      <c r="S4774" s="174"/>
      <c r="U4774" s="174"/>
      <c r="W4774" s="175"/>
      <c r="X4774" s="174"/>
    </row>
    <row r="4775" spans="7:24" s="165" customFormat="1" ht="15" customHeight="1">
      <c r="G4775" s="172"/>
      <c r="I4775" s="173"/>
      <c r="J4775" s="173"/>
      <c r="K4775" s="174"/>
      <c r="M4775" s="175"/>
      <c r="N4775" s="174"/>
      <c r="P4775" s="174"/>
      <c r="R4775" s="175"/>
      <c r="S4775" s="174"/>
      <c r="U4775" s="174"/>
      <c r="W4775" s="175"/>
      <c r="X4775" s="174"/>
    </row>
    <row r="4776" spans="7:24" s="165" customFormat="1" ht="15" customHeight="1">
      <c r="G4776" s="172"/>
      <c r="I4776" s="173"/>
      <c r="J4776" s="173"/>
      <c r="K4776" s="174"/>
      <c r="M4776" s="175"/>
      <c r="N4776" s="174"/>
      <c r="P4776" s="174"/>
      <c r="R4776" s="175"/>
      <c r="S4776" s="174"/>
      <c r="U4776" s="174"/>
      <c r="W4776" s="175"/>
      <c r="X4776" s="174"/>
    </row>
    <row r="4777" spans="7:24" s="165" customFormat="1" ht="15" customHeight="1">
      <c r="G4777" s="172"/>
      <c r="I4777" s="173"/>
      <c r="J4777" s="173"/>
      <c r="K4777" s="174"/>
      <c r="M4777" s="175"/>
      <c r="N4777" s="174"/>
      <c r="P4777" s="174"/>
      <c r="R4777" s="175"/>
      <c r="S4777" s="174"/>
      <c r="U4777" s="174"/>
      <c r="W4777" s="175"/>
      <c r="X4777" s="174"/>
    </row>
    <row r="4778" spans="7:24" s="165" customFormat="1" ht="15" customHeight="1">
      <c r="G4778" s="172"/>
      <c r="I4778" s="173"/>
      <c r="J4778" s="173"/>
      <c r="K4778" s="174"/>
      <c r="M4778" s="175"/>
      <c r="N4778" s="174"/>
      <c r="P4778" s="174"/>
      <c r="R4778" s="175"/>
      <c r="S4778" s="174"/>
      <c r="U4778" s="174"/>
      <c r="W4778" s="175"/>
      <c r="X4778" s="174"/>
    </row>
    <row r="4779" spans="7:24" s="165" customFormat="1" ht="15" customHeight="1">
      <c r="G4779" s="172"/>
      <c r="I4779" s="173"/>
      <c r="J4779" s="173"/>
      <c r="K4779" s="174"/>
      <c r="M4779" s="175"/>
      <c r="N4779" s="174"/>
      <c r="P4779" s="174"/>
      <c r="R4779" s="175"/>
      <c r="S4779" s="174"/>
      <c r="U4779" s="174"/>
      <c r="W4779" s="175"/>
      <c r="X4779" s="174"/>
    </row>
    <row r="4780" spans="7:24" s="165" customFormat="1" ht="15" customHeight="1">
      <c r="G4780" s="172"/>
      <c r="I4780" s="173"/>
      <c r="J4780" s="173"/>
      <c r="K4780" s="174"/>
      <c r="M4780" s="175"/>
      <c r="N4780" s="174"/>
      <c r="P4780" s="174"/>
      <c r="R4780" s="175"/>
      <c r="S4780" s="174"/>
      <c r="U4780" s="174"/>
      <c r="W4780" s="175"/>
      <c r="X4780" s="174"/>
    </row>
    <row r="4781" spans="7:24" s="165" customFormat="1" ht="15" customHeight="1">
      <c r="G4781" s="172"/>
      <c r="I4781" s="173"/>
      <c r="J4781" s="173"/>
      <c r="K4781" s="174"/>
      <c r="M4781" s="175"/>
      <c r="N4781" s="174"/>
      <c r="P4781" s="174"/>
      <c r="R4781" s="175"/>
      <c r="S4781" s="174"/>
      <c r="U4781" s="174"/>
      <c r="W4781" s="175"/>
      <c r="X4781" s="174"/>
    </row>
    <row r="4782" spans="7:24" s="165" customFormat="1" ht="15" customHeight="1">
      <c r="G4782" s="172"/>
      <c r="I4782" s="173"/>
      <c r="J4782" s="173"/>
      <c r="K4782" s="174"/>
      <c r="M4782" s="175"/>
      <c r="N4782" s="174"/>
      <c r="P4782" s="174"/>
      <c r="R4782" s="175"/>
      <c r="S4782" s="174"/>
      <c r="U4782" s="174"/>
      <c r="W4782" s="175"/>
      <c r="X4782" s="174"/>
    </row>
    <row r="4783" spans="7:24" s="165" customFormat="1" ht="15" customHeight="1">
      <c r="G4783" s="172"/>
      <c r="I4783" s="173"/>
      <c r="J4783" s="173"/>
      <c r="K4783" s="174"/>
      <c r="M4783" s="175"/>
      <c r="N4783" s="174"/>
      <c r="P4783" s="174"/>
      <c r="R4783" s="175"/>
      <c r="S4783" s="174"/>
      <c r="U4783" s="174"/>
      <c r="W4783" s="175"/>
      <c r="X4783" s="174"/>
    </row>
    <row r="4784" spans="7:24" s="165" customFormat="1" ht="15" customHeight="1">
      <c r="G4784" s="172"/>
      <c r="I4784" s="173"/>
      <c r="J4784" s="173"/>
      <c r="K4784" s="174"/>
      <c r="M4784" s="175"/>
      <c r="N4784" s="174"/>
      <c r="P4784" s="174"/>
      <c r="R4784" s="175"/>
      <c r="S4784" s="174"/>
      <c r="U4784" s="174"/>
      <c r="W4784" s="175"/>
      <c r="X4784" s="174"/>
    </row>
    <row r="4785" spans="7:24" s="165" customFormat="1" ht="15" customHeight="1">
      <c r="G4785" s="172"/>
      <c r="I4785" s="173"/>
      <c r="J4785" s="173"/>
      <c r="K4785" s="174"/>
      <c r="M4785" s="175"/>
      <c r="N4785" s="174"/>
      <c r="P4785" s="174"/>
      <c r="R4785" s="175"/>
      <c r="S4785" s="174"/>
      <c r="U4785" s="174"/>
      <c r="W4785" s="175"/>
      <c r="X4785" s="174"/>
    </row>
    <row r="4786" spans="7:24" s="165" customFormat="1" ht="15" customHeight="1">
      <c r="G4786" s="172"/>
      <c r="I4786" s="173"/>
      <c r="J4786" s="173"/>
      <c r="K4786" s="174"/>
      <c r="M4786" s="175"/>
      <c r="N4786" s="174"/>
      <c r="P4786" s="174"/>
      <c r="R4786" s="175"/>
      <c r="S4786" s="174"/>
      <c r="U4786" s="174"/>
      <c r="W4786" s="175"/>
      <c r="X4786" s="174"/>
    </row>
    <row r="4787" spans="7:24" s="165" customFormat="1" ht="15" customHeight="1">
      <c r="G4787" s="172"/>
      <c r="I4787" s="173"/>
      <c r="J4787" s="173"/>
      <c r="K4787" s="174"/>
      <c r="M4787" s="175"/>
      <c r="N4787" s="174"/>
      <c r="P4787" s="174"/>
      <c r="R4787" s="175"/>
      <c r="S4787" s="174"/>
      <c r="U4787" s="174"/>
      <c r="W4787" s="175"/>
      <c r="X4787" s="174"/>
    </row>
    <row r="4788" spans="7:24" s="165" customFormat="1" ht="15" customHeight="1">
      <c r="G4788" s="172"/>
      <c r="I4788" s="173"/>
      <c r="J4788" s="173"/>
      <c r="K4788" s="174"/>
      <c r="M4788" s="175"/>
      <c r="N4788" s="174"/>
      <c r="P4788" s="174"/>
      <c r="R4788" s="175"/>
      <c r="S4788" s="174"/>
      <c r="U4788" s="174"/>
      <c r="W4788" s="175"/>
      <c r="X4788" s="174"/>
    </row>
    <row r="4789" spans="7:24" s="165" customFormat="1" ht="15" customHeight="1">
      <c r="G4789" s="172"/>
      <c r="I4789" s="173"/>
      <c r="J4789" s="173"/>
      <c r="K4789" s="174"/>
      <c r="M4789" s="175"/>
      <c r="N4789" s="174"/>
      <c r="P4789" s="174"/>
      <c r="R4789" s="175"/>
      <c r="S4789" s="174"/>
      <c r="U4789" s="174"/>
      <c r="W4789" s="175"/>
      <c r="X4789" s="174"/>
    </row>
    <row r="4790" spans="7:24" s="165" customFormat="1" ht="15" customHeight="1">
      <c r="G4790" s="172"/>
      <c r="I4790" s="173"/>
      <c r="J4790" s="173"/>
      <c r="K4790" s="174"/>
      <c r="M4790" s="175"/>
      <c r="N4790" s="174"/>
      <c r="P4790" s="174"/>
      <c r="R4790" s="175"/>
      <c r="S4790" s="174"/>
      <c r="U4790" s="174"/>
      <c r="W4790" s="175"/>
      <c r="X4790" s="174"/>
    </row>
    <row r="4791" spans="7:24" s="165" customFormat="1" ht="15" customHeight="1">
      <c r="G4791" s="172"/>
      <c r="I4791" s="173"/>
      <c r="J4791" s="173"/>
      <c r="K4791" s="174"/>
      <c r="M4791" s="175"/>
      <c r="N4791" s="174"/>
      <c r="P4791" s="174"/>
      <c r="R4791" s="175"/>
      <c r="S4791" s="174"/>
      <c r="U4791" s="174"/>
      <c r="W4791" s="175"/>
      <c r="X4791" s="174"/>
    </row>
    <row r="4792" spans="7:24" s="165" customFormat="1" ht="15" customHeight="1">
      <c r="G4792" s="172"/>
      <c r="I4792" s="173"/>
      <c r="J4792" s="173"/>
      <c r="K4792" s="174"/>
      <c r="M4792" s="175"/>
      <c r="N4792" s="174"/>
      <c r="P4792" s="174"/>
      <c r="R4792" s="175"/>
      <c r="S4792" s="174"/>
      <c r="U4792" s="174"/>
      <c r="W4792" s="175"/>
      <c r="X4792" s="174"/>
    </row>
    <row r="4793" spans="7:24" s="165" customFormat="1" ht="15" customHeight="1">
      <c r="G4793" s="172"/>
      <c r="I4793" s="173"/>
      <c r="J4793" s="173"/>
      <c r="K4793" s="174"/>
      <c r="M4793" s="175"/>
      <c r="N4793" s="174"/>
      <c r="P4793" s="174"/>
      <c r="R4793" s="175"/>
      <c r="S4793" s="174"/>
      <c r="U4793" s="174"/>
      <c r="W4793" s="175"/>
      <c r="X4793" s="174"/>
    </row>
    <row r="4794" spans="7:24" s="165" customFormat="1" ht="15" customHeight="1">
      <c r="G4794" s="172"/>
      <c r="I4794" s="173"/>
      <c r="J4794" s="173"/>
      <c r="K4794" s="174"/>
      <c r="M4794" s="175"/>
      <c r="N4794" s="174"/>
      <c r="P4794" s="174"/>
      <c r="R4794" s="175"/>
      <c r="S4794" s="174"/>
      <c r="U4794" s="174"/>
      <c r="W4794" s="175"/>
      <c r="X4794" s="174"/>
    </row>
    <row r="4795" spans="7:24" s="165" customFormat="1" ht="15" customHeight="1">
      <c r="G4795" s="172"/>
      <c r="I4795" s="173"/>
      <c r="J4795" s="173"/>
      <c r="K4795" s="174"/>
      <c r="M4795" s="175"/>
      <c r="N4795" s="174"/>
      <c r="P4795" s="174"/>
      <c r="R4795" s="175"/>
      <c r="S4795" s="174"/>
      <c r="U4795" s="174"/>
      <c r="W4795" s="175"/>
      <c r="X4795" s="174"/>
    </row>
    <row r="4796" spans="7:24" s="165" customFormat="1" ht="15" customHeight="1">
      <c r="G4796" s="172"/>
      <c r="I4796" s="173"/>
      <c r="J4796" s="173"/>
      <c r="K4796" s="174"/>
      <c r="M4796" s="175"/>
      <c r="N4796" s="174"/>
      <c r="P4796" s="174"/>
      <c r="R4796" s="175"/>
      <c r="S4796" s="174"/>
      <c r="U4796" s="174"/>
      <c r="W4796" s="175"/>
      <c r="X4796" s="174"/>
    </row>
    <row r="4797" spans="7:24" s="165" customFormat="1" ht="15" customHeight="1">
      <c r="G4797" s="172"/>
      <c r="I4797" s="173"/>
      <c r="J4797" s="173"/>
      <c r="K4797" s="174"/>
      <c r="M4797" s="175"/>
      <c r="N4797" s="174"/>
      <c r="P4797" s="174"/>
      <c r="R4797" s="175"/>
      <c r="S4797" s="174"/>
      <c r="U4797" s="174"/>
      <c r="W4797" s="175"/>
      <c r="X4797" s="174"/>
    </row>
    <row r="4798" spans="7:24" s="165" customFormat="1" ht="15" customHeight="1">
      <c r="G4798" s="172"/>
      <c r="I4798" s="173"/>
      <c r="J4798" s="173"/>
      <c r="K4798" s="174"/>
      <c r="M4798" s="175"/>
      <c r="N4798" s="174"/>
      <c r="P4798" s="174"/>
      <c r="R4798" s="175"/>
      <c r="S4798" s="174"/>
      <c r="U4798" s="174"/>
      <c r="W4798" s="175"/>
      <c r="X4798" s="174"/>
    </row>
    <row r="4799" spans="7:24" s="165" customFormat="1" ht="15" customHeight="1">
      <c r="G4799" s="172"/>
      <c r="I4799" s="173"/>
      <c r="J4799" s="173"/>
      <c r="K4799" s="174"/>
      <c r="M4799" s="175"/>
      <c r="N4799" s="174"/>
      <c r="P4799" s="174"/>
      <c r="R4799" s="175"/>
      <c r="S4799" s="174"/>
      <c r="U4799" s="174"/>
      <c r="W4799" s="175"/>
      <c r="X4799" s="174"/>
    </row>
    <row r="4800" spans="7:24" s="165" customFormat="1" ht="15" customHeight="1">
      <c r="G4800" s="172"/>
      <c r="I4800" s="173"/>
      <c r="J4800" s="173"/>
      <c r="K4800" s="174"/>
      <c r="M4800" s="175"/>
      <c r="N4800" s="174"/>
      <c r="P4800" s="174"/>
      <c r="R4800" s="175"/>
      <c r="S4800" s="174"/>
      <c r="U4800" s="174"/>
      <c r="W4800" s="175"/>
      <c r="X4800" s="174"/>
    </row>
    <row r="4801" spans="7:24" s="165" customFormat="1" ht="15" customHeight="1">
      <c r="G4801" s="172"/>
      <c r="I4801" s="173"/>
      <c r="J4801" s="173"/>
      <c r="K4801" s="174"/>
      <c r="M4801" s="175"/>
      <c r="N4801" s="174"/>
      <c r="P4801" s="174"/>
      <c r="R4801" s="175"/>
      <c r="S4801" s="174"/>
      <c r="U4801" s="174"/>
      <c r="W4801" s="175"/>
      <c r="X4801" s="174"/>
    </row>
    <row r="4802" spans="7:24" s="165" customFormat="1" ht="15" customHeight="1">
      <c r="G4802" s="172"/>
      <c r="I4802" s="173"/>
      <c r="J4802" s="173"/>
      <c r="K4802" s="174"/>
      <c r="M4802" s="175"/>
      <c r="N4802" s="174"/>
      <c r="P4802" s="174"/>
      <c r="R4802" s="175"/>
      <c r="S4802" s="174"/>
      <c r="U4802" s="174"/>
      <c r="W4802" s="175"/>
      <c r="X4802" s="174"/>
    </row>
    <row r="4803" spans="7:24" s="165" customFormat="1" ht="15" customHeight="1">
      <c r="G4803" s="172"/>
      <c r="I4803" s="173"/>
      <c r="J4803" s="173"/>
      <c r="K4803" s="174"/>
      <c r="M4803" s="175"/>
      <c r="N4803" s="174"/>
      <c r="P4803" s="174"/>
      <c r="R4803" s="175"/>
      <c r="S4803" s="174"/>
      <c r="U4803" s="174"/>
      <c r="W4803" s="175"/>
      <c r="X4803" s="174"/>
    </row>
    <row r="4804" spans="7:24" s="165" customFormat="1" ht="15" customHeight="1">
      <c r="G4804" s="172"/>
      <c r="I4804" s="173"/>
      <c r="J4804" s="173"/>
      <c r="K4804" s="174"/>
      <c r="M4804" s="175"/>
      <c r="N4804" s="174"/>
      <c r="P4804" s="174"/>
      <c r="R4804" s="175"/>
      <c r="S4804" s="174"/>
      <c r="U4804" s="174"/>
      <c r="W4804" s="175"/>
      <c r="X4804" s="174"/>
    </row>
    <row r="4805" spans="7:24" s="165" customFormat="1" ht="15" customHeight="1">
      <c r="G4805" s="172"/>
      <c r="I4805" s="173"/>
      <c r="J4805" s="173"/>
      <c r="K4805" s="174"/>
      <c r="M4805" s="175"/>
      <c r="N4805" s="174"/>
      <c r="P4805" s="174"/>
      <c r="R4805" s="175"/>
      <c r="S4805" s="174"/>
      <c r="U4805" s="174"/>
      <c r="W4805" s="175"/>
      <c r="X4805" s="174"/>
    </row>
    <row r="4806" spans="7:24" s="165" customFormat="1" ht="15" customHeight="1">
      <c r="G4806" s="172"/>
      <c r="I4806" s="173"/>
      <c r="J4806" s="173"/>
      <c r="K4806" s="174"/>
      <c r="M4806" s="175"/>
      <c r="N4806" s="174"/>
      <c r="P4806" s="174"/>
      <c r="R4806" s="175"/>
      <c r="S4806" s="174"/>
      <c r="U4806" s="174"/>
      <c r="W4806" s="175"/>
      <c r="X4806" s="174"/>
    </row>
    <row r="4807" spans="7:24" s="165" customFormat="1" ht="15" customHeight="1">
      <c r="G4807" s="172"/>
      <c r="I4807" s="173"/>
      <c r="J4807" s="173"/>
      <c r="K4807" s="174"/>
      <c r="M4807" s="175"/>
      <c r="N4807" s="174"/>
      <c r="P4807" s="174"/>
      <c r="R4807" s="175"/>
      <c r="S4807" s="174"/>
      <c r="U4807" s="174"/>
      <c r="W4807" s="175"/>
      <c r="X4807" s="174"/>
    </row>
    <row r="4808" spans="7:24" s="165" customFormat="1" ht="15" customHeight="1">
      <c r="G4808" s="172"/>
      <c r="I4808" s="173"/>
      <c r="J4808" s="173"/>
      <c r="K4808" s="174"/>
      <c r="M4808" s="175"/>
      <c r="N4808" s="174"/>
      <c r="P4808" s="174"/>
      <c r="R4808" s="175"/>
      <c r="S4808" s="174"/>
      <c r="U4808" s="174"/>
      <c r="W4808" s="175"/>
      <c r="X4808" s="174"/>
    </row>
    <row r="4809" spans="7:24" s="165" customFormat="1" ht="15" customHeight="1">
      <c r="G4809" s="172"/>
      <c r="I4809" s="173"/>
      <c r="J4809" s="173"/>
      <c r="K4809" s="174"/>
      <c r="M4809" s="175"/>
      <c r="N4809" s="174"/>
      <c r="P4809" s="174"/>
      <c r="R4809" s="175"/>
      <c r="S4809" s="174"/>
      <c r="U4809" s="174"/>
      <c r="W4809" s="175"/>
      <c r="X4809" s="174"/>
    </row>
    <row r="4810" spans="7:24" s="165" customFormat="1" ht="15" customHeight="1">
      <c r="G4810" s="172"/>
      <c r="I4810" s="173"/>
      <c r="J4810" s="173"/>
      <c r="K4810" s="174"/>
      <c r="M4810" s="175"/>
      <c r="N4810" s="174"/>
      <c r="P4810" s="174"/>
      <c r="R4810" s="175"/>
      <c r="S4810" s="174"/>
      <c r="U4810" s="174"/>
      <c r="W4810" s="175"/>
      <c r="X4810" s="174"/>
    </row>
    <row r="4811" spans="7:24" s="165" customFormat="1" ht="15" customHeight="1">
      <c r="G4811" s="172"/>
      <c r="I4811" s="173"/>
      <c r="J4811" s="173"/>
      <c r="K4811" s="174"/>
      <c r="M4811" s="175"/>
      <c r="N4811" s="174"/>
      <c r="P4811" s="174"/>
      <c r="R4811" s="175"/>
      <c r="S4811" s="174"/>
      <c r="U4811" s="174"/>
      <c r="W4811" s="175"/>
      <c r="X4811" s="174"/>
    </row>
    <row r="4812" spans="7:24" s="165" customFormat="1" ht="15" customHeight="1">
      <c r="G4812" s="172"/>
      <c r="I4812" s="173"/>
      <c r="J4812" s="173"/>
      <c r="K4812" s="174"/>
      <c r="M4812" s="175"/>
      <c r="N4812" s="174"/>
      <c r="P4812" s="174"/>
      <c r="R4812" s="175"/>
      <c r="S4812" s="174"/>
      <c r="U4812" s="174"/>
      <c r="W4812" s="175"/>
      <c r="X4812" s="174"/>
    </row>
    <row r="4813" spans="7:24" s="165" customFormat="1" ht="15" customHeight="1">
      <c r="G4813" s="172"/>
      <c r="I4813" s="173"/>
      <c r="J4813" s="173"/>
      <c r="K4813" s="174"/>
      <c r="M4813" s="175"/>
      <c r="N4813" s="174"/>
      <c r="P4813" s="174"/>
      <c r="R4813" s="175"/>
      <c r="S4813" s="174"/>
      <c r="U4813" s="174"/>
      <c r="W4813" s="175"/>
      <c r="X4813" s="174"/>
    </row>
    <row r="4814" spans="7:24" s="165" customFormat="1" ht="15" customHeight="1">
      <c r="G4814" s="172"/>
      <c r="I4814" s="173"/>
      <c r="J4814" s="173"/>
      <c r="K4814" s="174"/>
      <c r="M4814" s="175"/>
      <c r="N4814" s="174"/>
      <c r="P4814" s="174"/>
      <c r="R4814" s="175"/>
      <c r="S4814" s="174"/>
      <c r="U4814" s="174"/>
      <c r="W4814" s="175"/>
      <c r="X4814" s="174"/>
    </row>
    <row r="4815" spans="7:24" s="165" customFormat="1" ht="15" customHeight="1">
      <c r="G4815" s="172"/>
      <c r="I4815" s="173"/>
      <c r="J4815" s="173"/>
      <c r="K4815" s="174"/>
      <c r="M4815" s="175"/>
      <c r="N4815" s="174"/>
      <c r="P4815" s="174"/>
      <c r="R4815" s="175"/>
      <c r="S4815" s="174"/>
      <c r="U4815" s="174"/>
      <c r="W4815" s="175"/>
      <c r="X4815" s="174"/>
    </row>
    <row r="4816" spans="7:24" s="165" customFormat="1" ht="15" customHeight="1">
      <c r="G4816" s="172"/>
      <c r="I4816" s="173"/>
      <c r="J4816" s="173"/>
      <c r="K4816" s="174"/>
      <c r="M4816" s="175"/>
      <c r="N4816" s="174"/>
      <c r="P4816" s="174"/>
      <c r="R4816" s="175"/>
      <c r="S4816" s="174"/>
      <c r="U4816" s="174"/>
      <c r="W4816" s="175"/>
      <c r="X4816" s="174"/>
    </row>
    <row r="4817" spans="7:24" s="165" customFormat="1" ht="15" customHeight="1">
      <c r="G4817" s="172"/>
      <c r="I4817" s="173"/>
      <c r="J4817" s="173"/>
      <c r="K4817" s="174"/>
      <c r="M4817" s="175"/>
      <c r="N4817" s="174"/>
      <c r="P4817" s="174"/>
      <c r="R4817" s="175"/>
      <c r="S4817" s="174"/>
      <c r="U4817" s="174"/>
      <c r="W4817" s="175"/>
      <c r="X4817" s="174"/>
    </row>
    <row r="4818" spans="7:24" s="165" customFormat="1" ht="15" customHeight="1">
      <c r="G4818" s="172"/>
      <c r="I4818" s="173"/>
      <c r="J4818" s="173"/>
      <c r="K4818" s="174"/>
      <c r="M4818" s="175"/>
      <c r="N4818" s="174"/>
      <c r="P4818" s="174"/>
      <c r="R4818" s="175"/>
      <c r="S4818" s="174"/>
      <c r="U4818" s="174"/>
      <c r="W4818" s="175"/>
      <c r="X4818" s="174"/>
    </row>
    <row r="4819" spans="7:24" s="165" customFormat="1" ht="15" customHeight="1">
      <c r="G4819" s="172"/>
      <c r="I4819" s="173"/>
      <c r="J4819" s="173"/>
      <c r="K4819" s="174"/>
      <c r="M4819" s="175"/>
      <c r="N4819" s="174"/>
      <c r="P4819" s="174"/>
      <c r="R4819" s="175"/>
      <c r="S4819" s="174"/>
      <c r="U4819" s="174"/>
      <c r="W4819" s="175"/>
      <c r="X4819" s="174"/>
    </row>
    <row r="4820" spans="7:24" s="165" customFormat="1" ht="15" customHeight="1">
      <c r="G4820" s="172"/>
      <c r="I4820" s="173"/>
      <c r="J4820" s="173"/>
      <c r="K4820" s="174"/>
      <c r="M4820" s="175"/>
      <c r="N4820" s="174"/>
      <c r="P4820" s="174"/>
      <c r="R4820" s="175"/>
      <c r="S4820" s="174"/>
      <c r="U4820" s="174"/>
      <c r="W4820" s="175"/>
      <c r="X4820" s="174"/>
    </row>
    <row r="4821" spans="7:24" s="165" customFormat="1" ht="15" customHeight="1">
      <c r="G4821" s="172"/>
      <c r="I4821" s="173"/>
      <c r="J4821" s="173"/>
      <c r="K4821" s="174"/>
      <c r="M4821" s="175"/>
      <c r="N4821" s="174"/>
      <c r="P4821" s="174"/>
      <c r="R4821" s="175"/>
      <c r="S4821" s="174"/>
      <c r="U4821" s="174"/>
      <c r="W4821" s="175"/>
      <c r="X4821" s="174"/>
    </row>
    <row r="4822" spans="7:24" s="165" customFormat="1" ht="15" customHeight="1">
      <c r="G4822" s="172"/>
      <c r="I4822" s="173"/>
      <c r="J4822" s="173"/>
      <c r="K4822" s="174"/>
      <c r="M4822" s="175"/>
      <c r="N4822" s="174"/>
      <c r="P4822" s="174"/>
      <c r="R4822" s="175"/>
      <c r="S4822" s="174"/>
      <c r="U4822" s="174"/>
      <c r="W4822" s="175"/>
      <c r="X4822" s="174"/>
    </row>
    <row r="4823" spans="7:24" s="165" customFormat="1" ht="15" customHeight="1">
      <c r="G4823" s="172"/>
      <c r="I4823" s="173"/>
      <c r="J4823" s="173"/>
      <c r="K4823" s="174"/>
      <c r="M4823" s="175"/>
      <c r="N4823" s="174"/>
      <c r="P4823" s="174"/>
      <c r="R4823" s="175"/>
      <c r="S4823" s="174"/>
      <c r="U4823" s="174"/>
      <c r="W4823" s="175"/>
      <c r="X4823" s="174"/>
    </row>
    <row r="4824" spans="7:24" s="165" customFormat="1" ht="15" customHeight="1">
      <c r="G4824" s="172"/>
      <c r="I4824" s="173"/>
      <c r="J4824" s="173"/>
      <c r="K4824" s="174"/>
      <c r="M4824" s="175"/>
      <c r="N4824" s="174"/>
      <c r="P4824" s="174"/>
      <c r="R4824" s="175"/>
      <c r="S4824" s="174"/>
      <c r="U4824" s="174"/>
      <c r="W4824" s="175"/>
      <c r="X4824" s="174"/>
    </row>
    <row r="4825" spans="7:24" s="165" customFormat="1" ht="15" customHeight="1">
      <c r="G4825" s="172"/>
      <c r="I4825" s="173"/>
      <c r="J4825" s="173"/>
      <c r="K4825" s="174"/>
      <c r="M4825" s="175"/>
      <c r="N4825" s="174"/>
      <c r="P4825" s="174"/>
      <c r="R4825" s="175"/>
      <c r="S4825" s="174"/>
      <c r="U4825" s="174"/>
      <c r="W4825" s="175"/>
      <c r="X4825" s="174"/>
    </row>
    <row r="4826" spans="7:24" s="165" customFormat="1" ht="15" customHeight="1">
      <c r="G4826" s="172"/>
      <c r="I4826" s="173"/>
      <c r="J4826" s="173"/>
      <c r="K4826" s="174"/>
      <c r="M4826" s="175"/>
      <c r="N4826" s="174"/>
      <c r="P4826" s="174"/>
      <c r="R4826" s="175"/>
      <c r="S4826" s="174"/>
      <c r="U4826" s="174"/>
      <c r="W4826" s="175"/>
      <c r="X4826" s="174"/>
    </row>
    <row r="4827" spans="7:24" s="165" customFormat="1" ht="15" customHeight="1">
      <c r="G4827" s="172"/>
      <c r="I4827" s="173"/>
      <c r="J4827" s="173"/>
      <c r="K4827" s="174"/>
      <c r="M4827" s="175"/>
      <c r="N4827" s="174"/>
      <c r="P4827" s="174"/>
      <c r="R4827" s="175"/>
      <c r="S4827" s="174"/>
      <c r="U4827" s="174"/>
      <c r="W4827" s="175"/>
      <c r="X4827" s="174"/>
    </row>
    <row r="4828" spans="7:24" s="165" customFormat="1" ht="15" customHeight="1">
      <c r="G4828" s="172"/>
      <c r="I4828" s="173"/>
      <c r="J4828" s="173"/>
      <c r="K4828" s="174"/>
      <c r="M4828" s="175"/>
      <c r="N4828" s="174"/>
      <c r="P4828" s="174"/>
      <c r="R4828" s="175"/>
      <c r="S4828" s="174"/>
      <c r="U4828" s="174"/>
      <c r="W4828" s="175"/>
      <c r="X4828" s="174"/>
    </row>
    <row r="4829" spans="7:24" s="165" customFormat="1" ht="15" customHeight="1">
      <c r="G4829" s="172"/>
      <c r="I4829" s="173"/>
      <c r="J4829" s="173"/>
      <c r="K4829" s="174"/>
      <c r="M4829" s="175"/>
      <c r="N4829" s="174"/>
      <c r="P4829" s="174"/>
      <c r="R4829" s="175"/>
      <c r="S4829" s="174"/>
      <c r="U4829" s="174"/>
      <c r="W4829" s="175"/>
      <c r="X4829" s="174"/>
    </row>
    <row r="4830" spans="7:24" s="165" customFormat="1" ht="15" customHeight="1">
      <c r="G4830" s="172"/>
      <c r="I4830" s="173"/>
      <c r="J4830" s="173"/>
      <c r="K4830" s="174"/>
      <c r="M4830" s="175"/>
      <c r="N4830" s="174"/>
      <c r="P4830" s="174"/>
      <c r="R4830" s="175"/>
      <c r="S4830" s="174"/>
      <c r="U4830" s="174"/>
      <c r="W4830" s="175"/>
      <c r="X4830" s="174"/>
    </row>
    <row r="4831" spans="7:24" s="165" customFormat="1" ht="15" customHeight="1">
      <c r="G4831" s="172"/>
      <c r="I4831" s="173"/>
      <c r="J4831" s="173"/>
      <c r="K4831" s="174"/>
      <c r="M4831" s="175"/>
      <c r="N4831" s="174"/>
      <c r="P4831" s="174"/>
      <c r="R4831" s="175"/>
      <c r="S4831" s="174"/>
      <c r="U4831" s="174"/>
      <c r="W4831" s="175"/>
      <c r="X4831" s="174"/>
    </row>
    <row r="4832" spans="7:24" s="165" customFormat="1" ht="15" customHeight="1">
      <c r="G4832" s="172"/>
      <c r="I4832" s="173"/>
      <c r="J4832" s="173"/>
      <c r="K4832" s="174"/>
      <c r="M4832" s="175"/>
      <c r="N4832" s="174"/>
      <c r="P4832" s="174"/>
      <c r="R4832" s="175"/>
      <c r="S4832" s="174"/>
      <c r="U4832" s="174"/>
      <c r="W4832" s="175"/>
      <c r="X4832" s="174"/>
    </row>
    <row r="4833" spans="7:24" s="165" customFormat="1" ht="15" customHeight="1">
      <c r="G4833" s="172"/>
      <c r="I4833" s="173"/>
      <c r="J4833" s="173"/>
      <c r="K4833" s="174"/>
      <c r="M4833" s="175"/>
      <c r="N4833" s="174"/>
      <c r="P4833" s="174"/>
      <c r="R4833" s="175"/>
      <c r="S4833" s="174"/>
      <c r="U4833" s="174"/>
      <c r="W4833" s="175"/>
      <c r="X4833" s="174"/>
    </row>
    <row r="4834" spans="7:24" s="165" customFormat="1" ht="15" customHeight="1">
      <c r="G4834" s="172"/>
      <c r="I4834" s="173"/>
      <c r="J4834" s="173"/>
      <c r="K4834" s="174"/>
      <c r="M4834" s="175"/>
      <c r="N4834" s="174"/>
      <c r="P4834" s="174"/>
      <c r="R4834" s="175"/>
      <c r="S4834" s="174"/>
      <c r="U4834" s="174"/>
      <c r="W4834" s="175"/>
      <c r="X4834" s="174"/>
    </row>
    <row r="4835" spans="7:24" s="165" customFormat="1" ht="15" customHeight="1">
      <c r="G4835" s="172"/>
      <c r="I4835" s="173"/>
      <c r="J4835" s="173"/>
      <c r="K4835" s="174"/>
      <c r="M4835" s="175"/>
      <c r="N4835" s="174"/>
      <c r="P4835" s="174"/>
      <c r="R4835" s="175"/>
      <c r="S4835" s="174"/>
      <c r="U4835" s="174"/>
      <c r="W4835" s="175"/>
      <c r="X4835" s="174"/>
    </row>
    <row r="4836" spans="7:24" s="165" customFormat="1" ht="15" customHeight="1">
      <c r="G4836" s="172"/>
      <c r="I4836" s="173"/>
      <c r="J4836" s="173"/>
      <c r="K4836" s="174"/>
      <c r="M4836" s="175"/>
      <c r="N4836" s="174"/>
      <c r="P4836" s="174"/>
      <c r="R4836" s="175"/>
      <c r="S4836" s="174"/>
      <c r="U4836" s="174"/>
      <c r="W4836" s="175"/>
      <c r="X4836" s="174"/>
    </row>
    <row r="4837" spans="7:24" s="165" customFormat="1" ht="15" customHeight="1">
      <c r="G4837" s="172"/>
      <c r="I4837" s="173"/>
      <c r="J4837" s="173"/>
      <c r="K4837" s="174"/>
      <c r="M4837" s="175"/>
      <c r="N4837" s="174"/>
      <c r="P4837" s="174"/>
      <c r="R4837" s="175"/>
      <c r="S4837" s="174"/>
      <c r="U4837" s="174"/>
      <c r="W4837" s="175"/>
      <c r="X4837" s="174"/>
    </row>
    <row r="4838" spans="7:24" s="165" customFormat="1" ht="15" customHeight="1">
      <c r="G4838" s="172"/>
      <c r="I4838" s="173"/>
      <c r="J4838" s="173"/>
      <c r="K4838" s="174"/>
      <c r="M4838" s="175"/>
      <c r="N4838" s="174"/>
      <c r="P4838" s="174"/>
      <c r="R4838" s="175"/>
      <c r="S4838" s="174"/>
      <c r="U4838" s="174"/>
      <c r="W4838" s="175"/>
      <c r="X4838" s="174"/>
    </row>
    <row r="4839" spans="7:24" s="165" customFormat="1" ht="15" customHeight="1">
      <c r="G4839" s="172"/>
      <c r="I4839" s="173"/>
      <c r="J4839" s="173"/>
      <c r="K4839" s="174"/>
      <c r="M4839" s="175"/>
      <c r="N4839" s="174"/>
      <c r="P4839" s="174"/>
      <c r="R4839" s="175"/>
      <c r="S4839" s="174"/>
      <c r="U4839" s="174"/>
      <c r="W4839" s="175"/>
      <c r="X4839" s="174"/>
    </row>
    <row r="4840" spans="7:24" s="165" customFormat="1" ht="15" customHeight="1">
      <c r="G4840" s="172"/>
      <c r="I4840" s="173"/>
      <c r="J4840" s="173"/>
      <c r="K4840" s="174"/>
      <c r="M4840" s="175"/>
      <c r="N4840" s="174"/>
      <c r="P4840" s="174"/>
      <c r="R4840" s="175"/>
      <c r="S4840" s="174"/>
      <c r="U4840" s="174"/>
      <c r="W4840" s="175"/>
      <c r="X4840" s="174"/>
    </row>
    <row r="4841" spans="7:24" s="165" customFormat="1" ht="15" customHeight="1">
      <c r="G4841" s="172"/>
      <c r="I4841" s="173"/>
      <c r="J4841" s="173"/>
      <c r="K4841" s="174"/>
      <c r="M4841" s="175"/>
      <c r="N4841" s="174"/>
      <c r="P4841" s="174"/>
      <c r="R4841" s="175"/>
      <c r="S4841" s="174"/>
      <c r="U4841" s="174"/>
      <c r="W4841" s="175"/>
      <c r="X4841" s="174"/>
    </row>
    <row r="4842" spans="7:24" s="165" customFormat="1" ht="15" customHeight="1">
      <c r="G4842" s="172"/>
      <c r="I4842" s="173"/>
      <c r="J4842" s="173"/>
      <c r="K4842" s="174"/>
      <c r="M4842" s="175"/>
      <c r="N4842" s="174"/>
      <c r="P4842" s="174"/>
      <c r="R4842" s="175"/>
      <c r="S4842" s="174"/>
      <c r="U4842" s="174"/>
      <c r="W4842" s="175"/>
      <c r="X4842" s="174"/>
    </row>
    <row r="4843" spans="7:24" s="165" customFormat="1" ht="15" customHeight="1">
      <c r="G4843" s="172"/>
      <c r="I4843" s="173"/>
      <c r="J4843" s="173"/>
      <c r="K4843" s="174"/>
      <c r="M4843" s="175"/>
      <c r="N4843" s="174"/>
      <c r="P4843" s="174"/>
      <c r="R4843" s="175"/>
      <c r="S4843" s="174"/>
      <c r="U4843" s="174"/>
      <c r="W4843" s="175"/>
      <c r="X4843" s="174"/>
    </row>
    <row r="4844" spans="7:24" s="165" customFormat="1" ht="15" customHeight="1">
      <c r="G4844" s="172"/>
      <c r="I4844" s="173"/>
      <c r="J4844" s="173"/>
      <c r="K4844" s="174"/>
      <c r="M4844" s="175"/>
      <c r="N4844" s="174"/>
      <c r="P4844" s="174"/>
      <c r="R4844" s="175"/>
      <c r="S4844" s="174"/>
      <c r="U4844" s="174"/>
      <c r="W4844" s="175"/>
      <c r="X4844" s="174"/>
    </row>
    <row r="4845" spans="7:24" s="165" customFormat="1" ht="15" customHeight="1">
      <c r="G4845" s="172"/>
      <c r="I4845" s="173"/>
      <c r="J4845" s="173"/>
      <c r="K4845" s="174"/>
      <c r="M4845" s="175"/>
      <c r="N4845" s="174"/>
      <c r="P4845" s="174"/>
      <c r="R4845" s="175"/>
      <c r="S4845" s="174"/>
      <c r="U4845" s="174"/>
      <c r="W4845" s="175"/>
      <c r="X4845" s="174"/>
    </row>
    <row r="4846" spans="7:24" s="165" customFormat="1" ht="15" customHeight="1">
      <c r="G4846" s="172"/>
      <c r="I4846" s="173"/>
      <c r="J4846" s="173"/>
      <c r="K4846" s="174"/>
      <c r="M4846" s="175"/>
      <c r="N4846" s="174"/>
      <c r="P4846" s="174"/>
      <c r="R4846" s="175"/>
      <c r="S4846" s="174"/>
      <c r="U4846" s="174"/>
      <c r="W4846" s="175"/>
      <c r="X4846" s="174"/>
    </row>
    <row r="4847" spans="7:24" s="165" customFormat="1" ht="15" customHeight="1">
      <c r="G4847" s="172"/>
      <c r="I4847" s="173"/>
      <c r="J4847" s="173"/>
      <c r="K4847" s="174"/>
      <c r="M4847" s="175"/>
      <c r="N4847" s="174"/>
      <c r="P4847" s="174"/>
      <c r="R4847" s="175"/>
      <c r="S4847" s="174"/>
      <c r="U4847" s="174"/>
      <c r="W4847" s="175"/>
      <c r="X4847" s="174"/>
    </row>
    <row r="4848" spans="7:24" s="165" customFormat="1" ht="15" customHeight="1">
      <c r="G4848" s="172"/>
      <c r="I4848" s="173"/>
      <c r="J4848" s="173"/>
      <c r="K4848" s="174"/>
      <c r="M4848" s="175"/>
      <c r="N4848" s="174"/>
      <c r="P4848" s="174"/>
      <c r="R4848" s="175"/>
      <c r="S4848" s="174"/>
      <c r="U4848" s="174"/>
      <c r="W4848" s="175"/>
      <c r="X4848" s="174"/>
    </row>
    <row r="4849" spans="7:24" s="165" customFormat="1" ht="15" customHeight="1">
      <c r="G4849" s="172"/>
      <c r="I4849" s="173"/>
      <c r="J4849" s="173"/>
      <c r="K4849" s="174"/>
      <c r="M4849" s="175"/>
      <c r="N4849" s="174"/>
      <c r="P4849" s="174"/>
      <c r="R4849" s="175"/>
      <c r="S4849" s="174"/>
      <c r="U4849" s="174"/>
      <c r="W4849" s="175"/>
      <c r="X4849" s="174"/>
    </row>
    <row r="4850" spans="7:24" s="165" customFormat="1" ht="15" customHeight="1">
      <c r="G4850" s="172"/>
      <c r="I4850" s="173"/>
      <c r="J4850" s="173"/>
      <c r="K4850" s="174"/>
      <c r="M4850" s="175"/>
      <c r="N4850" s="174"/>
      <c r="P4850" s="174"/>
      <c r="R4850" s="175"/>
      <c r="S4850" s="174"/>
      <c r="U4850" s="174"/>
      <c r="W4850" s="175"/>
      <c r="X4850" s="174"/>
    </row>
    <row r="4851" spans="7:24" s="165" customFormat="1" ht="15" customHeight="1">
      <c r="G4851" s="172"/>
      <c r="I4851" s="173"/>
      <c r="J4851" s="173"/>
      <c r="K4851" s="174"/>
      <c r="M4851" s="175"/>
      <c r="N4851" s="174"/>
      <c r="P4851" s="174"/>
      <c r="R4851" s="175"/>
      <c r="S4851" s="174"/>
      <c r="U4851" s="174"/>
      <c r="W4851" s="175"/>
      <c r="X4851" s="174"/>
    </row>
    <row r="4852" spans="7:24" s="165" customFormat="1" ht="15" customHeight="1">
      <c r="G4852" s="172"/>
      <c r="I4852" s="173"/>
      <c r="J4852" s="173"/>
      <c r="K4852" s="174"/>
      <c r="M4852" s="175"/>
      <c r="N4852" s="174"/>
      <c r="P4852" s="174"/>
      <c r="R4852" s="175"/>
      <c r="S4852" s="174"/>
      <c r="U4852" s="174"/>
      <c r="W4852" s="175"/>
      <c r="X4852" s="174"/>
    </row>
    <row r="4853" spans="7:24" s="165" customFormat="1" ht="15" customHeight="1">
      <c r="G4853" s="172"/>
      <c r="I4853" s="173"/>
      <c r="J4853" s="173"/>
      <c r="K4853" s="174"/>
      <c r="M4853" s="175"/>
      <c r="N4853" s="174"/>
      <c r="P4853" s="174"/>
      <c r="R4853" s="175"/>
      <c r="S4853" s="174"/>
      <c r="U4853" s="174"/>
      <c r="W4853" s="175"/>
      <c r="X4853" s="174"/>
    </row>
    <row r="4854" spans="7:24" s="165" customFormat="1" ht="15" customHeight="1">
      <c r="G4854" s="172"/>
      <c r="I4854" s="173"/>
      <c r="J4854" s="173"/>
      <c r="K4854" s="174"/>
      <c r="M4854" s="175"/>
      <c r="N4854" s="174"/>
      <c r="P4854" s="174"/>
      <c r="R4854" s="175"/>
      <c r="S4854" s="174"/>
      <c r="U4854" s="174"/>
      <c r="W4854" s="175"/>
      <c r="X4854" s="174"/>
    </row>
    <row r="4855" spans="7:24" s="165" customFormat="1" ht="15" customHeight="1">
      <c r="G4855" s="172"/>
      <c r="I4855" s="173"/>
      <c r="J4855" s="173"/>
      <c r="K4855" s="174"/>
      <c r="M4855" s="175"/>
      <c r="N4855" s="174"/>
      <c r="P4855" s="174"/>
      <c r="R4855" s="175"/>
      <c r="S4855" s="174"/>
      <c r="U4855" s="174"/>
      <c r="W4855" s="175"/>
      <c r="X4855" s="174"/>
    </row>
    <row r="4856" spans="7:24" s="165" customFormat="1" ht="15" customHeight="1">
      <c r="G4856" s="172"/>
      <c r="I4856" s="173"/>
      <c r="J4856" s="173"/>
      <c r="K4856" s="174"/>
      <c r="M4856" s="175"/>
      <c r="N4856" s="174"/>
      <c r="P4856" s="174"/>
      <c r="R4856" s="175"/>
      <c r="S4856" s="174"/>
      <c r="U4856" s="174"/>
      <c r="W4856" s="175"/>
      <c r="X4856" s="174"/>
    </row>
    <row r="4857" spans="7:24" s="165" customFormat="1" ht="15" customHeight="1">
      <c r="G4857" s="172"/>
      <c r="I4857" s="173"/>
      <c r="J4857" s="173"/>
      <c r="K4857" s="174"/>
      <c r="M4857" s="175"/>
      <c r="N4857" s="174"/>
      <c r="P4857" s="174"/>
      <c r="R4857" s="175"/>
      <c r="S4857" s="174"/>
      <c r="U4857" s="174"/>
      <c r="W4857" s="175"/>
      <c r="X4857" s="174"/>
    </row>
    <row r="4858" spans="7:24" s="165" customFormat="1" ht="15" customHeight="1">
      <c r="G4858" s="172"/>
      <c r="I4858" s="173"/>
      <c r="J4858" s="173"/>
      <c r="K4858" s="174"/>
      <c r="M4858" s="175"/>
      <c r="N4858" s="174"/>
      <c r="P4858" s="174"/>
      <c r="R4858" s="175"/>
      <c r="S4858" s="174"/>
      <c r="U4858" s="174"/>
      <c r="W4858" s="175"/>
      <c r="X4858" s="174"/>
    </row>
    <row r="4859" spans="7:24" s="165" customFormat="1" ht="15" customHeight="1">
      <c r="G4859" s="172"/>
      <c r="I4859" s="173"/>
      <c r="J4859" s="173"/>
      <c r="K4859" s="174"/>
      <c r="M4859" s="175"/>
      <c r="N4859" s="174"/>
      <c r="P4859" s="174"/>
      <c r="R4859" s="175"/>
      <c r="S4859" s="174"/>
      <c r="U4859" s="174"/>
      <c r="W4859" s="175"/>
      <c r="X4859" s="174"/>
    </row>
    <row r="4860" spans="7:24" s="165" customFormat="1" ht="15" customHeight="1">
      <c r="G4860" s="172"/>
      <c r="I4860" s="173"/>
      <c r="J4860" s="173"/>
      <c r="K4860" s="174"/>
      <c r="M4860" s="175"/>
      <c r="N4860" s="174"/>
      <c r="P4860" s="174"/>
      <c r="R4860" s="175"/>
      <c r="S4860" s="174"/>
      <c r="U4860" s="174"/>
      <c r="W4860" s="175"/>
      <c r="X4860" s="174"/>
    </row>
    <row r="4861" spans="7:24" s="165" customFormat="1" ht="15" customHeight="1">
      <c r="G4861" s="172"/>
      <c r="I4861" s="173"/>
      <c r="J4861" s="173"/>
      <c r="K4861" s="174"/>
      <c r="M4861" s="175"/>
      <c r="N4861" s="174"/>
      <c r="P4861" s="174"/>
      <c r="R4861" s="175"/>
      <c r="S4861" s="174"/>
      <c r="U4861" s="174"/>
      <c r="W4861" s="175"/>
      <c r="X4861" s="174"/>
    </row>
    <row r="4862" spans="7:24" s="165" customFormat="1" ht="15" customHeight="1">
      <c r="G4862" s="172"/>
      <c r="I4862" s="173"/>
      <c r="J4862" s="173"/>
      <c r="K4862" s="174"/>
      <c r="M4862" s="175"/>
      <c r="N4862" s="174"/>
      <c r="P4862" s="174"/>
      <c r="R4862" s="175"/>
      <c r="S4862" s="174"/>
      <c r="U4862" s="174"/>
      <c r="W4862" s="175"/>
      <c r="X4862" s="174"/>
    </row>
    <row r="4863" spans="7:24" s="165" customFormat="1" ht="15" customHeight="1">
      <c r="G4863" s="172"/>
      <c r="I4863" s="173"/>
      <c r="J4863" s="173"/>
      <c r="K4863" s="174"/>
      <c r="M4863" s="175"/>
      <c r="N4863" s="174"/>
      <c r="P4863" s="174"/>
      <c r="R4863" s="175"/>
      <c r="S4863" s="174"/>
      <c r="U4863" s="174"/>
      <c r="W4863" s="175"/>
      <c r="X4863" s="174"/>
    </row>
    <row r="4864" spans="7:24" s="165" customFormat="1" ht="15" customHeight="1">
      <c r="G4864" s="172"/>
      <c r="I4864" s="173"/>
      <c r="J4864" s="173"/>
      <c r="K4864" s="174"/>
      <c r="M4864" s="175"/>
      <c r="N4864" s="174"/>
      <c r="P4864" s="174"/>
      <c r="R4864" s="175"/>
      <c r="S4864" s="174"/>
      <c r="U4864" s="174"/>
      <c r="W4864" s="175"/>
      <c r="X4864" s="174"/>
    </row>
    <row r="4865" spans="7:24" s="165" customFormat="1" ht="15" customHeight="1">
      <c r="G4865" s="172"/>
      <c r="I4865" s="173"/>
      <c r="J4865" s="173"/>
      <c r="K4865" s="174"/>
      <c r="M4865" s="175"/>
      <c r="N4865" s="174"/>
      <c r="P4865" s="174"/>
      <c r="R4865" s="175"/>
      <c r="S4865" s="174"/>
      <c r="U4865" s="174"/>
      <c r="W4865" s="175"/>
      <c r="X4865" s="174"/>
    </row>
    <row r="4866" spans="7:24" s="165" customFormat="1" ht="15" customHeight="1">
      <c r="G4866" s="172"/>
      <c r="I4866" s="173"/>
      <c r="J4866" s="173"/>
      <c r="K4866" s="174"/>
      <c r="M4866" s="175"/>
      <c r="N4866" s="174"/>
      <c r="P4866" s="174"/>
      <c r="R4866" s="175"/>
      <c r="S4866" s="174"/>
      <c r="U4866" s="174"/>
      <c r="W4866" s="175"/>
      <c r="X4866" s="174"/>
    </row>
    <row r="4867" spans="7:24" s="165" customFormat="1" ht="15" customHeight="1">
      <c r="G4867" s="172"/>
      <c r="I4867" s="173"/>
      <c r="J4867" s="173"/>
      <c r="K4867" s="174"/>
      <c r="M4867" s="175"/>
      <c r="N4867" s="174"/>
      <c r="P4867" s="174"/>
      <c r="R4867" s="175"/>
      <c r="S4867" s="174"/>
      <c r="U4867" s="174"/>
      <c r="W4867" s="175"/>
      <c r="X4867" s="174"/>
    </row>
    <row r="4868" spans="7:24" s="165" customFormat="1" ht="15" customHeight="1">
      <c r="G4868" s="172"/>
      <c r="I4868" s="173"/>
      <c r="J4868" s="173"/>
      <c r="K4868" s="174"/>
      <c r="M4868" s="175"/>
      <c r="N4868" s="174"/>
      <c r="P4868" s="174"/>
      <c r="R4868" s="175"/>
      <c r="S4868" s="174"/>
      <c r="U4868" s="174"/>
      <c r="W4868" s="175"/>
      <c r="X4868" s="174"/>
    </row>
    <row r="4869" spans="7:24" s="165" customFormat="1" ht="15" customHeight="1">
      <c r="G4869" s="172"/>
      <c r="I4869" s="173"/>
      <c r="J4869" s="173"/>
      <c r="K4869" s="174"/>
      <c r="M4869" s="175"/>
      <c r="N4869" s="174"/>
      <c r="P4869" s="174"/>
      <c r="R4869" s="175"/>
      <c r="S4869" s="174"/>
      <c r="U4869" s="174"/>
      <c r="W4869" s="175"/>
      <c r="X4869" s="174"/>
    </row>
    <row r="4870" spans="7:24" s="165" customFormat="1" ht="15" customHeight="1">
      <c r="G4870" s="172"/>
      <c r="I4870" s="173"/>
      <c r="J4870" s="173"/>
      <c r="K4870" s="174"/>
      <c r="M4870" s="175"/>
      <c r="N4870" s="174"/>
      <c r="P4870" s="174"/>
      <c r="R4870" s="175"/>
      <c r="S4870" s="174"/>
      <c r="U4870" s="174"/>
      <c r="W4870" s="175"/>
      <c r="X4870" s="174"/>
    </row>
    <row r="4871" spans="7:24" s="165" customFormat="1" ht="15" customHeight="1">
      <c r="G4871" s="172"/>
      <c r="I4871" s="173"/>
      <c r="J4871" s="173"/>
      <c r="K4871" s="174"/>
      <c r="M4871" s="175"/>
      <c r="N4871" s="174"/>
      <c r="P4871" s="174"/>
      <c r="R4871" s="175"/>
      <c r="S4871" s="174"/>
      <c r="U4871" s="174"/>
      <c r="W4871" s="175"/>
      <c r="X4871" s="174"/>
    </row>
    <row r="4872" spans="7:24" s="165" customFormat="1" ht="15" customHeight="1">
      <c r="G4872" s="172"/>
      <c r="I4872" s="173"/>
      <c r="J4872" s="173"/>
      <c r="K4872" s="174"/>
      <c r="M4872" s="175"/>
      <c r="N4872" s="174"/>
      <c r="P4872" s="174"/>
      <c r="R4872" s="175"/>
      <c r="S4872" s="174"/>
      <c r="U4872" s="174"/>
      <c r="W4872" s="175"/>
      <c r="X4872" s="174"/>
    </row>
    <row r="4873" spans="7:24" s="165" customFormat="1" ht="15" customHeight="1">
      <c r="G4873" s="172"/>
      <c r="I4873" s="173"/>
      <c r="J4873" s="173"/>
      <c r="K4873" s="174"/>
      <c r="M4873" s="175"/>
      <c r="N4873" s="174"/>
      <c r="P4873" s="174"/>
      <c r="R4873" s="175"/>
      <c r="S4873" s="174"/>
      <c r="U4873" s="174"/>
      <c r="W4873" s="175"/>
      <c r="X4873" s="174"/>
    </row>
    <row r="4874" spans="7:24" s="165" customFormat="1" ht="15" customHeight="1">
      <c r="G4874" s="172"/>
      <c r="I4874" s="173"/>
      <c r="J4874" s="173"/>
      <c r="K4874" s="174"/>
      <c r="M4874" s="175"/>
      <c r="N4874" s="174"/>
      <c r="P4874" s="174"/>
      <c r="R4874" s="175"/>
      <c r="S4874" s="174"/>
      <c r="U4874" s="174"/>
      <c r="W4874" s="175"/>
      <c r="X4874" s="174"/>
    </row>
    <row r="4875" spans="7:24" s="165" customFormat="1" ht="15" customHeight="1">
      <c r="G4875" s="172"/>
      <c r="I4875" s="173"/>
      <c r="J4875" s="173"/>
      <c r="K4875" s="174"/>
      <c r="M4875" s="175"/>
      <c r="N4875" s="174"/>
      <c r="P4875" s="174"/>
      <c r="R4875" s="175"/>
      <c r="S4875" s="174"/>
      <c r="U4875" s="174"/>
      <c r="W4875" s="175"/>
      <c r="X4875" s="174"/>
    </row>
    <row r="4876" spans="7:24" s="165" customFormat="1" ht="15" customHeight="1">
      <c r="G4876" s="172"/>
      <c r="I4876" s="173"/>
      <c r="J4876" s="173"/>
      <c r="K4876" s="174"/>
      <c r="M4876" s="175"/>
      <c r="N4876" s="174"/>
      <c r="P4876" s="174"/>
      <c r="R4876" s="175"/>
      <c r="S4876" s="174"/>
      <c r="U4876" s="174"/>
      <c r="W4876" s="175"/>
      <c r="X4876" s="174"/>
    </row>
    <row r="4877" spans="7:24" s="165" customFormat="1" ht="15" customHeight="1">
      <c r="G4877" s="172"/>
      <c r="I4877" s="173"/>
      <c r="J4877" s="173"/>
      <c r="K4877" s="174"/>
      <c r="M4877" s="175"/>
      <c r="N4877" s="174"/>
      <c r="P4877" s="174"/>
      <c r="R4877" s="175"/>
      <c r="S4877" s="174"/>
      <c r="U4877" s="174"/>
      <c r="W4877" s="175"/>
      <c r="X4877" s="174"/>
    </row>
    <row r="4878" spans="7:24" s="165" customFormat="1" ht="15" customHeight="1">
      <c r="G4878" s="172"/>
      <c r="I4878" s="173"/>
      <c r="J4878" s="173"/>
      <c r="K4878" s="174"/>
      <c r="M4878" s="175"/>
      <c r="N4878" s="174"/>
      <c r="P4878" s="174"/>
      <c r="R4878" s="175"/>
      <c r="S4878" s="174"/>
      <c r="U4878" s="174"/>
      <c r="W4878" s="175"/>
      <c r="X4878" s="174"/>
    </row>
    <row r="4879" spans="7:24" s="165" customFormat="1" ht="15" customHeight="1">
      <c r="G4879" s="172"/>
      <c r="I4879" s="173"/>
      <c r="J4879" s="173"/>
      <c r="K4879" s="174"/>
      <c r="M4879" s="175"/>
      <c r="N4879" s="174"/>
      <c r="P4879" s="174"/>
      <c r="R4879" s="175"/>
      <c r="S4879" s="174"/>
      <c r="U4879" s="174"/>
      <c r="W4879" s="175"/>
      <c r="X4879" s="174"/>
    </row>
    <row r="4880" spans="7:24" s="165" customFormat="1" ht="15" customHeight="1">
      <c r="G4880" s="172"/>
      <c r="I4880" s="173"/>
      <c r="J4880" s="173"/>
      <c r="K4880" s="174"/>
      <c r="M4880" s="175"/>
      <c r="N4880" s="174"/>
      <c r="P4880" s="174"/>
      <c r="R4880" s="175"/>
      <c r="S4880" s="174"/>
      <c r="U4880" s="174"/>
      <c r="W4880" s="175"/>
      <c r="X4880" s="174"/>
    </row>
    <row r="4881" spans="7:24" s="165" customFormat="1" ht="15" customHeight="1">
      <c r="G4881" s="172"/>
      <c r="I4881" s="173"/>
      <c r="J4881" s="173"/>
      <c r="K4881" s="174"/>
      <c r="M4881" s="175"/>
      <c r="N4881" s="174"/>
      <c r="P4881" s="174"/>
      <c r="R4881" s="175"/>
      <c r="S4881" s="174"/>
      <c r="U4881" s="174"/>
      <c r="W4881" s="175"/>
      <c r="X4881" s="174"/>
    </row>
    <row r="4882" spans="7:24" s="165" customFormat="1" ht="15" customHeight="1">
      <c r="G4882" s="172"/>
      <c r="I4882" s="173"/>
      <c r="J4882" s="173"/>
      <c r="K4882" s="174"/>
      <c r="M4882" s="175"/>
      <c r="N4882" s="174"/>
      <c r="P4882" s="174"/>
      <c r="R4882" s="175"/>
      <c r="S4882" s="174"/>
      <c r="U4882" s="174"/>
      <c r="W4882" s="175"/>
      <c r="X4882" s="174"/>
    </row>
    <row r="4883" spans="7:24" s="165" customFormat="1" ht="15" customHeight="1">
      <c r="G4883" s="172"/>
      <c r="I4883" s="173"/>
      <c r="J4883" s="173"/>
      <c r="K4883" s="174"/>
      <c r="M4883" s="175"/>
      <c r="N4883" s="174"/>
      <c r="P4883" s="174"/>
      <c r="R4883" s="175"/>
      <c r="S4883" s="174"/>
      <c r="U4883" s="174"/>
      <c r="W4883" s="175"/>
      <c r="X4883" s="174"/>
    </row>
    <row r="4884" spans="7:24" s="165" customFormat="1" ht="15" customHeight="1">
      <c r="G4884" s="172"/>
      <c r="I4884" s="173"/>
      <c r="J4884" s="173"/>
      <c r="K4884" s="174"/>
      <c r="M4884" s="175"/>
      <c r="N4884" s="174"/>
      <c r="P4884" s="174"/>
      <c r="R4884" s="175"/>
      <c r="S4884" s="174"/>
      <c r="U4884" s="174"/>
      <c r="W4884" s="175"/>
      <c r="X4884" s="174"/>
    </row>
    <row r="4885" spans="7:24" s="165" customFormat="1" ht="15" customHeight="1">
      <c r="G4885" s="172"/>
      <c r="I4885" s="173"/>
      <c r="J4885" s="173"/>
      <c r="K4885" s="174"/>
      <c r="M4885" s="175"/>
      <c r="N4885" s="174"/>
      <c r="P4885" s="174"/>
      <c r="R4885" s="175"/>
      <c r="S4885" s="174"/>
      <c r="U4885" s="174"/>
      <c r="W4885" s="175"/>
      <c r="X4885" s="174"/>
    </row>
    <row r="4886" spans="7:24" s="165" customFormat="1" ht="15" customHeight="1">
      <c r="G4886" s="172"/>
      <c r="I4886" s="173"/>
      <c r="J4886" s="173"/>
      <c r="K4886" s="174"/>
      <c r="M4886" s="175"/>
      <c r="N4886" s="174"/>
      <c r="P4886" s="174"/>
      <c r="R4886" s="175"/>
      <c r="S4886" s="174"/>
      <c r="U4886" s="174"/>
      <c r="W4886" s="175"/>
      <c r="X4886" s="174"/>
    </row>
    <row r="4887" spans="7:24" s="165" customFormat="1" ht="15" customHeight="1">
      <c r="G4887" s="172"/>
      <c r="I4887" s="173"/>
      <c r="J4887" s="173"/>
      <c r="K4887" s="174"/>
      <c r="M4887" s="175"/>
      <c r="N4887" s="174"/>
      <c r="P4887" s="174"/>
      <c r="R4887" s="175"/>
      <c r="S4887" s="174"/>
      <c r="U4887" s="174"/>
      <c r="W4887" s="175"/>
      <c r="X4887" s="174"/>
    </row>
    <row r="4888" spans="7:24" s="165" customFormat="1" ht="15" customHeight="1">
      <c r="G4888" s="172"/>
      <c r="I4888" s="173"/>
      <c r="J4888" s="173"/>
      <c r="K4888" s="174"/>
      <c r="M4888" s="175"/>
      <c r="N4888" s="174"/>
      <c r="P4888" s="174"/>
      <c r="R4888" s="175"/>
      <c r="S4888" s="174"/>
      <c r="U4888" s="174"/>
      <c r="W4888" s="175"/>
      <c r="X4888" s="174"/>
    </row>
    <row r="4889" spans="7:24" s="165" customFormat="1" ht="15" customHeight="1">
      <c r="G4889" s="172"/>
      <c r="I4889" s="173"/>
      <c r="J4889" s="173"/>
      <c r="K4889" s="174"/>
      <c r="M4889" s="175"/>
      <c r="N4889" s="174"/>
      <c r="P4889" s="174"/>
      <c r="R4889" s="175"/>
      <c r="S4889" s="174"/>
      <c r="U4889" s="174"/>
      <c r="W4889" s="175"/>
      <c r="X4889" s="174"/>
    </row>
    <row r="4890" spans="7:24" s="165" customFormat="1" ht="15" customHeight="1">
      <c r="G4890" s="172"/>
      <c r="I4890" s="173"/>
      <c r="J4890" s="173"/>
      <c r="K4890" s="174"/>
      <c r="M4890" s="175"/>
      <c r="N4890" s="174"/>
      <c r="P4890" s="174"/>
      <c r="R4890" s="175"/>
      <c r="S4890" s="174"/>
      <c r="U4890" s="174"/>
      <c r="W4890" s="175"/>
      <c r="X4890" s="174"/>
    </row>
    <row r="4891" spans="7:24" s="165" customFormat="1" ht="15" customHeight="1">
      <c r="G4891" s="172"/>
      <c r="I4891" s="173"/>
      <c r="J4891" s="173"/>
      <c r="K4891" s="174"/>
      <c r="M4891" s="175"/>
      <c r="N4891" s="174"/>
      <c r="P4891" s="174"/>
      <c r="R4891" s="175"/>
      <c r="S4891" s="174"/>
      <c r="U4891" s="174"/>
      <c r="W4891" s="175"/>
      <c r="X4891" s="174"/>
    </row>
    <row r="4892" spans="7:24" s="165" customFormat="1" ht="15" customHeight="1">
      <c r="G4892" s="172"/>
      <c r="I4892" s="173"/>
      <c r="J4892" s="173"/>
      <c r="K4892" s="174"/>
      <c r="M4892" s="175"/>
      <c r="N4892" s="174"/>
      <c r="P4892" s="174"/>
      <c r="R4892" s="175"/>
      <c r="S4892" s="174"/>
      <c r="U4892" s="174"/>
      <c r="W4892" s="175"/>
      <c r="X4892" s="174"/>
    </row>
    <row r="4893" spans="7:24" s="165" customFormat="1" ht="15" customHeight="1">
      <c r="G4893" s="172"/>
      <c r="I4893" s="173"/>
      <c r="J4893" s="173"/>
      <c r="K4893" s="174"/>
      <c r="M4893" s="175"/>
      <c r="N4893" s="174"/>
      <c r="P4893" s="174"/>
      <c r="R4893" s="175"/>
      <c r="S4893" s="174"/>
      <c r="U4893" s="174"/>
      <c r="W4893" s="175"/>
      <c r="X4893" s="174"/>
    </row>
    <row r="4894" spans="7:24" s="165" customFormat="1" ht="15" customHeight="1">
      <c r="G4894" s="172"/>
      <c r="I4894" s="173"/>
      <c r="J4894" s="173"/>
      <c r="K4894" s="174"/>
      <c r="M4894" s="175"/>
      <c r="N4894" s="174"/>
      <c r="P4894" s="174"/>
      <c r="R4894" s="175"/>
      <c r="S4894" s="174"/>
      <c r="U4894" s="174"/>
      <c r="W4894" s="175"/>
      <c r="X4894" s="174"/>
    </row>
    <row r="4895" spans="7:24" s="165" customFormat="1" ht="15" customHeight="1">
      <c r="G4895" s="172"/>
      <c r="I4895" s="173"/>
      <c r="J4895" s="173"/>
      <c r="K4895" s="174"/>
      <c r="M4895" s="175"/>
      <c r="N4895" s="174"/>
      <c r="P4895" s="174"/>
      <c r="R4895" s="175"/>
      <c r="S4895" s="174"/>
      <c r="U4895" s="174"/>
      <c r="W4895" s="175"/>
      <c r="X4895" s="174"/>
    </row>
    <row r="4896" spans="7:24" s="165" customFormat="1" ht="15" customHeight="1">
      <c r="G4896" s="172"/>
      <c r="I4896" s="173"/>
      <c r="J4896" s="173"/>
      <c r="K4896" s="174"/>
      <c r="M4896" s="175"/>
      <c r="N4896" s="174"/>
      <c r="P4896" s="174"/>
      <c r="R4896" s="175"/>
      <c r="S4896" s="174"/>
      <c r="U4896" s="174"/>
      <c r="W4896" s="175"/>
      <c r="X4896" s="174"/>
    </row>
    <row r="4897" spans="7:24" s="165" customFormat="1" ht="15" customHeight="1">
      <c r="G4897" s="172"/>
      <c r="I4897" s="173"/>
      <c r="J4897" s="173"/>
      <c r="K4897" s="174"/>
      <c r="M4897" s="175"/>
      <c r="N4897" s="174"/>
      <c r="P4897" s="174"/>
      <c r="R4897" s="175"/>
      <c r="S4897" s="174"/>
      <c r="U4897" s="174"/>
      <c r="W4897" s="175"/>
      <c r="X4897" s="174"/>
    </row>
    <row r="4898" spans="7:24" s="165" customFormat="1" ht="15" customHeight="1">
      <c r="G4898" s="172"/>
      <c r="I4898" s="173"/>
      <c r="J4898" s="173"/>
      <c r="K4898" s="174"/>
      <c r="M4898" s="175"/>
      <c r="N4898" s="174"/>
      <c r="P4898" s="174"/>
      <c r="R4898" s="175"/>
      <c r="S4898" s="174"/>
      <c r="U4898" s="174"/>
      <c r="W4898" s="175"/>
      <c r="X4898" s="174"/>
    </row>
    <row r="4899" spans="7:24" s="165" customFormat="1" ht="15" customHeight="1">
      <c r="G4899" s="172"/>
      <c r="I4899" s="173"/>
      <c r="J4899" s="173"/>
      <c r="K4899" s="174"/>
      <c r="M4899" s="175"/>
      <c r="N4899" s="174"/>
      <c r="P4899" s="174"/>
      <c r="R4899" s="175"/>
      <c r="S4899" s="174"/>
      <c r="U4899" s="174"/>
      <c r="W4899" s="175"/>
      <c r="X4899" s="174"/>
    </row>
    <row r="4900" spans="7:24" s="165" customFormat="1" ht="15" customHeight="1">
      <c r="G4900" s="172"/>
      <c r="I4900" s="173"/>
      <c r="J4900" s="173"/>
      <c r="K4900" s="174"/>
      <c r="M4900" s="175"/>
      <c r="N4900" s="174"/>
      <c r="P4900" s="174"/>
      <c r="R4900" s="175"/>
      <c r="S4900" s="174"/>
      <c r="U4900" s="174"/>
      <c r="W4900" s="175"/>
      <c r="X4900" s="174"/>
    </row>
    <row r="4901" spans="7:24" s="165" customFormat="1" ht="15" customHeight="1">
      <c r="G4901" s="172"/>
      <c r="I4901" s="173"/>
      <c r="J4901" s="173"/>
      <c r="K4901" s="174"/>
      <c r="M4901" s="175"/>
      <c r="N4901" s="174"/>
      <c r="P4901" s="174"/>
      <c r="R4901" s="175"/>
      <c r="S4901" s="174"/>
      <c r="U4901" s="174"/>
      <c r="W4901" s="175"/>
      <c r="X4901" s="174"/>
    </row>
    <row r="4902" spans="7:24" s="165" customFormat="1" ht="15" customHeight="1">
      <c r="G4902" s="172"/>
      <c r="I4902" s="173"/>
      <c r="J4902" s="173"/>
      <c r="K4902" s="174"/>
      <c r="M4902" s="175"/>
      <c r="N4902" s="174"/>
      <c r="P4902" s="174"/>
      <c r="R4902" s="175"/>
      <c r="S4902" s="174"/>
      <c r="U4902" s="174"/>
      <c r="W4902" s="175"/>
      <c r="X4902" s="174"/>
    </row>
    <row r="4903" spans="7:24" s="165" customFormat="1" ht="15" customHeight="1">
      <c r="G4903" s="172"/>
      <c r="I4903" s="173"/>
      <c r="J4903" s="173"/>
      <c r="K4903" s="174"/>
      <c r="M4903" s="175"/>
      <c r="N4903" s="174"/>
      <c r="P4903" s="174"/>
      <c r="R4903" s="175"/>
      <c r="S4903" s="174"/>
      <c r="U4903" s="174"/>
      <c r="W4903" s="175"/>
      <c r="X4903" s="174"/>
    </row>
    <row r="4904" spans="7:24" s="165" customFormat="1" ht="15" customHeight="1">
      <c r="G4904" s="172"/>
      <c r="I4904" s="173"/>
      <c r="J4904" s="173"/>
      <c r="K4904" s="174"/>
      <c r="M4904" s="175"/>
      <c r="N4904" s="174"/>
      <c r="P4904" s="174"/>
      <c r="R4904" s="175"/>
      <c r="S4904" s="174"/>
      <c r="U4904" s="174"/>
      <c r="W4904" s="175"/>
      <c r="X4904" s="174"/>
    </row>
    <row r="4905" spans="7:24" s="165" customFormat="1" ht="15" customHeight="1">
      <c r="G4905" s="172"/>
      <c r="I4905" s="173"/>
      <c r="J4905" s="173"/>
      <c r="K4905" s="174"/>
      <c r="M4905" s="175"/>
      <c r="N4905" s="174"/>
      <c r="P4905" s="174"/>
      <c r="R4905" s="175"/>
      <c r="S4905" s="174"/>
      <c r="U4905" s="174"/>
      <c r="W4905" s="175"/>
      <c r="X4905" s="174"/>
    </row>
    <row r="4906" spans="7:24" s="165" customFormat="1" ht="15" customHeight="1">
      <c r="G4906" s="172"/>
      <c r="I4906" s="173"/>
      <c r="J4906" s="173"/>
      <c r="K4906" s="174"/>
      <c r="M4906" s="175"/>
      <c r="N4906" s="174"/>
      <c r="P4906" s="174"/>
      <c r="R4906" s="175"/>
      <c r="S4906" s="174"/>
      <c r="U4906" s="174"/>
      <c r="W4906" s="175"/>
      <c r="X4906" s="174"/>
    </row>
    <row r="4907" spans="7:24" s="165" customFormat="1" ht="15" customHeight="1">
      <c r="G4907" s="172"/>
      <c r="I4907" s="173"/>
      <c r="J4907" s="173"/>
      <c r="K4907" s="174"/>
      <c r="M4907" s="175"/>
      <c r="N4907" s="174"/>
      <c r="P4907" s="174"/>
      <c r="R4907" s="175"/>
      <c r="S4907" s="174"/>
      <c r="U4907" s="174"/>
      <c r="W4907" s="175"/>
      <c r="X4907" s="174"/>
    </row>
    <row r="4908" spans="7:24" s="165" customFormat="1" ht="15" customHeight="1">
      <c r="G4908" s="172"/>
      <c r="I4908" s="173"/>
      <c r="J4908" s="173"/>
      <c r="K4908" s="174"/>
      <c r="M4908" s="175"/>
      <c r="N4908" s="174"/>
      <c r="P4908" s="174"/>
      <c r="R4908" s="175"/>
      <c r="S4908" s="174"/>
      <c r="U4908" s="174"/>
      <c r="W4908" s="175"/>
      <c r="X4908" s="174"/>
    </row>
    <row r="4909" spans="7:24" s="165" customFormat="1" ht="15" customHeight="1">
      <c r="G4909" s="172"/>
      <c r="I4909" s="173"/>
      <c r="J4909" s="173"/>
      <c r="K4909" s="174"/>
      <c r="M4909" s="175"/>
      <c r="N4909" s="174"/>
      <c r="P4909" s="174"/>
      <c r="R4909" s="175"/>
      <c r="S4909" s="174"/>
      <c r="U4909" s="174"/>
      <c r="W4909" s="175"/>
      <c r="X4909" s="174"/>
    </row>
    <row r="4910" spans="7:24" s="165" customFormat="1" ht="15" customHeight="1">
      <c r="G4910" s="172"/>
      <c r="I4910" s="173"/>
      <c r="J4910" s="173"/>
      <c r="K4910" s="174"/>
      <c r="M4910" s="175"/>
      <c r="N4910" s="174"/>
      <c r="P4910" s="174"/>
      <c r="R4910" s="175"/>
      <c r="S4910" s="174"/>
      <c r="U4910" s="174"/>
      <c r="W4910" s="175"/>
      <c r="X4910" s="174"/>
    </row>
    <row r="4911" spans="7:24" s="165" customFormat="1" ht="15" customHeight="1">
      <c r="G4911" s="172"/>
      <c r="I4911" s="173"/>
      <c r="J4911" s="173"/>
      <c r="K4911" s="174"/>
      <c r="M4911" s="175"/>
      <c r="N4911" s="174"/>
      <c r="P4911" s="174"/>
      <c r="R4911" s="175"/>
      <c r="S4911" s="174"/>
      <c r="U4911" s="174"/>
      <c r="W4911" s="175"/>
      <c r="X4911" s="174"/>
    </row>
    <row r="4912" spans="7:24" s="165" customFormat="1" ht="15" customHeight="1">
      <c r="G4912" s="172"/>
      <c r="I4912" s="173"/>
      <c r="J4912" s="173"/>
      <c r="K4912" s="174"/>
      <c r="M4912" s="175"/>
      <c r="N4912" s="174"/>
      <c r="P4912" s="174"/>
      <c r="R4912" s="175"/>
      <c r="S4912" s="174"/>
      <c r="U4912" s="174"/>
      <c r="W4912" s="175"/>
      <c r="X4912" s="174"/>
    </row>
    <row r="4913" spans="7:24" s="165" customFormat="1" ht="15" customHeight="1">
      <c r="G4913" s="172"/>
      <c r="I4913" s="173"/>
      <c r="J4913" s="173"/>
      <c r="K4913" s="174"/>
      <c r="M4913" s="175"/>
      <c r="N4913" s="174"/>
      <c r="P4913" s="174"/>
      <c r="R4913" s="175"/>
      <c r="S4913" s="174"/>
      <c r="U4913" s="174"/>
      <c r="W4913" s="175"/>
      <c r="X4913" s="174"/>
    </row>
    <row r="4914" spans="7:24" s="165" customFormat="1" ht="15" customHeight="1">
      <c r="G4914" s="172"/>
      <c r="I4914" s="173"/>
      <c r="J4914" s="173"/>
      <c r="K4914" s="174"/>
      <c r="M4914" s="175"/>
      <c r="N4914" s="174"/>
      <c r="P4914" s="174"/>
      <c r="R4914" s="175"/>
      <c r="S4914" s="174"/>
      <c r="U4914" s="174"/>
      <c r="W4914" s="175"/>
      <c r="X4914" s="174"/>
    </row>
    <row r="4915" spans="7:24" s="165" customFormat="1" ht="15" customHeight="1">
      <c r="G4915" s="172"/>
      <c r="I4915" s="173"/>
      <c r="J4915" s="173"/>
      <c r="K4915" s="174"/>
      <c r="M4915" s="175"/>
      <c r="N4915" s="174"/>
      <c r="P4915" s="174"/>
      <c r="R4915" s="175"/>
      <c r="S4915" s="174"/>
      <c r="U4915" s="174"/>
      <c r="W4915" s="175"/>
      <c r="X4915" s="174"/>
    </row>
    <row r="4916" spans="7:24" s="165" customFormat="1" ht="15" customHeight="1">
      <c r="G4916" s="172"/>
      <c r="I4916" s="173"/>
      <c r="J4916" s="173"/>
      <c r="K4916" s="174"/>
      <c r="M4916" s="175"/>
      <c r="N4916" s="174"/>
      <c r="P4916" s="174"/>
      <c r="R4916" s="175"/>
      <c r="S4916" s="174"/>
      <c r="U4916" s="174"/>
      <c r="W4916" s="175"/>
      <c r="X4916" s="174"/>
    </row>
    <row r="4917" spans="7:24" s="165" customFormat="1" ht="15" customHeight="1">
      <c r="G4917" s="172"/>
      <c r="I4917" s="173"/>
      <c r="J4917" s="173"/>
      <c r="K4917" s="174"/>
      <c r="M4917" s="175"/>
      <c r="N4917" s="174"/>
      <c r="P4917" s="174"/>
      <c r="R4917" s="175"/>
      <c r="S4917" s="174"/>
      <c r="U4917" s="174"/>
      <c r="W4917" s="175"/>
      <c r="X4917" s="174"/>
    </row>
    <row r="4918" spans="7:24" s="165" customFormat="1" ht="15" customHeight="1">
      <c r="G4918" s="172"/>
      <c r="I4918" s="173"/>
      <c r="J4918" s="173"/>
      <c r="K4918" s="174"/>
      <c r="M4918" s="175"/>
      <c r="N4918" s="174"/>
      <c r="P4918" s="174"/>
      <c r="R4918" s="175"/>
      <c r="S4918" s="174"/>
      <c r="U4918" s="174"/>
      <c r="W4918" s="175"/>
      <c r="X4918" s="174"/>
    </row>
    <row r="4919" spans="7:24" s="165" customFormat="1" ht="15" customHeight="1">
      <c r="G4919" s="172"/>
      <c r="I4919" s="173"/>
      <c r="J4919" s="173"/>
      <c r="K4919" s="174"/>
      <c r="M4919" s="175"/>
      <c r="N4919" s="174"/>
      <c r="P4919" s="174"/>
      <c r="R4919" s="175"/>
      <c r="S4919" s="174"/>
      <c r="U4919" s="174"/>
      <c r="W4919" s="175"/>
      <c r="X4919" s="174"/>
    </row>
    <row r="4920" spans="7:24" s="165" customFormat="1" ht="15" customHeight="1">
      <c r="G4920" s="172"/>
      <c r="I4920" s="173"/>
      <c r="J4920" s="173"/>
      <c r="K4920" s="174"/>
      <c r="M4920" s="175"/>
      <c r="N4920" s="174"/>
      <c r="P4920" s="174"/>
      <c r="R4920" s="175"/>
      <c r="S4920" s="174"/>
      <c r="U4920" s="174"/>
      <c r="W4920" s="175"/>
      <c r="X4920" s="174"/>
    </row>
    <row r="4921" spans="7:24" s="165" customFormat="1" ht="15" customHeight="1">
      <c r="G4921" s="172"/>
      <c r="I4921" s="173"/>
      <c r="J4921" s="173"/>
      <c r="K4921" s="174"/>
      <c r="M4921" s="175"/>
      <c r="N4921" s="174"/>
      <c r="P4921" s="174"/>
      <c r="R4921" s="175"/>
      <c r="S4921" s="174"/>
      <c r="U4921" s="174"/>
      <c r="W4921" s="175"/>
      <c r="X4921" s="174"/>
    </row>
    <row r="4922" spans="7:24" s="165" customFormat="1" ht="15" customHeight="1">
      <c r="G4922" s="172"/>
      <c r="I4922" s="173"/>
      <c r="J4922" s="173"/>
      <c r="K4922" s="174"/>
      <c r="M4922" s="175"/>
      <c r="N4922" s="174"/>
      <c r="P4922" s="174"/>
      <c r="R4922" s="175"/>
      <c r="S4922" s="174"/>
      <c r="U4922" s="174"/>
      <c r="W4922" s="175"/>
      <c r="X4922" s="174"/>
    </row>
    <row r="4923" spans="7:24" s="165" customFormat="1" ht="15" customHeight="1">
      <c r="G4923" s="172"/>
      <c r="I4923" s="173"/>
      <c r="J4923" s="173"/>
      <c r="K4923" s="174"/>
      <c r="M4923" s="175"/>
      <c r="N4923" s="174"/>
      <c r="P4923" s="174"/>
      <c r="R4923" s="175"/>
      <c r="S4923" s="174"/>
      <c r="U4923" s="174"/>
      <c r="W4923" s="175"/>
      <c r="X4923" s="174"/>
    </row>
    <row r="4924" spans="7:24" s="165" customFormat="1" ht="15" customHeight="1">
      <c r="G4924" s="172"/>
      <c r="I4924" s="173"/>
      <c r="J4924" s="173"/>
      <c r="K4924" s="174"/>
      <c r="M4924" s="175"/>
      <c r="N4924" s="174"/>
      <c r="P4924" s="174"/>
      <c r="R4924" s="175"/>
      <c r="S4924" s="174"/>
      <c r="U4924" s="174"/>
      <c r="W4924" s="175"/>
      <c r="X4924" s="174"/>
    </row>
    <row r="4925" spans="7:24" s="165" customFormat="1" ht="15" customHeight="1">
      <c r="G4925" s="172"/>
      <c r="I4925" s="173"/>
      <c r="J4925" s="173"/>
      <c r="K4925" s="174"/>
      <c r="M4925" s="175"/>
      <c r="N4925" s="174"/>
      <c r="P4925" s="174"/>
      <c r="R4925" s="175"/>
      <c r="S4925" s="174"/>
      <c r="U4925" s="174"/>
      <c r="W4925" s="175"/>
      <c r="X4925" s="174"/>
    </row>
    <row r="4926" spans="7:24" s="165" customFormat="1" ht="15" customHeight="1">
      <c r="G4926" s="172"/>
      <c r="I4926" s="173"/>
      <c r="J4926" s="173"/>
      <c r="K4926" s="174"/>
      <c r="M4926" s="175"/>
      <c r="N4926" s="174"/>
      <c r="P4926" s="174"/>
      <c r="R4926" s="175"/>
      <c r="S4926" s="174"/>
      <c r="U4926" s="174"/>
      <c r="W4926" s="175"/>
      <c r="X4926" s="174"/>
    </row>
    <row r="4927" spans="7:24" s="165" customFormat="1" ht="15" customHeight="1">
      <c r="G4927" s="172"/>
      <c r="I4927" s="173"/>
      <c r="J4927" s="173"/>
      <c r="K4927" s="174"/>
      <c r="M4927" s="175"/>
      <c r="N4927" s="174"/>
      <c r="P4927" s="174"/>
      <c r="R4927" s="175"/>
      <c r="S4927" s="174"/>
      <c r="U4927" s="174"/>
      <c r="W4927" s="175"/>
      <c r="X4927" s="174"/>
    </row>
    <row r="4928" spans="7:24" s="165" customFormat="1" ht="15" customHeight="1">
      <c r="G4928" s="172"/>
      <c r="I4928" s="173"/>
      <c r="J4928" s="173"/>
      <c r="K4928" s="174"/>
      <c r="M4928" s="175"/>
      <c r="N4928" s="174"/>
      <c r="P4928" s="174"/>
      <c r="R4928" s="175"/>
      <c r="S4928" s="174"/>
      <c r="U4928" s="174"/>
      <c r="W4928" s="175"/>
      <c r="X4928" s="174"/>
    </row>
    <row r="4929" spans="7:24" s="165" customFormat="1" ht="15" customHeight="1">
      <c r="G4929" s="172"/>
      <c r="I4929" s="173"/>
      <c r="J4929" s="173"/>
      <c r="K4929" s="174"/>
      <c r="M4929" s="175"/>
      <c r="N4929" s="174"/>
      <c r="P4929" s="174"/>
      <c r="R4929" s="175"/>
      <c r="S4929" s="174"/>
      <c r="U4929" s="174"/>
      <c r="W4929" s="175"/>
      <c r="X4929" s="174"/>
    </row>
    <row r="4930" spans="7:24" s="165" customFormat="1" ht="15" customHeight="1">
      <c r="G4930" s="172"/>
      <c r="I4930" s="173"/>
      <c r="J4930" s="173"/>
      <c r="K4930" s="174"/>
      <c r="M4930" s="175"/>
      <c r="N4930" s="174"/>
      <c r="P4930" s="174"/>
      <c r="R4930" s="175"/>
      <c r="S4930" s="174"/>
      <c r="U4930" s="174"/>
      <c r="W4930" s="175"/>
      <c r="X4930" s="174"/>
    </row>
    <row r="4931" spans="7:24" s="165" customFormat="1" ht="15" customHeight="1">
      <c r="G4931" s="172"/>
      <c r="I4931" s="173"/>
      <c r="J4931" s="173"/>
      <c r="K4931" s="174"/>
      <c r="M4931" s="175"/>
      <c r="N4931" s="174"/>
      <c r="P4931" s="174"/>
      <c r="R4931" s="175"/>
      <c r="S4931" s="174"/>
      <c r="U4931" s="174"/>
      <c r="W4931" s="175"/>
      <c r="X4931" s="174"/>
    </row>
    <row r="4932" spans="7:24" s="165" customFormat="1" ht="15" customHeight="1">
      <c r="G4932" s="172"/>
      <c r="I4932" s="173"/>
      <c r="J4932" s="173"/>
      <c r="K4932" s="174"/>
      <c r="M4932" s="175"/>
      <c r="N4932" s="174"/>
      <c r="P4932" s="174"/>
      <c r="R4932" s="175"/>
      <c r="S4932" s="174"/>
      <c r="U4932" s="174"/>
      <c r="W4932" s="175"/>
      <c r="X4932" s="174"/>
    </row>
    <row r="4933" spans="7:24" s="165" customFormat="1" ht="15" customHeight="1">
      <c r="G4933" s="172"/>
      <c r="I4933" s="173"/>
      <c r="J4933" s="173"/>
      <c r="K4933" s="174"/>
      <c r="M4933" s="175"/>
      <c r="N4933" s="174"/>
      <c r="P4933" s="174"/>
      <c r="R4933" s="175"/>
      <c r="S4933" s="174"/>
      <c r="U4933" s="174"/>
      <c r="W4933" s="175"/>
      <c r="X4933" s="174"/>
    </row>
    <row r="4934" spans="7:24" s="165" customFormat="1" ht="15" customHeight="1">
      <c r="G4934" s="172"/>
      <c r="I4934" s="173"/>
      <c r="J4934" s="173"/>
      <c r="K4934" s="174"/>
      <c r="M4934" s="175"/>
      <c r="N4934" s="174"/>
      <c r="P4934" s="174"/>
      <c r="R4934" s="175"/>
      <c r="S4934" s="174"/>
      <c r="U4934" s="174"/>
      <c r="W4934" s="175"/>
      <c r="X4934" s="174"/>
    </row>
    <row r="4935" spans="7:24" s="165" customFormat="1" ht="15" customHeight="1">
      <c r="G4935" s="172"/>
      <c r="I4935" s="173"/>
      <c r="J4935" s="173"/>
      <c r="K4935" s="174"/>
      <c r="M4935" s="175"/>
      <c r="N4935" s="174"/>
      <c r="P4935" s="174"/>
      <c r="R4935" s="175"/>
      <c r="S4935" s="174"/>
      <c r="U4935" s="174"/>
      <c r="W4935" s="175"/>
      <c r="X4935" s="174"/>
    </row>
    <row r="4936" spans="7:24" s="165" customFormat="1" ht="15" customHeight="1">
      <c r="G4936" s="172"/>
      <c r="I4936" s="173"/>
      <c r="J4936" s="173"/>
      <c r="K4936" s="174"/>
      <c r="M4936" s="175"/>
      <c r="N4936" s="174"/>
      <c r="P4936" s="174"/>
      <c r="R4936" s="175"/>
      <c r="S4936" s="174"/>
      <c r="U4936" s="174"/>
      <c r="W4936" s="175"/>
      <c r="X4936" s="174"/>
    </row>
    <row r="4937" spans="7:24" s="165" customFormat="1" ht="15" customHeight="1">
      <c r="G4937" s="172"/>
      <c r="I4937" s="173"/>
      <c r="J4937" s="173"/>
      <c r="K4937" s="174"/>
      <c r="M4937" s="175"/>
      <c r="N4937" s="174"/>
      <c r="P4937" s="174"/>
      <c r="R4937" s="175"/>
      <c r="S4937" s="174"/>
      <c r="U4937" s="174"/>
      <c r="W4937" s="175"/>
      <c r="X4937" s="174"/>
    </row>
    <row r="4938" spans="7:24" s="165" customFormat="1" ht="15" customHeight="1">
      <c r="G4938" s="172"/>
      <c r="I4938" s="173"/>
      <c r="J4938" s="173"/>
      <c r="K4938" s="174"/>
      <c r="M4938" s="175"/>
      <c r="N4938" s="174"/>
      <c r="P4938" s="174"/>
      <c r="R4938" s="175"/>
      <c r="S4938" s="174"/>
      <c r="U4938" s="174"/>
      <c r="W4938" s="175"/>
      <c r="X4938" s="174"/>
    </row>
    <row r="4939" spans="7:24" s="165" customFormat="1" ht="15" customHeight="1">
      <c r="G4939" s="172"/>
      <c r="I4939" s="173"/>
      <c r="J4939" s="173"/>
      <c r="K4939" s="174"/>
      <c r="M4939" s="175"/>
      <c r="N4939" s="174"/>
      <c r="P4939" s="174"/>
      <c r="R4939" s="175"/>
      <c r="S4939" s="174"/>
      <c r="U4939" s="174"/>
      <c r="W4939" s="175"/>
      <c r="X4939" s="174"/>
    </row>
    <row r="4940" spans="7:24" s="165" customFormat="1" ht="15" customHeight="1">
      <c r="G4940" s="172"/>
      <c r="I4940" s="173"/>
      <c r="J4940" s="173"/>
      <c r="K4940" s="174"/>
      <c r="M4940" s="175"/>
      <c r="N4940" s="174"/>
      <c r="P4940" s="174"/>
      <c r="R4940" s="175"/>
      <c r="S4940" s="174"/>
      <c r="U4940" s="174"/>
      <c r="W4940" s="175"/>
      <c r="X4940" s="174"/>
    </row>
    <row r="4941" spans="7:24" s="165" customFormat="1" ht="15" customHeight="1">
      <c r="G4941" s="172"/>
      <c r="I4941" s="173"/>
      <c r="J4941" s="173"/>
      <c r="K4941" s="174"/>
      <c r="M4941" s="175"/>
      <c r="N4941" s="174"/>
      <c r="P4941" s="174"/>
      <c r="R4941" s="175"/>
      <c r="S4941" s="174"/>
      <c r="U4941" s="174"/>
      <c r="W4941" s="175"/>
      <c r="X4941" s="174"/>
    </row>
    <row r="4942" spans="7:24" s="165" customFormat="1" ht="15" customHeight="1">
      <c r="G4942" s="172"/>
      <c r="I4942" s="173"/>
      <c r="J4942" s="173"/>
      <c r="K4942" s="174"/>
      <c r="M4942" s="175"/>
      <c r="N4942" s="174"/>
      <c r="P4942" s="174"/>
      <c r="R4942" s="175"/>
      <c r="S4942" s="174"/>
      <c r="U4942" s="174"/>
      <c r="W4942" s="175"/>
      <c r="X4942" s="174"/>
    </row>
    <row r="4943" spans="7:24" s="165" customFormat="1" ht="15" customHeight="1">
      <c r="G4943" s="172"/>
      <c r="I4943" s="173"/>
      <c r="J4943" s="173"/>
      <c r="K4943" s="174"/>
      <c r="M4943" s="175"/>
      <c r="N4943" s="174"/>
      <c r="P4943" s="174"/>
      <c r="R4943" s="175"/>
      <c r="S4943" s="174"/>
      <c r="U4943" s="174"/>
      <c r="W4943" s="175"/>
      <c r="X4943" s="174"/>
    </row>
    <row r="4944" spans="7:24" s="165" customFormat="1" ht="15" customHeight="1">
      <c r="G4944" s="172"/>
      <c r="I4944" s="173"/>
      <c r="J4944" s="173"/>
      <c r="K4944" s="174"/>
      <c r="M4944" s="175"/>
      <c r="N4944" s="174"/>
      <c r="P4944" s="174"/>
      <c r="R4944" s="175"/>
      <c r="S4944" s="174"/>
      <c r="U4944" s="174"/>
      <c r="W4944" s="175"/>
      <c r="X4944" s="174"/>
    </row>
    <row r="4945" spans="7:24" s="165" customFormat="1" ht="15" customHeight="1">
      <c r="G4945" s="172"/>
      <c r="I4945" s="173"/>
      <c r="J4945" s="173"/>
      <c r="K4945" s="174"/>
      <c r="M4945" s="175"/>
      <c r="N4945" s="174"/>
      <c r="P4945" s="174"/>
      <c r="R4945" s="175"/>
      <c r="S4945" s="174"/>
      <c r="U4945" s="174"/>
      <c r="W4945" s="175"/>
      <c r="X4945" s="174"/>
    </row>
    <row r="4946" spans="7:24" s="165" customFormat="1" ht="15" customHeight="1">
      <c r="G4946" s="172"/>
      <c r="I4946" s="173"/>
      <c r="J4946" s="173"/>
      <c r="K4946" s="174"/>
      <c r="M4946" s="175"/>
      <c r="N4946" s="174"/>
      <c r="P4946" s="174"/>
      <c r="R4946" s="175"/>
      <c r="S4946" s="174"/>
      <c r="U4946" s="174"/>
      <c r="W4946" s="175"/>
      <c r="X4946" s="174"/>
    </row>
    <row r="4947" spans="7:24" s="165" customFormat="1" ht="15" customHeight="1">
      <c r="G4947" s="172"/>
      <c r="I4947" s="173"/>
      <c r="J4947" s="173"/>
      <c r="K4947" s="174"/>
      <c r="M4947" s="175"/>
      <c r="N4947" s="174"/>
      <c r="P4947" s="174"/>
      <c r="R4947" s="175"/>
      <c r="S4947" s="174"/>
      <c r="U4947" s="174"/>
      <c r="W4947" s="175"/>
      <c r="X4947" s="174"/>
    </row>
    <row r="4948" spans="7:24" s="165" customFormat="1" ht="15" customHeight="1">
      <c r="G4948" s="172"/>
      <c r="I4948" s="173"/>
      <c r="J4948" s="173"/>
      <c r="K4948" s="174"/>
      <c r="M4948" s="175"/>
      <c r="N4948" s="174"/>
      <c r="P4948" s="174"/>
      <c r="R4948" s="175"/>
      <c r="S4948" s="174"/>
      <c r="U4948" s="174"/>
      <c r="W4948" s="175"/>
      <c r="X4948" s="174"/>
    </row>
    <row r="4949" spans="7:24" s="165" customFormat="1" ht="15" customHeight="1">
      <c r="G4949" s="172"/>
      <c r="I4949" s="173"/>
      <c r="J4949" s="173"/>
      <c r="K4949" s="174"/>
      <c r="M4949" s="175"/>
      <c r="N4949" s="174"/>
      <c r="P4949" s="174"/>
      <c r="R4949" s="175"/>
      <c r="S4949" s="174"/>
      <c r="U4949" s="174"/>
      <c r="W4949" s="175"/>
      <c r="X4949" s="174"/>
    </row>
    <row r="4950" spans="7:24" s="165" customFormat="1" ht="15" customHeight="1">
      <c r="G4950" s="172"/>
      <c r="I4950" s="173"/>
      <c r="J4950" s="173"/>
      <c r="K4950" s="174"/>
      <c r="M4950" s="175"/>
      <c r="N4950" s="174"/>
      <c r="P4950" s="174"/>
      <c r="R4950" s="175"/>
      <c r="S4950" s="174"/>
      <c r="U4950" s="174"/>
      <c r="W4950" s="175"/>
      <c r="X4950" s="174"/>
    </row>
    <row r="4951" spans="7:24" s="165" customFormat="1" ht="15" customHeight="1">
      <c r="G4951" s="172"/>
      <c r="I4951" s="173"/>
      <c r="J4951" s="173"/>
      <c r="K4951" s="174"/>
      <c r="M4951" s="175"/>
      <c r="N4951" s="174"/>
      <c r="P4951" s="174"/>
      <c r="R4951" s="175"/>
      <c r="S4951" s="174"/>
      <c r="U4951" s="174"/>
      <c r="W4951" s="175"/>
      <c r="X4951" s="174"/>
    </row>
    <row r="4952" spans="7:24" s="165" customFormat="1" ht="15" customHeight="1">
      <c r="G4952" s="172"/>
      <c r="I4952" s="173"/>
      <c r="J4952" s="173"/>
      <c r="K4952" s="174"/>
      <c r="M4952" s="175"/>
      <c r="N4952" s="174"/>
      <c r="P4952" s="174"/>
      <c r="R4952" s="175"/>
      <c r="S4952" s="174"/>
      <c r="U4952" s="174"/>
      <c r="W4952" s="175"/>
      <c r="X4952" s="174"/>
    </row>
    <row r="4953" spans="7:24" s="165" customFormat="1" ht="15" customHeight="1">
      <c r="G4953" s="172"/>
      <c r="I4953" s="173"/>
      <c r="J4953" s="173"/>
      <c r="K4953" s="174"/>
      <c r="M4953" s="175"/>
      <c r="N4953" s="174"/>
      <c r="P4953" s="174"/>
      <c r="R4953" s="175"/>
      <c r="S4953" s="174"/>
      <c r="U4953" s="174"/>
      <c r="W4953" s="175"/>
      <c r="X4953" s="174"/>
    </row>
    <row r="4954" spans="7:24" s="165" customFormat="1" ht="15" customHeight="1">
      <c r="G4954" s="172"/>
      <c r="I4954" s="173"/>
      <c r="J4954" s="173"/>
      <c r="K4954" s="174"/>
      <c r="M4954" s="175"/>
      <c r="N4954" s="174"/>
      <c r="P4954" s="174"/>
      <c r="R4954" s="175"/>
      <c r="S4954" s="174"/>
      <c r="U4954" s="174"/>
      <c r="W4954" s="175"/>
      <c r="X4954" s="174"/>
    </row>
    <row r="4955" spans="7:24" s="165" customFormat="1" ht="15" customHeight="1">
      <c r="G4955" s="172"/>
      <c r="I4955" s="173"/>
      <c r="J4955" s="173"/>
      <c r="K4955" s="174"/>
      <c r="M4955" s="175"/>
      <c r="N4955" s="174"/>
      <c r="P4955" s="174"/>
      <c r="R4955" s="175"/>
      <c r="S4955" s="174"/>
      <c r="U4955" s="174"/>
      <c r="W4955" s="175"/>
      <c r="X4955" s="174"/>
    </row>
    <row r="4956" spans="7:24" s="165" customFormat="1" ht="15" customHeight="1">
      <c r="G4956" s="172"/>
      <c r="I4956" s="173"/>
      <c r="J4956" s="173"/>
      <c r="K4956" s="174"/>
      <c r="M4956" s="175"/>
      <c r="N4956" s="174"/>
      <c r="P4956" s="174"/>
      <c r="R4956" s="175"/>
      <c r="S4956" s="174"/>
      <c r="U4956" s="174"/>
      <c r="W4956" s="175"/>
      <c r="X4956" s="174"/>
    </row>
    <row r="4957" spans="7:24" s="165" customFormat="1" ht="15" customHeight="1">
      <c r="G4957" s="172"/>
      <c r="I4957" s="173"/>
      <c r="J4957" s="173"/>
      <c r="K4957" s="174"/>
      <c r="M4957" s="175"/>
      <c r="N4957" s="174"/>
      <c r="P4957" s="174"/>
      <c r="R4957" s="175"/>
      <c r="S4957" s="174"/>
      <c r="U4957" s="174"/>
      <c r="W4957" s="175"/>
      <c r="X4957" s="174"/>
    </row>
    <row r="4958" spans="7:24" s="165" customFormat="1" ht="15" customHeight="1">
      <c r="G4958" s="172"/>
      <c r="I4958" s="173"/>
      <c r="J4958" s="173"/>
      <c r="K4958" s="174"/>
      <c r="M4958" s="175"/>
      <c r="N4958" s="174"/>
      <c r="P4958" s="174"/>
      <c r="R4958" s="175"/>
      <c r="S4958" s="174"/>
      <c r="U4958" s="174"/>
      <c r="W4958" s="175"/>
      <c r="X4958" s="174"/>
    </row>
    <row r="4959" spans="7:24" s="165" customFormat="1" ht="15" customHeight="1">
      <c r="G4959" s="172"/>
      <c r="I4959" s="173"/>
      <c r="J4959" s="173"/>
      <c r="K4959" s="174"/>
      <c r="M4959" s="175"/>
      <c r="N4959" s="174"/>
      <c r="P4959" s="174"/>
      <c r="R4959" s="175"/>
      <c r="S4959" s="174"/>
      <c r="U4959" s="174"/>
      <c r="W4959" s="175"/>
      <c r="X4959" s="174"/>
    </row>
    <row r="4960" spans="7:24" s="165" customFormat="1" ht="15" customHeight="1">
      <c r="G4960" s="172"/>
      <c r="I4960" s="173"/>
      <c r="J4960" s="173"/>
      <c r="K4960" s="174"/>
      <c r="M4960" s="175"/>
      <c r="N4960" s="174"/>
      <c r="P4960" s="174"/>
      <c r="R4960" s="175"/>
      <c r="S4960" s="174"/>
      <c r="U4960" s="174"/>
      <c r="W4960" s="175"/>
      <c r="X4960" s="174"/>
    </row>
    <row r="4961" spans="7:24" s="165" customFormat="1" ht="15" customHeight="1">
      <c r="G4961" s="172"/>
      <c r="I4961" s="173"/>
      <c r="J4961" s="173"/>
      <c r="K4961" s="174"/>
      <c r="M4961" s="175"/>
      <c r="N4961" s="174"/>
      <c r="P4961" s="174"/>
      <c r="R4961" s="175"/>
      <c r="S4961" s="174"/>
      <c r="U4961" s="174"/>
      <c r="W4961" s="175"/>
      <c r="X4961" s="174"/>
    </row>
    <row r="4962" spans="7:24" s="165" customFormat="1" ht="15" customHeight="1">
      <c r="G4962" s="172"/>
      <c r="I4962" s="173"/>
      <c r="J4962" s="173"/>
      <c r="K4962" s="174"/>
      <c r="M4962" s="175"/>
      <c r="N4962" s="174"/>
      <c r="P4962" s="174"/>
      <c r="R4962" s="175"/>
      <c r="S4962" s="174"/>
      <c r="U4962" s="174"/>
      <c r="W4962" s="175"/>
      <c r="X4962" s="174"/>
    </row>
    <row r="4963" spans="7:24" s="165" customFormat="1" ht="15" customHeight="1">
      <c r="G4963" s="172"/>
      <c r="I4963" s="173"/>
      <c r="J4963" s="173"/>
      <c r="K4963" s="174"/>
      <c r="M4963" s="175"/>
      <c r="N4963" s="174"/>
      <c r="P4963" s="174"/>
      <c r="R4963" s="175"/>
      <c r="S4963" s="174"/>
      <c r="U4963" s="174"/>
      <c r="W4963" s="175"/>
      <c r="X4963" s="174"/>
    </row>
    <row r="4964" spans="7:24" s="165" customFormat="1" ht="15" customHeight="1">
      <c r="G4964" s="172"/>
      <c r="I4964" s="173"/>
      <c r="J4964" s="173"/>
      <c r="K4964" s="174"/>
      <c r="M4964" s="175"/>
      <c r="N4964" s="174"/>
      <c r="P4964" s="174"/>
      <c r="R4964" s="175"/>
      <c r="S4964" s="174"/>
      <c r="U4964" s="174"/>
      <c r="W4964" s="175"/>
      <c r="X4964" s="174"/>
    </row>
    <row r="4965" spans="7:24" s="165" customFormat="1" ht="15" customHeight="1">
      <c r="G4965" s="172"/>
      <c r="I4965" s="173"/>
      <c r="J4965" s="173"/>
      <c r="K4965" s="174"/>
      <c r="M4965" s="175"/>
      <c r="N4965" s="174"/>
      <c r="P4965" s="174"/>
      <c r="R4965" s="175"/>
      <c r="S4965" s="174"/>
      <c r="U4965" s="174"/>
      <c r="W4965" s="175"/>
      <c r="X4965" s="174"/>
    </row>
    <row r="4966" spans="7:24" s="165" customFormat="1" ht="15" customHeight="1">
      <c r="G4966" s="172"/>
      <c r="I4966" s="173"/>
      <c r="J4966" s="173"/>
      <c r="K4966" s="174"/>
      <c r="M4966" s="175"/>
      <c r="N4966" s="174"/>
      <c r="P4966" s="174"/>
      <c r="R4966" s="175"/>
      <c r="S4966" s="174"/>
      <c r="U4966" s="174"/>
      <c r="W4966" s="175"/>
      <c r="X4966" s="174"/>
    </row>
    <row r="4967" spans="7:24" s="165" customFormat="1" ht="15" customHeight="1">
      <c r="G4967" s="172"/>
      <c r="I4967" s="173"/>
      <c r="J4967" s="173"/>
      <c r="K4967" s="174"/>
      <c r="M4967" s="175"/>
      <c r="N4967" s="174"/>
      <c r="P4967" s="174"/>
      <c r="R4967" s="175"/>
      <c r="S4967" s="174"/>
      <c r="U4967" s="174"/>
      <c r="W4967" s="175"/>
      <c r="X4967" s="174"/>
    </row>
    <row r="4968" spans="7:24" s="165" customFormat="1" ht="15" customHeight="1">
      <c r="G4968" s="172"/>
      <c r="I4968" s="173"/>
      <c r="J4968" s="173"/>
      <c r="K4968" s="174"/>
      <c r="M4968" s="175"/>
      <c r="N4968" s="174"/>
      <c r="P4968" s="174"/>
      <c r="R4968" s="175"/>
      <c r="S4968" s="174"/>
      <c r="U4968" s="174"/>
      <c r="W4968" s="175"/>
      <c r="X4968" s="174"/>
    </row>
    <row r="4969" spans="7:24" s="165" customFormat="1" ht="15" customHeight="1">
      <c r="G4969" s="172"/>
      <c r="I4969" s="173"/>
      <c r="J4969" s="173"/>
      <c r="K4969" s="174"/>
      <c r="M4969" s="175"/>
      <c r="N4969" s="174"/>
      <c r="P4969" s="174"/>
      <c r="R4969" s="175"/>
      <c r="S4969" s="174"/>
      <c r="U4969" s="174"/>
      <c r="W4969" s="175"/>
      <c r="X4969" s="174"/>
    </row>
    <row r="4970" spans="7:24" s="165" customFormat="1" ht="15" customHeight="1">
      <c r="G4970" s="172"/>
      <c r="I4970" s="173"/>
      <c r="J4970" s="173"/>
      <c r="K4970" s="174"/>
      <c r="M4970" s="175"/>
      <c r="N4970" s="174"/>
      <c r="P4970" s="174"/>
      <c r="R4970" s="175"/>
      <c r="S4970" s="174"/>
      <c r="U4970" s="174"/>
      <c r="W4970" s="175"/>
      <c r="X4970" s="174"/>
    </row>
    <row r="4971" spans="7:24" s="165" customFormat="1" ht="15" customHeight="1">
      <c r="G4971" s="172"/>
      <c r="I4971" s="173"/>
      <c r="J4971" s="173"/>
      <c r="K4971" s="174"/>
      <c r="M4971" s="175"/>
      <c r="N4971" s="174"/>
      <c r="P4971" s="174"/>
      <c r="R4971" s="175"/>
      <c r="S4971" s="174"/>
      <c r="U4971" s="174"/>
      <c r="W4971" s="175"/>
      <c r="X4971" s="174"/>
    </row>
    <row r="4972" spans="7:24" s="165" customFormat="1" ht="15" customHeight="1">
      <c r="G4972" s="172"/>
      <c r="I4972" s="173"/>
      <c r="J4972" s="173"/>
      <c r="K4972" s="174"/>
      <c r="M4972" s="175"/>
      <c r="N4972" s="174"/>
      <c r="P4972" s="174"/>
      <c r="R4972" s="175"/>
      <c r="S4972" s="174"/>
      <c r="U4972" s="174"/>
      <c r="W4972" s="175"/>
      <c r="X4972" s="174"/>
    </row>
    <row r="4973" spans="7:24" s="165" customFormat="1" ht="15" customHeight="1">
      <c r="G4973" s="172"/>
      <c r="I4973" s="173"/>
      <c r="J4973" s="173"/>
      <c r="K4973" s="174"/>
      <c r="M4973" s="175"/>
      <c r="N4973" s="174"/>
      <c r="P4973" s="174"/>
      <c r="R4973" s="175"/>
      <c r="S4973" s="174"/>
      <c r="U4973" s="174"/>
      <c r="W4973" s="175"/>
      <c r="X4973" s="174"/>
    </row>
    <row r="4974" spans="7:24" s="165" customFormat="1" ht="15" customHeight="1">
      <c r="G4974" s="172"/>
      <c r="I4974" s="173"/>
      <c r="J4974" s="173"/>
      <c r="K4974" s="174"/>
      <c r="M4974" s="175"/>
      <c r="N4974" s="174"/>
      <c r="P4974" s="174"/>
      <c r="R4974" s="175"/>
      <c r="S4974" s="174"/>
      <c r="U4974" s="174"/>
      <c r="W4974" s="175"/>
      <c r="X4974" s="174"/>
    </row>
    <row r="4975" spans="7:24" s="165" customFormat="1" ht="15" customHeight="1">
      <c r="G4975" s="172"/>
      <c r="I4975" s="173"/>
      <c r="J4975" s="173"/>
      <c r="K4975" s="174"/>
      <c r="M4975" s="175"/>
      <c r="N4975" s="174"/>
      <c r="P4975" s="174"/>
      <c r="R4975" s="175"/>
      <c r="S4975" s="174"/>
      <c r="U4975" s="174"/>
      <c r="W4975" s="175"/>
      <c r="X4975" s="174"/>
    </row>
    <row r="4976" spans="7:24" s="165" customFormat="1" ht="15" customHeight="1">
      <c r="G4976" s="172"/>
      <c r="I4976" s="173"/>
      <c r="J4976" s="173"/>
      <c r="K4976" s="174"/>
      <c r="M4976" s="175"/>
      <c r="N4976" s="174"/>
      <c r="P4976" s="174"/>
      <c r="R4976" s="175"/>
      <c r="S4976" s="174"/>
      <c r="U4976" s="174"/>
      <c r="W4976" s="175"/>
      <c r="X4976" s="174"/>
    </row>
    <row r="4977" spans="7:24" s="165" customFormat="1" ht="15" customHeight="1">
      <c r="G4977" s="172"/>
      <c r="I4977" s="173"/>
      <c r="J4977" s="173"/>
      <c r="K4977" s="174"/>
      <c r="M4977" s="175"/>
      <c r="N4977" s="174"/>
      <c r="P4977" s="174"/>
      <c r="R4977" s="175"/>
      <c r="S4977" s="174"/>
      <c r="U4977" s="174"/>
      <c r="W4977" s="175"/>
      <c r="X4977" s="174"/>
    </row>
    <row r="4978" spans="7:24" s="165" customFormat="1" ht="15" customHeight="1">
      <c r="G4978" s="172"/>
      <c r="I4978" s="173"/>
      <c r="J4978" s="173"/>
      <c r="K4978" s="174"/>
      <c r="M4978" s="175"/>
      <c r="N4978" s="174"/>
      <c r="P4978" s="174"/>
      <c r="R4978" s="175"/>
      <c r="S4978" s="174"/>
      <c r="U4978" s="174"/>
      <c r="W4978" s="175"/>
      <c r="X4978" s="174"/>
    </row>
    <row r="4979" spans="7:24" s="165" customFormat="1" ht="15" customHeight="1">
      <c r="G4979" s="172"/>
      <c r="I4979" s="173"/>
      <c r="J4979" s="173"/>
      <c r="K4979" s="174"/>
      <c r="M4979" s="175"/>
      <c r="N4979" s="174"/>
      <c r="P4979" s="174"/>
      <c r="R4979" s="175"/>
      <c r="S4979" s="174"/>
      <c r="U4979" s="174"/>
      <c r="W4979" s="175"/>
      <c r="X4979" s="174"/>
    </row>
    <row r="4980" spans="7:24" s="165" customFormat="1" ht="15" customHeight="1">
      <c r="G4980" s="172"/>
      <c r="I4980" s="173"/>
      <c r="J4980" s="173"/>
      <c r="K4980" s="174"/>
      <c r="M4980" s="175"/>
      <c r="N4980" s="174"/>
      <c r="P4980" s="174"/>
      <c r="R4980" s="175"/>
      <c r="S4980" s="174"/>
      <c r="U4980" s="174"/>
      <c r="W4980" s="175"/>
      <c r="X4980" s="174"/>
    </row>
    <row r="4981" spans="7:24" s="165" customFormat="1" ht="15" customHeight="1">
      <c r="G4981" s="172"/>
      <c r="I4981" s="173"/>
      <c r="J4981" s="173"/>
      <c r="K4981" s="174"/>
      <c r="M4981" s="175"/>
      <c r="N4981" s="174"/>
      <c r="P4981" s="174"/>
      <c r="R4981" s="175"/>
      <c r="S4981" s="174"/>
      <c r="U4981" s="174"/>
      <c r="W4981" s="175"/>
      <c r="X4981" s="174"/>
    </row>
    <row r="4982" spans="7:24" s="165" customFormat="1" ht="15" customHeight="1">
      <c r="G4982" s="172"/>
      <c r="I4982" s="173"/>
      <c r="J4982" s="173"/>
      <c r="K4982" s="174"/>
      <c r="M4982" s="175"/>
      <c r="N4982" s="174"/>
      <c r="P4982" s="174"/>
      <c r="R4982" s="175"/>
      <c r="S4982" s="174"/>
      <c r="U4982" s="174"/>
      <c r="W4982" s="175"/>
      <c r="X4982" s="174"/>
    </row>
    <row r="4983" spans="7:24" s="165" customFormat="1" ht="15" customHeight="1">
      <c r="G4983" s="172"/>
      <c r="I4983" s="173"/>
      <c r="J4983" s="173"/>
      <c r="K4983" s="174"/>
      <c r="M4983" s="175"/>
      <c r="N4983" s="174"/>
      <c r="P4983" s="174"/>
      <c r="R4983" s="175"/>
      <c r="S4983" s="174"/>
      <c r="U4983" s="174"/>
      <c r="W4983" s="175"/>
      <c r="X4983" s="174"/>
    </row>
    <row r="4984" spans="7:24" s="165" customFormat="1" ht="15" customHeight="1">
      <c r="G4984" s="172"/>
      <c r="I4984" s="173"/>
      <c r="J4984" s="173"/>
      <c r="K4984" s="174"/>
      <c r="M4984" s="175"/>
      <c r="N4984" s="174"/>
      <c r="P4984" s="174"/>
      <c r="R4984" s="175"/>
      <c r="S4984" s="174"/>
      <c r="U4984" s="174"/>
      <c r="W4984" s="175"/>
      <c r="X4984" s="174"/>
    </row>
    <row r="4985" spans="7:24" s="165" customFormat="1" ht="15" customHeight="1">
      <c r="G4985" s="172"/>
      <c r="I4985" s="173"/>
      <c r="J4985" s="173"/>
      <c r="K4985" s="174"/>
      <c r="M4985" s="175"/>
      <c r="N4985" s="174"/>
      <c r="P4985" s="174"/>
      <c r="R4985" s="175"/>
      <c r="S4985" s="174"/>
      <c r="U4985" s="174"/>
      <c r="W4985" s="175"/>
      <c r="X4985" s="174"/>
    </row>
    <row r="4986" spans="7:24" s="165" customFormat="1" ht="15" customHeight="1">
      <c r="G4986" s="172"/>
      <c r="I4986" s="173"/>
      <c r="J4986" s="173"/>
      <c r="K4986" s="174"/>
      <c r="M4986" s="175"/>
      <c r="N4986" s="174"/>
      <c r="P4986" s="174"/>
      <c r="R4986" s="175"/>
      <c r="S4986" s="174"/>
      <c r="U4986" s="174"/>
      <c r="W4986" s="175"/>
      <c r="X4986" s="174"/>
    </row>
    <row r="4987" spans="7:24" s="165" customFormat="1" ht="15" customHeight="1">
      <c r="G4987" s="172"/>
      <c r="I4987" s="173"/>
      <c r="J4987" s="173"/>
      <c r="K4987" s="174"/>
      <c r="M4987" s="175"/>
      <c r="N4987" s="174"/>
      <c r="P4987" s="174"/>
      <c r="R4987" s="175"/>
      <c r="S4987" s="174"/>
      <c r="U4987" s="174"/>
      <c r="W4987" s="175"/>
      <c r="X4987" s="174"/>
    </row>
    <row r="4988" spans="7:24" s="165" customFormat="1" ht="15" customHeight="1">
      <c r="G4988" s="172"/>
      <c r="I4988" s="173"/>
      <c r="J4988" s="173"/>
      <c r="K4988" s="174"/>
      <c r="M4988" s="175"/>
      <c r="N4988" s="174"/>
      <c r="P4988" s="174"/>
      <c r="R4988" s="175"/>
      <c r="S4988" s="174"/>
      <c r="U4988" s="174"/>
      <c r="W4988" s="175"/>
      <c r="X4988" s="174"/>
    </row>
    <row r="4989" spans="7:24" s="165" customFormat="1" ht="15" customHeight="1">
      <c r="G4989" s="172"/>
      <c r="I4989" s="173"/>
      <c r="J4989" s="173"/>
      <c r="K4989" s="174"/>
      <c r="M4989" s="175"/>
      <c r="N4989" s="174"/>
      <c r="P4989" s="174"/>
      <c r="R4989" s="175"/>
      <c r="S4989" s="174"/>
      <c r="U4989" s="174"/>
      <c r="W4989" s="175"/>
      <c r="X4989" s="174"/>
    </row>
    <row r="4990" spans="7:24" s="165" customFormat="1" ht="15" customHeight="1">
      <c r="G4990" s="172"/>
      <c r="I4990" s="173"/>
      <c r="J4990" s="173"/>
      <c r="K4990" s="174"/>
      <c r="M4990" s="175"/>
      <c r="N4990" s="174"/>
      <c r="P4990" s="174"/>
      <c r="R4990" s="175"/>
      <c r="S4990" s="174"/>
      <c r="U4990" s="174"/>
      <c r="W4990" s="175"/>
      <c r="X4990" s="174"/>
    </row>
    <row r="4991" spans="7:24" s="165" customFormat="1" ht="15" customHeight="1">
      <c r="G4991" s="172"/>
      <c r="I4991" s="173"/>
      <c r="J4991" s="173"/>
      <c r="K4991" s="174"/>
      <c r="M4991" s="175"/>
      <c r="N4991" s="174"/>
      <c r="P4991" s="174"/>
      <c r="R4991" s="175"/>
      <c r="S4991" s="174"/>
      <c r="U4991" s="174"/>
      <c r="W4991" s="175"/>
      <c r="X4991" s="174"/>
    </row>
    <row r="4992" spans="7:24" s="165" customFormat="1" ht="15" customHeight="1">
      <c r="G4992" s="172"/>
      <c r="I4992" s="173"/>
      <c r="J4992" s="173"/>
      <c r="K4992" s="174"/>
      <c r="M4992" s="175"/>
      <c r="N4992" s="174"/>
      <c r="P4992" s="174"/>
      <c r="R4992" s="175"/>
      <c r="S4992" s="174"/>
      <c r="U4992" s="174"/>
      <c r="W4992" s="175"/>
      <c r="X4992" s="174"/>
    </row>
    <row r="4993" spans="7:24" s="165" customFormat="1" ht="15" customHeight="1">
      <c r="G4993" s="172"/>
      <c r="I4993" s="173"/>
      <c r="J4993" s="173"/>
      <c r="K4993" s="174"/>
      <c r="M4993" s="175"/>
      <c r="N4993" s="174"/>
      <c r="P4993" s="174"/>
      <c r="R4993" s="175"/>
      <c r="S4993" s="174"/>
      <c r="U4993" s="174"/>
      <c r="W4993" s="175"/>
      <c r="X4993" s="174"/>
    </row>
    <row r="4994" spans="7:24" s="165" customFormat="1" ht="15" customHeight="1">
      <c r="G4994" s="172"/>
      <c r="I4994" s="173"/>
      <c r="J4994" s="173"/>
      <c r="K4994" s="174"/>
      <c r="M4994" s="175"/>
      <c r="N4994" s="174"/>
      <c r="P4994" s="174"/>
      <c r="R4994" s="175"/>
      <c r="S4994" s="174"/>
      <c r="U4994" s="174"/>
      <c r="W4994" s="175"/>
      <c r="X4994" s="174"/>
    </row>
    <row r="4995" spans="7:24" s="165" customFormat="1" ht="15" customHeight="1">
      <c r="G4995" s="172"/>
      <c r="I4995" s="173"/>
      <c r="J4995" s="173"/>
      <c r="K4995" s="174"/>
      <c r="M4995" s="175"/>
      <c r="N4995" s="174"/>
      <c r="P4995" s="174"/>
      <c r="R4995" s="175"/>
      <c r="S4995" s="174"/>
      <c r="U4995" s="174"/>
      <c r="W4995" s="175"/>
      <c r="X4995" s="174"/>
    </row>
    <row r="4996" spans="7:24" s="165" customFormat="1" ht="15" customHeight="1">
      <c r="G4996" s="172"/>
      <c r="I4996" s="173"/>
      <c r="J4996" s="173"/>
      <c r="K4996" s="174"/>
      <c r="M4996" s="175"/>
      <c r="N4996" s="174"/>
      <c r="P4996" s="174"/>
      <c r="R4996" s="175"/>
      <c r="S4996" s="174"/>
      <c r="U4996" s="174"/>
      <c r="W4996" s="175"/>
      <c r="X4996" s="174"/>
    </row>
    <row r="4997" spans="7:24" s="165" customFormat="1" ht="15" customHeight="1">
      <c r="G4997" s="172"/>
      <c r="I4997" s="173"/>
      <c r="J4997" s="173"/>
      <c r="K4997" s="174"/>
      <c r="M4997" s="175"/>
      <c r="N4997" s="174"/>
      <c r="P4997" s="174"/>
      <c r="R4997" s="175"/>
      <c r="S4997" s="174"/>
      <c r="U4997" s="174"/>
      <c r="W4997" s="175"/>
      <c r="X4997" s="174"/>
    </row>
    <row r="4998" spans="7:24" s="165" customFormat="1" ht="15" customHeight="1">
      <c r="G4998" s="172"/>
      <c r="I4998" s="173"/>
      <c r="J4998" s="173"/>
      <c r="K4998" s="174"/>
      <c r="M4998" s="175"/>
      <c r="N4998" s="174"/>
      <c r="P4998" s="174"/>
      <c r="R4998" s="175"/>
      <c r="S4998" s="174"/>
      <c r="U4998" s="174"/>
      <c r="W4998" s="175"/>
      <c r="X4998" s="174"/>
    </row>
    <row r="4999" spans="7:24" s="165" customFormat="1" ht="15" customHeight="1">
      <c r="G4999" s="172"/>
      <c r="I4999" s="173"/>
      <c r="J4999" s="173"/>
      <c r="K4999" s="174"/>
      <c r="M4999" s="175"/>
      <c r="N4999" s="174"/>
      <c r="P4999" s="174"/>
      <c r="R4999" s="175"/>
      <c r="S4999" s="174"/>
      <c r="U4999" s="174"/>
      <c r="W4999" s="175"/>
      <c r="X4999" s="174"/>
    </row>
    <row r="5000" spans="7:24" s="165" customFormat="1" ht="15" customHeight="1">
      <c r="G5000" s="172"/>
      <c r="I5000" s="173"/>
      <c r="J5000" s="173"/>
      <c r="K5000" s="174"/>
      <c r="M5000" s="175"/>
      <c r="N5000" s="174"/>
      <c r="P5000" s="174"/>
      <c r="R5000" s="175"/>
      <c r="S5000" s="174"/>
      <c r="U5000" s="174"/>
      <c r="W5000" s="175"/>
      <c r="X5000" s="174"/>
    </row>
    <row r="5001" spans="7:24" s="165" customFormat="1" ht="15" customHeight="1">
      <c r="G5001" s="172"/>
      <c r="I5001" s="173"/>
      <c r="J5001" s="173"/>
      <c r="K5001" s="174"/>
      <c r="M5001" s="175"/>
      <c r="N5001" s="174"/>
      <c r="P5001" s="174"/>
      <c r="R5001" s="175"/>
      <c r="S5001" s="174"/>
      <c r="U5001" s="174"/>
      <c r="W5001" s="175"/>
      <c r="X5001" s="174"/>
    </row>
    <row r="5002" spans="7:24" s="165" customFormat="1" ht="15" customHeight="1">
      <c r="G5002" s="172"/>
      <c r="I5002" s="173"/>
      <c r="J5002" s="173"/>
      <c r="K5002" s="174"/>
      <c r="M5002" s="175"/>
      <c r="N5002" s="174"/>
      <c r="P5002" s="174"/>
      <c r="R5002" s="175"/>
      <c r="S5002" s="174"/>
      <c r="U5002" s="174"/>
      <c r="W5002" s="175"/>
      <c r="X5002" s="174"/>
    </row>
    <row r="5003" spans="7:24" s="165" customFormat="1" ht="15" customHeight="1">
      <c r="G5003" s="172"/>
      <c r="I5003" s="173"/>
      <c r="J5003" s="173"/>
      <c r="K5003" s="174"/>
      <c r="M5003" s="175"/>
      <c r="N5003" s="174"/>
      <c r="P5003" s="174"/>
      <c r="R5003" s="175"/>
      <c r="S5003" s="174"/>
      <c r="U5003" s="174"/>
      <c r="W5003" s="175"/>
      <c r="X5003" s="174"/>
    </row>
    <row r="5004" spans="7:24" s="165" customFormat="1" ht="15" customHeight="1">
      <c r="G5004" s="172"/>
      <c r="I5004" s="173"/>
      <c r="J5004" s="173"/>
      <c r="K5004" s="174"/>
      <c r="M5004" s="175"/>
      <c r="N5004" s="174"/>
      <c r="P5004" s="174"/>
      <c r="R5004" s="175"/>
      <c r="S5004" s="174"/>
      <c r="U5004" s="174"/>
      <c r="W5004" s="175"/>
      <c r="X5004" s="174"/>
    </row>
    <row r="5005" spans="7:24" s="165" customFormat="1" ht="15" customHeight="1">
      <c r="G5005" s="172"/>
      <c r="I5005" s="173"/>
      <c r="J5005" s="173"/>
      <c r="K5005" s="174"/>
      <c r="M5005" s="175"/>
      <c r="N5005" s="174"/>
      <c r="P5005" s="174"/>
      <c r="R5005" s="175"/>
      <c r="S5005" s="174"/>
      <c r="U5005" s="174"/>
      <c r="W5005" s="175"/>
      <c r="X5005" s="174"/>
    </row>
    <row r="5006" spans="7:24" s="165" customFormat="1" ht="15" customHeight="1">
      <c r="G5006" s="172"/>
      <c r="I5006" s="173"/>
      <c r="J5006" s="173"/>
      <c r="K5006" s="174"/>
      <c r="M5006" s="175"/>
      <c r="N5006" s="174"/>
      <c r="P5006" s="174"/>
      <c r="R5006" s="175"/>
      <c r="S5006" s="174"/>
      <c r="U5006" s="174"/>
      <c r="W5006" s="175"/>
      <c r="X5006" s="174"/>
    </row>
    <row r="5007" spans="7:24" s="165" customFormat="1" ht="15" customHeight="1">
      <c r="G5007" s="172"/>
      <c r="I5007" s="173"/>
      <c r="J5007" s="173"/>
      <c r="K5007" s="174"/>
      <c r="M5007" s="175"/>
      <c r="N5007" s="174"/>
      <c r="P5007" s="174"/>
      <c r="R5007" s="175"/>
      <c r="S5007" s="174"/>
      <c r="U5007" s="174"/>
      <c r="W5007" s="175"/>
      <c r="X5007" s="174"/>
    </row>
    <row r="5008" spans="7:24" s="165" customFormat="1" ht="15" customHeight="1">
      <c r="G5008" s="172"/>
      <c r="I5008" s="173"/>
      <c r="J5008" s="173"/>
      <c r="K5008" s="174"/>
      <c r="M5008" s="175"/>
      <c r="N5008" s="174"/>
      <c r="P5008" s="174"/>
      <c r="R5008" s="175"/>
      <c r="S5008" s="174"/>
      <c r="U5008" s="174"/>
      <c r="W5008" s="175"/>
      <c r="X5008" s="174"/>
    </row>
    <row r="5009" spans="7:24" s="165" customFormat="1" ht="15" customHeight="1">
      <c r="G5009" s="172"/>
      <c r="I5009" s="173"/>
      <c r="J5009" s="173"/>
      <c r="K5009" s="174"/>
      <c r="M5009" s="175"/>
      <c r="N5009" s="174"/>
      <c r="P5009" s="174"/>
      <c r="R5009" s="175"/>
      <c r="S5009" s="174"/>
      <c r="U5009" s="174"/>
      <c r="W5009" s="175"/>
      <c r="X5009" s="174"/>
    </row>
    <row r="5010" spans="7:24" s="165" customFormat="1" ht="15" customHeight="1">
      <c r="G5010" s="172"/>
      <c r="I5010" s="173"/>
      <c r="J5010" s="173"/>
      <c r="K5010" s="174"/>
      <c r="M5010" s="175"/>
      <c r="N5010" s="174"/>
      <c r="P5010" s="174"/>
      <c r="R5010" s="175"/>
      <c r="S5010" s="174"/>
      <c r="U5010" s="174"/>
      <c r="W5010" s="175"/>
      <c r="X5010" s="174"/>
    </row>
    <row r="5011" spans="7:24" s="165" customFormat="1" ht="15" customHeight="1">
      <c r="G5011" s="172"/>
      <c r="I5011" s="173"/>
      <c r="J5011" s="173"/>
      <c r="K5011" s="174"/>
      <c r="M5011" s="175"/>
      <c r="N5011" s="174"/>
      <c r="P5011" s="174"/>
      <c r="R5011" s="175"/>
      <c r="S5011" s="174"/>
      <c r="U5011" s="174"/>
      <c r="W5011" s="175"/>
      <c r="X5011" s="174"/>
    </row>
    <row r="5012" spans="7:24" s="165" customFormat="1" ht="15" customHeight="1">
      <c r="G5012" s="172"/>
      <c r="I5012" s="173"/>
      <c r="J5012" s="173"/>
      <c r="K5012" s="174"/>
      <c r="M5012" s="175"/>
      <c r="N5012" s="174"/>
      <c r="P5012" s="174"/>
      <c r="R5012" s="175"/>
      <c r="S5012" s="174"/>
      <c r="U5012" s="174"/>
      <c r="W5012" s="175"/>
      <c r="X5012" s="174"/>
    </row>
    <row r="5013" spans="7:24" s="165" customFormat="1" ht="15" customHeight="1">
      <c r="G5013" s="172"/>
      <c r="I5013" s="173"/>
      <c r="J5013" s="173"/>
      <c r="K5013" s="174"/>
      <c r="M5013" s="175"/>
      <c r="N5013" s="174"/>
      <c r="P5013" s="174"/>
      <c r="R5013" s="175"/>
      <c r="S5013" s="174"/>
      <c r="U5013" s="174"/>
      <c r="W5013" s="175"/>
      <c r="X5013" s="174"/>
    </row>
    <row r="5014" spans="7:24" s="165" customFormat="1" ht="15" customHeight="1">
      <c r="G5014" s="172"/>
      <c r="I5014" s="173"/>
      <c r="J5014" s="173"/>
      <c r="K5014" s="174"/>
      <c r="M5014" s="175"/>
      <c r="N5014" s="174"/>
      <c r="P5014" s="174"/>
      <c r="R5014" s="175"/>
      <c r="S5014" s="174"/>
      <c r="U5014" s="174"/>
      <c r="W5014" s="175"/>
      <c r="X5014" s="174"/>
    </row>
    <row r="5015" spans="7:24" s="165" customFormat="1" ht="15" customHeight="1">
      <c r="G5015" s="172"/>
      <c r="I5015" s="173"/>
      <c r="J5015" s="173"/>
      <c r="K5015" s="174"/>
      <c r="M5015" s="175"/>
      <c r="N5015" s="174"/>
      <c r="P5015" s="174"/>
      <c r="R5015" s="175"/>
      <c r="S5015" s="174"/>
      <c r="U5015" s="174"/>
      <c r="W5015" s="175"/>
      <c r="X5015" s="174"/>
    </row>
    <row r="5016" spans="7:24" s="165" customFormat="1" ht="15" customHeight="1">
      <c r="G5016" s="172"/>
      <c r="I5016" s="173"/>
      <c r="J5016" s="173"/>
      <c r="K5016" s="174"/>
      <c r="M5016" s="175"/>
      <c r="N5016" s="174"/>
      <c r="P5016" s="174"/>
      <c r="R5016" s="175"/>
      <c r="S5016" s="174"/>
      <c r="U5016" s="174"/>
      <c r="W5016" s="175"/>
      <c r="X5016" s="174"/>
    </row>
    <row r="5017" spans="7:24" s="165" customFormat="1" ht="15" customHeight="1">
      <c r="G5017" s="172"/>
      <c r="I5017" s="173"/>
      <c r="J5017" s="173"/>
      <c r="K5017" s="174"/>
      <c r="M5017" s="175"/>
      <c r="N5017" s="174"/>
      <c r="P5017" s="174"/>
      <c r="R5017" s="175"/>
      <c r="S5017" s="174"/>
      <c r="U5017" s="174"/>
      <c r="W5017" s="175"/>
      <c r="X5017" s="174"/>
    </row>
    <row r="5018" spans="7:24" s="165" customFormat="1" ht="15" customHeight="1">
      <c r="G5018" s="172"/>
      <c r="I5018" s="173"/>
      <c r="J5018" s="173"/>
      <c r="K5018" s="174"/>
      <c r="M5018" s="175"/>
      <c r="N5018" s="174"/>
      <c r="P5018" s="174"/>
      <c r="R5018" s="175"/>
      <c r="S5018" s="174"/>
      <c r="U5018" s="174"/>
      <c r="W5018" s="175"/>
      <c r="X5018" s="174"/>
    </row>
    <row r="5019" spans="7:24" s="165" customFormat="1" ht="15" customHeight="1">
      <c r="G5019" s="172"/>
      <c r="I5019" s="173"/>
      <c r="J5019" s="173"/>
      <c r="K5019" s="174"/>
      <c r="M5019" s="175"/>
      <c r="N5019" s="174"/>
      <c r="P5019" s="174"/>
      <c r="R5019" s="175"/>
      <c r="S5019" s="174"/>
      <c r="U5019" s="174"/>
      <c r="W5019" s="175"/>
      <c r="X5019" s="174"/>
    </row>
    <row r="5020" spans="7:24" s="165" customFormat="1" ht="15" customHeight="1">
      <c r="G5020" s="172"/>
      <c r="I5020" s="173"/>
      <c r="J5020" s="173"/>
      <c r="K5020" s="174"/>
      <c r="M5020" s="175"/>
      <c r="N5020" s="174"/>
      <c r="P5020" s="174"/>
      <c r="R5020" s="175"/>
      <c r="S5020" s="174"/>
      <c r="U5020" s="174"/>
      <c r="W5020" s="175"/>
      <c r="X5020" s="174"/>
    </row>
    <row r="5021" spans="7:24" s="165" customFormat="1" ht="15" customHeight="1">
      <c r="G5021" s="172"/>
      <c r="I5021" s="173"/>
      <c r="J5021" s="173"/>
      <c r="K5021" s="174"/>
      <c r="M5021" s="175"/>
      <c r="N5021" s="174"/>
      <c r="P5021" s="174"/>
      <c r="R5021" s="175"/>
      <c r="S5021" s="174"/>
      <c r="U5021" s="174"/>
      <c r="W5021" s="175"/>
      <c r="X5021" s="174"/>
    </row>
    <row r="5022" spans="7:24" s="165" customFormat="1" ht="15" customHeight="1">
      <c r="G5022" s="172"/>
      <c r="I5022" s="173"/>
      <c r="J5022" s="173"/>
      <c r="K5022" s="174"/>
      <c r="M5022" s="175"/>
      <c r="N5022" s="174"/>
      <c r="P5022" s="174"/>
      <c r="R5022" s="175"/>
      <c r="S5022" s="174"/>
      <c r="U5022" s="174"/>
      <c r="W5022" s="175"/>
      <c r="X5022" s="174"/>
    </row>
    <row r="5023" spans="7:24" s="165" customFormat="1" ht="15" customHeight="1">
      <c r="G5023" s="172"/>
      <c r="I5023" s="173"/>
      <c r="J5023" s="173"/>
      <c r="K5023" s="174"/>
      <c r="M5023" s="175"/>
      <c r="N5023" s="174"/>
      <c r="P5023" s="174"/>
      <c r="R5023" s="175"/>
      <c r="S5023" s="174"/>
      <c r="U5023" s="174"/>
      <c r="W5023" s="175"/>
      <c r="X5023" s="174"/>
    </row>
    <row r="5024" spans="7:24" s="165" customFormat="1" ht="15" customHeight="1">
      <c r="G5024" s="172"/>
      <c r="I5024" s="173"/>
      <c r="J5024" s="173"/>
      <c r="K5024" s="174"/>
      <c r="M5024" s="175"/>
      <c r="N5024" s="174"/>
      <c r="P5024" s="174"/>
      <c r="R5024" s="175"/>
      <c r="S5024" s="174"/>
      <c r="U5024" s="174"/>
      <c r="W5024" s="175"/>
      <c r="X5024" s="174"/>
    </row>
    <row r="5025" spans="7:24" s="165" customFormat="1" ht="15" customHeight="1">
      <c r="G5025" s="172"/>
      <c r="I5025" s="173"/>
      <c r="J5025" s="173"/>
      <c r="K5025" s="174"/>
      <c r="M5025" s="175"/>
      <c r="N5025" s="174"/>
      <c r="P5025" s="174"/>
      <c r="R5025" s="175"/>
      <c r="S5025" s="174"/>
      <c r="U5025" s="174"/>
      <c r="W5025" s="175"/>
      <c r="X5025" s="174"/>
    </row>
    <row r="5026" spans="7:24" s="165" customFormat="1" ht="15" customHeight="1">
      <c r="G5026" s="172"/>
      <c r="I5026" s="173"/>
      <c r="J5026" s="173"/>
      <c r="K5026" s="174"/>
      <c r="M5026" s="175"/>
      <c r="N5026" s="174"/>
      <c r="P5026" s="174"/>
      <c r="R5026" s="175"/>
      <c r="S5026" s="174"/>
      <c r="U5026" s="174"/>
      <c r="W5026" s="175"/>
      <c r="X5026" s="174"/>
    </row>
    <row r="5027" spans="7:24" s="165" customFormat="1" ht="15" customHeight="1">
      <c r="G5027" s="172"/>
      <c r="I5027" s="173"/>
      <c r="J5027" s="173"/>
      <c r="K5027" s="174"/>
      <c r="M5027" s="175"/>
      <c r="N5027" s="174"/>
      <c r="P5027" s="174"/>
      <c r="R5027" s="175"/>
      <c r="S5027" s="174"/>
      <c r="U5027" s="174"/>
      <c r="W5027" s="175"/>
      <c r="X5027" s="174"/>
    </row>
    <row r="5028" spans="7:24" s="165" customFormat="1" ht="15" customHeight="1">
      <c r="G5028" s="172"/>
      <c r="I5028" s="173"/>
      <c r="J5028" s="173"/>
      <c r="K5028" s="174"/>
      <c r="M5028" s="175"/>
      <c r="N5028" s="174"/>
      <c r="P5028" s="174"/>
      <c r="R5028" s="175"/>
      <c r="S5028" s="174"/>
      <c r="U5028" s="174"/>
      <c r="W5028" s="175"/>
      <c r="X5028" s="174"/>
    </row>
    <row r="5029" spans="7:24" s="165" customFormat="1" ht="15" customHeight="1">
      <c r="G5029" s="172"/>
      <c r="I5029" s="173"/>
      <c r="J5029" s="173"/>
      <c r="K5029" s="174"/>
      <c r="M5029" s="175"/>
      <c r="N5029" s="174"/>
      <c r="P5029" s="174"/>
      <c r="R5029" s="175"/>
      <c r="S5029" s="174"/>
      <c r="U5029" s="174"/>
      <c r="W5029" s="175"/>
      <c r="X5029" s="174"/>
    </row>
    <row r="5030" spans="7:24" s="165" customFormat="1" ht="15" customHeight="1">
      <c r="G5030" s="172"/>
      <c r="I5030" s="173"/>
      <c r="J5030" s="173"/>
      <c r="K5030" s="174"/>
      <c r="M5030" s="175"/>
      <c r="N5030" s="174"/>
      <c r="P5030" s="174"/>
      <c r="R5030" s="175"/>
      <c r="S5030" s="174"/>
      <c r="U5030" s="174"/>
      <c r="W5030" s="175"/>
      <c r="X5030" s="174"/>
    </row>
    <row r="5031" spans="7:24" s="165" customFormat="1" ht="15" customHeight="1">
      <c r="G5031" s="172"/>
      <c r="I5031" s="173"/>
      <c r="J5031" s="173"/>
      <c r="K5031" s="174"/>
      <c r="M5031" s="175"/>
      <c r="N5031" s="174"/>
      <c r="P5031" s="174"/>
      <c r="R5031" s="175"/>
      <c r="S5031" s="174"/>
      <c r="U5031" s="174"/>
      <c r="W5031" s="175"/>
      <c r="X5031" s="174"/>
    </row>
    <row r="5032" spans="7:24" s="165" customFormat="1" ht="15" customHeight="1">
      <c r="G5032" s="172"/>
      <c r="I5032" s="173"/>
      <c r="J5032" s="173"/>
      <c r="K5032" s="174"/>
      <c r="M5032" s="175"/>
      <c r="N5032" s="174"/>
      <c r="P5032" s="174"/>
      <c r="R5032" s="175"/>
      <c r="S5032" s="174"/>
      <c r="U5032" s="174"/>
      <c r="W5032" s="175"/>
      <c r="X5032" s="174"/>
    </row>
    <row r="5033" spans="7:24" s="165" customFormat="1" ht="15" customHeight="1">
      <c r="G5033" s="172"/>
      <c r="I5033" s="173"/>
      <c r="J5033" s="173"/>
      <c r="K5033" s="174"/>
      <c r="M5033" s="175"/>
      <c r="N5033" s="174"/>
      <c r="P5033" s="174"/>
      <c r="R5033" s="175"/>
      <c r="S5033" s="174"/>
      <c r="U5033" s="174"/>
      <c r="W5033" s="175"/>
      <c r="X5033" s="174"/>
    </row>
    <row r="5034" spans="7:24" s="165" customFormat="1" ht="15" customHeight="1">
      <c r="G5034" s="172"/>
      <c r="I5034" s="173"/>
      <c r="J5034" s="173"/>
      <c r="K5034" s="174"/>
      <c r="M5034" s="175"/>
      <c r="N5034" s="174"/>
      <c r="P5034" s="174"/>
      <c r="R5034" s="175"/>
      <c r="S5034" s="174"/>
      <c r="U5034" s="174"/>
      <c r="W5034" s="175"/>
      <c r="X5034" s="174"/>
    </row>
    <row r="5035" spans="7:24" s="165" customFormat="1" ht="15" customHeight="1">
      <c r="G5035" s="172"/>
      <c r="I5035" s="173"/>
      <c r="J5035" s="173"/>
      <c r="K5035" s="174"/>
      <c r="M5035" s="175"/>
      <c r="N5035" s="174"/>
      <c r="P5035" s="174"/>
      <c r="R5035" s="175"/>
      <c r="S5035" s="174"/>
      <c r="U5035" s="174"/>
      <c r="W5035" s="175"/>
      <c r="X5035" s="174"/>
    </row>
    <row r="5036" spans="7:24" s="165" customFormat="1" ht="15" customHeight="1">
      <c r="G5036" s="172"/>
      <c r="I5036" s="173"/>
      <c r="J5036" s="173"/>
      <c r="K5036" s="174"/>
      <c r="M5036" s="175"/>
      <c r="N5036" s="174"/>
      <c r="P5036" s="174"/>
      <c r="R5036" s="175"/>
      <c r="S5036" s="174"/>
      <c r="U5036" s="174"/>
      <c r="W5036" s="175"/>
      <c r="X5036" s="174"/>
    </row>
    <row r="5037" spans="7:24" s="165" customFormat="1" ht="15" customHeight="1">
      <c r="G5037" s="172"/>
      <c r="I5037" s="173"/>
      <c r="J5037" s="173"/>
      <c r="K5037" s="174"/>
      <c r="M5037" s="175"/>
      <c r="N5037" s="174"/>
      <c r="P5037" s="174"/>
      <c r="R5037" s="175"/>
      <c r="S5037" s="174"/>
      <c r="U5037" s="174"/>
      <c r="W5037" s="175"/>
      <c r="X5037" s="174"/>
    </row>
    <row r="5038" spans="7:24" s="165" customFormat="1" ht="15" customHeight="1">
      <c r="G5038" s="172"/>
      <c r="I5038" s="173"/>
      <c r="J5038" s="173"/>
      <c r="K5038" s="174"/>
      <c r="M5038" s="175"/>
      <c r="N5038" s="174"/>
      <c r="P5038" s="174"/>
      <c r="R5038" s="175"/>
      <c r="S5038" s="174"/>
      <c r="U5038" s="174"/>
      <c r="W5038" s="175"/>
      <c r="X5038" s="174"/>
    </row>
    <row r="5039" spans="7:24" s="165" customFormat="1" ht="15" customHeight="1">
      <c r="G5039" s="172"/>
      <c r="I5039" s="173"/>
      <c r="J5039" s="173"/>
      <c r="K5039" s="174"/>
      <c r="M5039" s="175"/>
      <c r="N5039" s="174"/>
      <c r="P5039" s="174"/>
      <c r="R5039" s="175"/>
      <c r="S5039" s="174"/>
      <c r="U5039" s="174"/>
      <c r="W5039" s="175"/>
      <c r="X5039" s="174"/>
    </row>
    <row r="5040" spans="7:24" s="165" customFormat="1" ht="15" customHeight="1">
      <c r="G5040" s="172"/>
      <c r="I5040" s="173"/>
      <c r="J5040" s="173"/>
      <c r="K5040" s="174"/>
      <c r="M5040" s="175"/>
      <c r="N5040" s="174"/>
      <c r="P5040" s="174"/>
      <c r="R5040" s="175"/>
      <c r="S5040" s="174"/>
      <c r="U5040" s="174"/>
      <c r="W5040" s="175"/>
      <c r="X5040" s="174"/>
    </row>
    <row r="5041" spans="7:24" s="165" customFormat="1" ht="15" customHeight="1">
      <c r="G5041" s="172"/>
      <c r="I5041" s="173"/>
      <c r="J5041" s="173"/>
      <c r="K5041" s="174"/>
      <c r="M5041" s="175"/>
      <c r="N5041" s="174"/>
      <c r="P5041" s="174"/>
      <c r="R5041" s="175"/>
      <c r="S5041" s="174"/>
      <c r="U5041" s="174"/>
      <c r="W5041" s="175"/>
      <c r="X5041" s="174"/>
    </row>
    <row r="5042" spans="7:24" s="165" customFormat="1" ht="15" customHeight="1">
      <c r="G5042" s="172"/>
      <c r="I5042" s="173"/>
      <c r="J5042" s="173"/>
      <c r="K5042" s="174"/>
      <c r="M5042" s="175"/>
      <c r="N5042" s="174"/>
      <c r="P5042" s="174"/>
      <c r="R5042" s="175"/>
      <c r="S5042" s="174"/>
      <c r="U5042" s="174"/>
      <c r="W5042" s="175"/>
      <c r="X5042" s="174"/>
    </row>
    <row r="5043" spans="7:24" s="165" customFormat="1" ht="15" customHeight="1">
      <c r="G5043" s="172"/>
      <c r="I5043" s="173"/>
      <c r="J5043" s="173"/>
      <c r="K5043" s="174"/>
      <c r="M5043" s="175"/>
      <c r="N5043" s="174"/>
      <c r="P5043" s="174"/>
      <c r="R5043" s="175"/>
      <c r="S5043" s="174"/>
      <c r="U5043" s="174"/>
      <c r="W5043" s="175"/>
      <c r="X5043" s="174"/>
    </row>
    <row r="5044" spans="7:24" s="165" customFormat="1" ht="15" customHeight="1">
      <c r="G5044" s="172"/>
      <c r="I5044" s="173"/>
      <c r="J5044" s="173"/>
      <c r="K5044" s="174"/>
      <c r="M5044" s="175"/>
      <c r="N5044" s="174"/>
      <c r="P5044" s="174"/>
      <c r="R5044" s="175"/>
      <c r="S5044" s="174"/>
      <c r="U5044" s="174"/>
      <c r="W5044" s="175"/>
      <c r="X5044" s="174"/>
    </row>
    <row r="5045" spans="7:24" s="165" customFormat="1" ht="15" customHeight="1">
      <c r="G5045" s="172"/>
      <c r="I5045" s="173"/>
      <c r="J5045" s="173"/>
      <c r="K5045" s="174"/>
      <c r="M5045" s="175"/>
      <c r="N5045" s="174"/>
      <c r="P5045" s="174"/>
      <c r="R5045" s="175"/>
      <c r="S5045" s="174"/>
      <c r="U5045" s="174"/>
      <c r="W5045" s="175"/>
      <c r="X5045" s="174"/>
    </row>
    <row r="5046" spans="7:24" s="165" customFormat="1" ht="15" customHeight="1">
      <c r="G5046" s="172"/>
      <c r="I5046" s="173"/>
      <c r="J5046" s="173"/>
      <c r="K5046" s="174"/>
      <c r="M5046" s="175"/>
      <c r="N5046" s="174"/>
      <c r="P5046" s="174"/>
      <c r="R5046" s="175"/>
      <c r="S5046" s="174"/>
      <c r="U5046" s="174"/>
      <c r="W5046" s="175"/>
      <c r="X5046" s="174"/>
    </row>
    <row r="5047" spans="7:24" s="165" customFormat="1" ht="15" customHeight="1">
      <c r="G5047" s="172"/>
      <c r="I5047" s="173"/>
      <c r="J5047" s="173"/>
      <c r="K5047" s="174"/>
      <c r="M5047" s="175"/>
      <c r="N5047" s="174"/>
      <c r="P5047" s="174"/>
      <c r="R5047" s="175"/>
      <c r="S5047" s="174"/>
      <c r="U5047" s="174"/>
      <c r="W5047" s="175"/>
      <c r="X5047" s="174"/>
    </row>
    <row r="5048" spans="7:24" s="165" customFormat="1" ht="15" customHeight="1">
      <c r="G5048" s="172"/>
      <c r="I5048" s="173"/>
      <c r="J5048" s="173"/>
      <c r="K5048" s="174"/>
      <c r="M5048" s="175"/>
      <c r="N5048" s="174"/>
      <c r="P5048" s="174"/>
      <c r="R5048" s="175"/>
      <c r="S5048" s="174"/>
      <c r="U5048" s="174"/>
      <c r="W5048" s="175"/>
      <c r="X5048" s="174"/>
    </row>
    <row r="5049" spans="7:24" s="165" customFormat="1" ht="15" customHeight="1">
      <c r="G5049" s="172"/>
      <c r="I5049" s="173"/>
      <c r="J5049" s="173"/>
      <c r="K5049" s="174"/>
      <c r="M5049" s="175"/>
      <c r="N5049" s="174"/>
      <c r="P5049" s="174"/>
      <c r="R5049" s="175"/>
      <c r="S5049" s="174"/>
      <c r="U5049" s="174"/>
      <c r="W5049" s="175"/>
      <c r="X5049" s="174"/>
    </row>
    <row r="5050" spans="7:24" s="165" customFormat="1" ht="15" customHeight="1">
      <c r="G5050" s="172"/>
      <c r="I5050" s="173"/>
      <c r="J5050" s="173"/>
      <c r="K5050" s="174"/>
      <c r="M5050" s="175"/>
      <c r="N5050" s="174"/>
      <c r="P5050" s="174"/>
      <c r="R5050" s="175"/>
      <c r="S5050" s="174"/>
      <c r="U5050" s="174"/>
      <c r="W5050" s="175"/>
      <c r="X5050" s="174"/>
    </row>
    <row r="5051" spans="7:24" s="165" customFormat="1" ht="15" customHeight="1">
      <c r="G5051" s="172"/>
      <c r="I5051" s="173"/>
      <c r="J5051" s="173"/>
      <c r="K5051" s="174"/>
      <c r="M5051" s="175"/>
      <c r="N5051" s="174"/>
      <c r="P5051" s="174"/>
      <c r="R5051" s="175"/>
      <c r="S5051" s="174"/>
      <c r="U5051" s="174"/>
      <c r="W5051" s="175"/>
      <c r="X5051" s="174"/>
    </row>
    <row r="5052" spans="7:24" s="165" customFormat="1" ht="15" customHeight="1">
      <c r="G5052" s="172"/>
      <c r="I5052" s="173"/>
      <c r="J5052" s="173"/>
      <c r="K5052" s="174"/>
      <c r="M5052" s="175"/>
      <c r="N5052" s="174"/>
      <c r="P5052" s="174"/>
      <c r="R5052" s="175"/>
      <c r="S5052" s="174"/>
      <c r="U5052" s="174"/>
      <c r="W5052" s="175"/>
      <c r="X5052" s="174"/>
    </row>
    <row r="5053" spans="7:24" s="165" customFormat="1" ht="15" customHeight="1">
      <c r="G5053" s="172"/>
      <c r="I5053" s="173"/>
      <c r="J5053" s="173"/>
      <c r="K5053" s="174"/>
      <c r="M5053" s="175"/>
      <c r="N5053" s="174"/>
      <c r="P5053" s="174"/>
      <c r="R5053" s="175"/>
      <c r="S5053" s="174"/>
      <c r="U5053" s="174"/>
      <c r="W5053" s="175"/>
      <c r="X5053" s="174"/>
    </row>
    <row r="5054" spans="7:24" s="165" customFormat="1" ht="15" customHeight="1">
      <c r="G5054" s="172"/>
      <c r="I5054" s="173"/>
      <c r="J5054" s="173"/>
      <c r="K5054" s="174"/>
      <c r="M5054" s="175"/>
      <c r="N5054" s="174"/>
      <c r="P5054" s="174"/>
      <c r="R5054" s="175"/>
      <c r="S5054" s="174"/>
      <c r="U5054" s="174"/>
      <c r="W5054" s="175"/>
      <c r="X5054" s="174"/>
    </row>
    <row r="5055" spans="7:24" s="165" customFormat="1" ht="15" customHeight="1">
      <c r="G5055" s="172"/>
      <c r="I5055" s="173"/>
      <c r="J5055" s="173"/>
      <c r="K5055" s="174"/>
      <c r="M5055" s="175"/>
      <c r="N5055" s="174"/>
      <c r="P5055" s="174"/>
      <c r="R5055" s="175"/>
      <c r="S5055" s="174"/>
      <c r="U5055" s="174"/>
      <c r="W5055" s="175"/>
      <c r="X5055" s="174"/>
    </row>
    <row r="5056" spans="7:24" s="165" customFormat="1" ht="15" customHeight="1">
      <c r="G5056" s="172"/>
      <c r="I5056" s="173"/>
      <c r="J5056" s="173"/>
      <c r="K5056" s="174"/>
      <c r="M5056" s="175"/>
      <c r="N5056" s="174"/>
      <c r="P5056" s="174"/>
      <c r="R5056" s="175"/>
      <c r="S5056" s="174"/>
      <c r="U5056" s="174"/>
      <c r="W5056" s="175"/>
      <c r="X5056" s="174"/>
    </row>
    <row r="5057" spans="7:24" s="165" customFormat="1" ht="15" customHeight="1">
      <c r="G5057" s="172"/>
      <c r="I5057" s="173"/>
      <c r="J5057" s="173"/>
      <c r="K5057" s="174"/>
      <c r="M5057" s="175"/>
      <c r="N5057" s="174"/>
      <c r="P5057" s="174"/>
      <c r="R5057" s="175"/>
      <c r="S5057" s="174"/>
      <c r="U5057" s="174"/>
      <c r="W5057" s="175"/>
      <c r="X5057" s="174"/>
    </row>
    <row r="5058" spans="7:24" s="165" customFormat="1" ht="15" customHeight="1">
      <c r="G5058" s="172"/>
      <c r="I5058" s="173"/>
      <c r="J5058" s="173"/>
      <c r="K5058" s="174"/>
      <c r="M5058" s="175"/>
      <c r="N5058" s="174"/>
      <c r="P5058" s="174"/>
      <c r="R5058" s="175"/>
      <c r="S5058" s="174"/>
      <c r="U5058" s="174"/>
      <c r="W5058" s="175"/>
      <c r="X5058" s="174"/>
    </row>
    <row r="5059" spans="7:24" s="165" customFormat="1" ht="15" customHeight="1">
      <c r="G5059" s="172"/>
      <c r="I5059" s="173"/>
      <c r="J5059" s="173"/>
      <c r="K5059" s="174"/>
      <c r="M5059" s="175"/>
      <c r="N5059" s="174"/>
      <c r="P5059" s="174"/>
      <c r="R5059" s="175"/>
      <c r="S5059" s="174"/>
      <c r="U5059" s="174"/>
      <c r="W5059" s="175"/>
      <c r="X5059" s="174"/>
    </row>
    <row r="5060" spans="7:24" s="165" customFormat="1" ht="15" customHeight="1">
      <c r="G5060" s="172"/>
      <c r="I5060" s="173"/>
      <c r="J5060" s="173"/>
      <c r="K5060" s="174"/>
      <c r="M5060" s="175"/>
      <c r="N5060" s="174"/>
      <c r="P5060" s="174"/>
      <c r="R5060" s="175"/>
      <c r="S5060" s="174"/>
      <c r="U5060" s="174"/>
      <c r="W5060" s="175"/>
      <c r="X5060" s="174"/>
    </row>
    <row r="5061" spans="7:24" s="165" customFormat="1" ht="15" customHeight="1">
      <c r="G5061" s="172"/>
      <c r="I5061" s="173"/>
      <c r="J5061" s="173"/>
      <c r="K5061" s="174"/>
      <c r="M5061" s="175"/>
      <c r="N5061" s="174"/>
      <c r="P5061" s="174"/>
      <c r="R5061" s="175"/>
      <c r="S5061" s="174"/>
      <c r="U5061" s="174"/>
      <c r="W5061" s="175"/>
      <c r="X5061" s="174"/>
    </row>
    <row r="5062" spans="7:24" s="165" customFormat="1" ht="15" customHeight="1">
      <c r="G5062" s="172"/>
      <c r="I5062" s="173"/>
      <c r="J5062" s="173"/>
      <c r="K5062" s="174"/>
      <c r="M5062" s="175"/>
      <c r="N5062" s="174"/>
      <c r="P5062" s="174"/>
      <c r="R5062" s="175"/>
      <c r="S5062" s="174"/>
      <c r="U5062" s="174"/>
      <c r="W5062" s="175"/>
      <c r="X5062" s="174"/>
    </row>
    <row r="5063" spans="7:24" s="165" customFormat="1" ht="15" customHeight="1">
      <c r="G5063" s="172"/>
      <c r="I5063" s="173"/>
      <c r="J5063" s="173"/>
      <c r="K5063" s="174"/>
      <c r="M5063" s="175"/>
      <c r="N5063" s="174"/>
      <c r="P5063" s="174"/>
      <c r="R5063" s="175"/>
      <c r="S5063" s="174"/>
      <c r="U5063" s="174"/>
      <c r="W5063" s="175"/>
      <c r="X5063" s="174"/>
    </row>
    <row r="5064" spans="7:24" s="165" customFormat="1" ht="15" customHeight="1">
      <c r="G5064" s="172"/>
      <c r="I5064" s="173"/>
      <c r="J5064" s="173"/>
      <c r="K5064" s="174"/>
      <c r="M5064" s="175"/>
      <c r="N5064" s="174"/>
      <c r="P5064" s="174"/>
      <c r="R5064" s="175"/>
      <c r="S5064" s="174"/>
      <c r="U5064" s="174"/>
      <c r="W5064" s="175"/>
      <c r="X5064" s="174"/>
    </row>
    <row r="5065" spans="7:24" s="165" customFormat="1" ht="15" customHeight="1">
      <c r="G5065" s="172"/>
      <c r="I5065" s="173"/>
      <c r="J5065" s="173"/>
      <c r="K5065" s="174"/>
      <c r="M5065" s="175"/>
      <c r="N5065" s="174"/>
      <c r="P5065" s="174"/>
      <c r="R5065" s="175"/>
      <c r="S5065" s="174"/>
      <c r="U5065" s="174"/>
      <c r="W5065" s="175"/>
      <c r="X5065" s="174"/>
    </row>
    <row r="5066" spans="7:24" s="165" customFormat="1" ht="15" customHeight="1">
      <c r="G5066" s="172"/>
      <c r="I5066" s="173"/>
      <c r="J5066" s="173"/>
      <c r="K5066" s="174"/>
      <c r="M5066" s="175"/>
      <c r="N5066" s="174"/>
      <c r="P5066" s="174"/>
      <c r="R5066" s="175"/>
      <c r="S5066" s="174"/>
      <c r="U5066" s="174"/>
      <c r="W5066" s="175"/>
      <c r="X5066" s="174"/>
    </row>
    <row r="5067" spans="7:24" s="165" customFormat="1" ht="15" customHeight="1">
      <c r="G5067" s="172"/>
      <c r="I5067" s="173"/>
      <c r="J5067" s="173"/>
      <c r="K5067" s="174"/>
      <c r="M5067" s="175"/>
      <c r="N5067" s="174"/>
      <c r="P5067" s="174"/>
      <c r="R5067" s="175"/>
      <c r="S5067" s="174"/>
      <c r="U5067" s="174"/>
      <c r="W5067" s="175"/>
      <c r="X5067" s="174"/>
    </row>
    <row r="5068" spans="7:24" s="165" customFormat="1" ht="15" customHeight="1">
      <c r="G5068" s="172"/>
      <c r="I5068" s="173"/>
      <c r="J5068" s="173"/>
      <c r="K5068" s="174"/>
      <c r="M5068" s="175"/>
      <c r="N5068" s="174"/>
      <c r="P5068" s="174"/>
      <c r="R5068" s="175"/>
      <c r="S5068" s="174"/>
      <c r="U5068" s="174"/>
      <c r="W5068" s="175"/>
      <c r="X5068" s="174"/>
    </row>
    <row r="5069" spans="7:24" s="165" customFormat="1" ht="15" customHeight="1">
      <c r="G5069" s="172"/>
      <c r="I5069" s="173"/>
      <c r="J5069" s="173"/>
      <c r="K5069" s="174"/>
      <c r="M5069" s="175"/>
      <c r="N5069" s="174"/>
      <c r="P5069" s="174"/>
      <c r="R5069" s="175"/>
      <c r="S5069" s="174"/>
      <c r="U5069" s="174"/>
      <c r="W5069" s="175"/>
      <c r="X5069" s="174"/>
    </row>
    <row r="5070" spans="7:24" s="165" customFormat="1" ht="15" customHeight="1">
      <c r="G5070" s="172"/>
      <c r="I5070" s="173"/>
      <c r="J5070" s="173"/>
      <c r="K5070" s="174"/>
      <c r="M5070" s="175"/>
      <c r="N5070" s="174"/>
      <c r="P5070" s="174"/>
      <c r="R5070" s="175"/>
      <c r="S5070" s="174"/>
      <c r="U5070" s="174"/>
      <c r="W5070" s="175"/>
      <c r="X5070" s="174"/>
    </row>
    <row r="5071" spans="7:24" s="165" customFormat="1" ht="15" customHeight="1">
      <c r="G5071" s="172"/>
      <c r="I5071" s="173"/>
      <c r="J5071" s="173"/>
      <c r="K5071" s="174"/>
      <c r="M5071" s="175"/>
      <c r="N5071" s="174"/>
      <c r="P5071" s="174"/>
      <c r="R5071" s="175"/>
      <c r="S5071" s="174"/>
      <c r="U5071" s="174"/>
      <c r="W5071" s="175"/>
      <c r="X5071" s="174"/>
    </row>
    <row r="5072" spans="7:24" s="165" customFormat="1" ht="15" customHeight="1">
      <c r="G5072" s="172"/>
      <c r="I5072" s="173"/>
      <c r="J5072" s="173"/>
      <c r="K5072" s="174"/>
      <c r="M5072" s="175"/>
      <c r="N5072" s="174"/>
      <c r="P5072" s="174"/>
      <c r="R5072" s="175"/>
      <c r="S5072" s="174"/>
      <c r="U5072" s="174"/>
      <c r="W5072" s="175"/>
      <c r="X5072" s="174"/>
    </row>
    <row r="5073" spans="7:24" s="165" customFormat="1" ht="15" customHeight="1">
      <c r="G5073" s="172"/>
      <c r="I5073" s="173"/>
      <c r="J5073" s="173"/>
      <c r="K5073" s="174"/>
      <c r="M5073" s="175"/>
      <c r="N5073" s="174"/>
      <c r="P5073" s="174"/>
      <c r="R5073" s="175"/>
      <c r="S5073" s="174"/>
      <c r="U5073" s="174"/>
      <c r="W5073" s="175"/>
      <c r="X5073" s="174"/>
    </row>
    <row r="5074" spans="7:24" s="165" customFormat="1" ht="15" customHeight="1">
      <c r="G5074" s="172"/>
      <c r="I5074" s="173"/>
      <c r="J5074" s="173"/>
      <c r="K5074" s="174"/>
      <c r="M5074" s="175"/>
      <c r="N5074" s="174"/>
      <c r="P5074" s="174"/>
      <c r="R5074" s="175"/>
      <c r="S5074" s="174"/>
      <c r="U5074" s="174"/>
      <c r="W5074" s="175"/>
      <c r="X5074" s="174"/>
    </row>
    <row r="5075" spans="7:24" s="165" customFormat="1" ht="15" customHeight="1">
      <c r="G5075" s="172"/>
      <c r="I5075" s="173"/>
      <c r="J5075" s="173"/>
      <c r="K5075" s="174"/>
      <c r="M5075" s="175"/>
      <c r="N5075" s="174"/>
      <c r="P5075" s="174"/>
      <c r="R5075" s="175"/>
      <c r="S5075" s="174"/>
      <c r="U5075" s="174"/>
      <c r="W5075" s="175"/>
      <c r="X5075" s="174"/>
    </row>
    <row r="5076" spans="7:24" s="165" customFormat="1" ht="15" customHeight="1">
      <c r="G5076" s="172"/>
      <c r="I5076" s="173"/>
      <c r="J5076" s="173"/>
      <c r="K5076" s="174"/>
      <c r="M5076" s="175"/>
      <c r="N5076" s="174"/>
      <c r="P5076" s="174"/>
      <c r="R5076" s="175"/>
      <c r="S5076" s="174"/>
      <c r="U5076" s="174"/>
      <c r="W5076" s="175"/>
      <c r="X5076" s="174"/>
    </row>
    <row r="5077" spans="7:24" s="165" customFormat="1" ht="15" customHeight="1">
      <c r="G5077" s="172"/>
      <c r="I5077" s="173"/>
      <c r="J5077" s="173"/>
      <c r="K5077" s="174"/>
      <c r="M5077" s="175"/>
      <c r="N5077" s="174"/>
      <c r="P5077" s="174"/>
      <c r="R5077" s="175"/>
      <c r="S5077" s="174"/>
      <c r="U5077" s="174"/>
      <c r="W5077" s="175"/>
      <c r="X5077" s="174"/>
    </row>
    <row r="5078" spans="7:24" s="165" customFormat="1" ht="15" customHeight="1">
      <c r="G5078" s="172"/>
      <c r="I5078" s="173"/>
      <c r="J5078" s="173"/>
      <c r="K5078" s="174"/>
      <c r="M5078" s="175"/>
      <c r="N5078" s="174"/>
      <c r="P5078" s="174"/>
      <c r="R5078" s="175"/>
      <c r="S5078" s="174"/>
      <c r="U5078" s="174"/>
      <c r="W5078" s="175"/>
      <c r="X5078" s="174"/>
    </row>
    <row r="5079" spans="7:24" s="165" customFormat="1" ht="15" customHeight="1">
      <c r="G5079" s="172"/>
      <c r="I5079" s="173"/>
      <c r="J5079" s="173"/>
      <c r="K5079" s="174"/>
      <c r="M5079" s="175"/>
      <c r="N5079" s="174"/>
      <c r="P5079" s="174"/>
      <c r="R5079" s="175"/>
      <c r="S5079" s="174"/>
      <c r="U5079" s="174"/>
      <c r="W5079" s="175"/>
      <c r="X5079" s="174"/>
    </row>
    <row r="5080" spans="7:24" s="165" customFormat="1" ht="15" customHeight="1">
      <c r="G5080" s="172"/>
      <c r="I5080" s="173"/>
      <c r="J5080" s="173"/>
      <c r="K5080" s="174"/>
      <c r="M5080" s="175"/>
      <c r="N5080" s="174"/>
      <c r="P5080" s="174"/>
      <c r="R5080" s="175"/>
      <c r="S5080" s="174"/>
      <c r="U5080" s="174"/>
      <c r="W5080" s="175"/>
      <c r="X5080" s="174"/>
    </row>
    <row r="5081" spans="7:24" s="165" customFormat="1" ht="15" customHeight="1">
      <c r="G5081" s="172"/>
      <c r="I5081" s="173"/>
      <c r="J5081" s="173"/>
      <c r="K5081" s="174"/>
      <c r="M5081" s="175"/>
      <c r="N5081" s="174"/>
      <c r="P5081" s="174"/>
      <c r="R5081" s="175"/>
      <c r="S5081" s="174"/>
      <c r="U5081" s="174"/>
      <c r="W5081" s="175"/>
      <c r="X5081" s="174"/>
    </row>
    <row r="5082" spans="7:24" s="165" customFormat="1" ht="15" customHeight="1">
      <c r="G5082" s="172"/>
      <c r="I5082" s="173"/>
      <c r="J5082" s="173"/>
      <c r="K5082" s="174"/>
      <c r="M5082" s="175"/>
      <c r="N5082" s="174"/>
      <c r="P5082" s="174"/>
      <c r="R5082" s="175"/>
      <c r="S5082" s="174"/>
      <c r="U5082" s="174"/>
      <c r="W5082" s="175"/>
      <c r="X5082" s="174"/>
    </row>
    <row r="5083" spans="7:24" s="165" customFormat="1" ht="15" customHeight="1">
      <c r="G5083" s="172"/>
      <c r="I5083" s="173"/>
      <c r="J5083" s="173"/>
      <c r="K5083" s="174"/>
      <c r="M5083" s="175"/>
      <c r="N5083" s="174"/>
      <c r="P5083" s="174"/>
      <c r="R5083" s="175"/>
      <c r="S5083" s="174"/>
      <c r="U5083" s="174"/>
      <c r="W5083" s="175"/>
      <c r="X5083" s="174"/>
    </row>
    <row r="5084" spans="7:24" s="165" customFormat="1" ht="15" customHeight="1">
      <c r="G5084" s="172"/>
      <c r="I5084" s="173"/>
      <c r="J5084" s="173"/>
      <c r="K5084" s="174"/>
      <c r="M5084" s="175"/>
      <c r="N5084" s="174"/>
      <c r="P5084" s="174"/>
      <c r="R5084" s="175"/>
      <c r="S5084" s="174"/>
      <c r="U5084" s="174"/>
      <c r="W5084" s="175"/>
      <c r="X5084" s="174"/>
    </row>
    <row r="5085" spans="7:24" s="165" customFormat="1" ht="15" customHeight="1">
      <c r="G5085" s="172"/>
      <c r="I5085" s="173"/>
      <c r="J5085" s="173"/>
      <c r="K5085" s="174"/>
      <c r="M5085" s="175"/>
      <c r="N5085" s="174"/>
      <c r="P5085" s="174"/>
      <c r="R5085" s="175"/>
      <c r="S5085" s="174"/>
      <c r="U5085" s="174"/>
      <c r="W5085" s="175"/>
      <c r="X5085" s="174"/>
    </row>
    <row r="5086" spans="7:24" s="165" customFormat="1" ht="15" customHeight="1">
      <c r="G5086" s="172"/>
      <c r="I5086" s="173"/>
      <c r="J5086" s="173"/>
      <c r="K5086" s="174"/>
      <c r="M5086" s="175"/>
      <c r="N5086" s="174"/>
      <c r="P5086" s="174"/>
      <c r="R5086" s="175"/>
      <c r="S5086" s="174"/>
      <c r="U5086" s="174"/>
      <c r="W5086" s="175"/>
      <c r="X5086" s="174"/>
    </row>
    <row r="5087" spans="7:24" s="165" customFormat="1" ht="15" customHeight="1">
      <c r="G5087" s="172"/>
      <c r="I5087" s="173"/>
      <c r="J5087" s="173"/>
      <c r="K5087" s="174"/>
      <c r="M5087" s="175"/>
      <c r="N5087" s="174"/>
      <c r="P5087" s="174"/>
      <c r="R5087" s="175"/>
      <c r="S5087" s="174"/>
      <c r="U5087" s="174"/>
      <c r="W5087" s="175"/>
      <c r="X5087" s="174"/>
    </row>
    <row r="5088" spans="7:24" s="165" customFormat="1" ht="15" customHeight="1">
      <c r="G5088" s="172"/>
      <c r="I5088" s="173"/>
      <c r="J5088" s="173"/>
      <c r="K5088" s="174"/>
      <c r="M5088" s="175"/>
      <c r="N5088" s="174"/>
      <c r="P5088" s="174"/>
      <c r="R5088" s="175"/>
      <c r="S5088" s="174"/>
      <c r="U5088" s="174"/>
      <c r="W5088" s="175"/>
      <c r="X5088" s="174"/>
    </row>
    <row r="5089" spans="7:24" s="165" customFormat="1" ht="15" customHeight="1">
      <c r="G5089" s="172"/>
      <c r="I5089" s="173"/>
      <c r="J5089" s="173"/>
      <c r="K5089" s="174"/>
      <c r="M5089" s="175"/>
      <c r="N5089" s="174"/>
      <c r="P5089" s="174"/>
      <c r="R5089" s="175"/>
      <c r="S5089" s="174"/>
      <c r="U5089" s="174"/>
      <c r="W5089" s="175"/>
      <c r="X5089" s="174"/>
    </row>
    <row r="5090" spans="7:24" s="165" customFormat="1" ht="15" customHeight="1">
      <c r="G5090" s="172"/>
      <c r="I5090" s="173"/>
      <c r="J5090" s="173"/>
      <c r="K5090" s="174"/>
      <c r="M5090" s="175"/>
      <c r="N5090" s="174"/>
      <c r="P5090" s="174"/>
      <c r="R5090" s="175"/>
      <c r="S5090" s="174"/>
      <c r="U5090" s="174"/>
      <c r="W5090" s="175"/>
      <c r="X5090" s="174"/>
    </row>
    <row r="5091" spans="7:24" s="165" customFormat="1" ht="15" customHeight="1">
      <c r="G5091" s="172"/>
      <c r="I5091" s="173"/>
      <c r="J5091" s="173"/>
      <c r="K5091" s="174"/>
      <c r="M5091" s="175"/>
      <c r="N5091" s="174"/>
      <c r="P5091" s="174"/>
      <c r="R5091" s="175"/>
      <c r="S5091" s="174"/>
      <c r="U5091" s="174"/>
      <c r="W5091" s="175"/>
      <c r="X5091" s="174"/>
    </row>
    <row r="5092" spans="7:24" s="165" customFormat="1" ht="15" customHeight="1">
      <c r="G5092" s="172"/>
      <c r="I5092" s="173"/>
      <c r="J5092" s="173"/>
      <c r="K5092" s="174"/>
      <c r="M5092" s="175"/>
      <c r="N5092" s="174"/>
      <c r="P5092" s="174"/>
      <c r="R5092" s="175"/>
      <c r="S5092" s="174"/>
      <c r="U5092" s="174"/>
      <c r="W5092" s="175"/>
      <c r="X5092" s="174"/>
    </row>
    <row r="5093" spans="7:24" s="165" customFormat="1" ht="15" customHeight="1">
      <c r="G5093" s="172"/>
      <c r="I5093" s="173"/>
      <c r="J5093" s="173"/>
      <c r="K5093" s="174"/>
      <c r="M5093" s="175"/>
      <c r="N5093" s="174"/>
      <c r="P5093" s="174"/>
      <c r="R5093" s="175"/>
      <c r="S5093" s="174"/>
      <c r="U5093" s="174"/>
      <c r="W5093" s="175"/>
      <c r="X5093" s="174"/>
    </row>
    <row r="5094" spans="7:24" s="165" customFormat="1" ht="15" customHeight="1">
      <c r="G5094" s="172"/>
      <c r="I5094" s="173"/>
      <c r="J5094" s="173"/>
      <c r="K5094" s="174"/>
      <c r="M5094" s="175"/>
      <c r="N5094" s="174"/>
      <c r="P5094" s="174"/>
      <c r="R5094" s="175"/>
      <c r="S5094" s="174"/>
      <c r="U5094" s="174"/>
      <c r="W5094" s="175"/>
      <c r="X5094" s="174"/>
    </row>
    <row r="5095" spans="7:24" s="165" customFormat="1" ht="15" customHeight="1">
      <c r="G5095" s="172"/>
      <c r="I5095" s="173"/>
      <c r="J5095" s="173"/>
      <c r="K5095" s="174"/>
      <c r="M5095" s="175"/>
      <c r="N5095" s="174"/>
      <c r="P5095" s="174"/>
      <c r="R5095" s="175"/>
      <c r="S5095" s="174"/>
      <c r="U5095" s="174"/>
      <c r="W5095" s="175"/>
      <c r="X5095" s="174"/>
    </row>
    <row r="5096" spans="7:24" s="165" customFormat="1" ht="15" customHeight="1">
      <c r="G5096" s="172"/>
      <c r="I5096" s="173"/>
      <c r="J5096" s="173"/>
      <c r="K5096" s="174"/>
      <c r="M5096" s="175"/>
      <c r="N5096" s="174"/>
      <c r="P5096" s="174"/>
      <c r="R5096" s="175"/>
      <c r="S5096" s="174"/>
      <c r="U5096" s="174"/>
      <c r="W5096" s="175"/>
      <c r="X5096" s="174"/>
    </row>
    <row r="5097" spans="7:24" s="165" customFormat="1" ht="15" customHeight="1">
      <c r="G5097" s="172"/>
      <c r="I5097" s="173"/>
      <c r="J5097" s="173"/>
      <c r="K5097" s="174"/>
      <c r="M5097" s="175"/>
      <c r="N5097" s="174"/>
      <c r="P5097" s="174"/>
      <c r="R5097" s="175"/>
      <c r="S5097" s="174"/>
      <c r="U5097" s="174"/>
      <c r="W5097" s="175"/>
      <c r="X5097" s="174"/>
    </row>
    <row r="5098" spans="7:24" s="165" customFormat="1" ht="15" customHeight="1">
      <c r="G5098" s="172"/>
      <c r="I5098" s="173"/>
      <c r="J5098" s="173"/>
      <c r="K5098" s="174"/>
      <c r="M5098" s="175"/>
      <c r="N5098" s="174"/>
      <c r="P5098" s="174"/>
      <c r="R5098" s="175"/>
      <c r="S5098" s="174"/>
      <c r="U5098" s="174"/>
      <c r="W5098" s="175"/>
      <c r="X5098" s="174"/>
    </row>
    <row r="5099" spans="7:24" s="165" customFormat="1" ht="15" customHeight="1">
      <c r="G5099" s="172"/>
      <c r="I5099" s="173"/>
      <c r="J5099" s="173"/>
      <c r="K5099" s="174"/>
      <c r="M5099" s="175"/>
      <c r="N5099" s="174"/>
      <c r="P5099" s="174"/>
      <c r="R5099" s="175"/>
      <c r="S5099" s="174"/>
      <c r="U5099" s="174"/>
      <c r="W5099" s="175"/>
      <c r="X5099" s="174"/>
    </row>
    <row r="5100" spans="7:24" s="165" customFormat="1" ht="15" customHeight="1">
      <c r="G5100" s="172"/>
      <c r="I5100" s="173"/>
      <c r="J5100" s="173"/>
      <c r="K5100" s="174"/>
      <c r="M5100" s="175"/>
      <c r="N5100" s="174"/>
      <c r="P5100" s="174"/>
      <c r="R5100" s="175"/>
      <c r="S5100" s="174"/>
      <c r="U5100" s="174"/>
      <c r="W5100" s="175"/>
      <c r="X5100" s="174"/>
    </row>
    <row r="5101" spans="7:24" s="165" customFormat="1" ht="15" customHeight="1">
      <c r="G5101" s="172"/>
      <c r="I5101" s="173"/>
      <c r="J5101" s="173"/>
      <c r="K5101" s="174"/>
      <c r="M5101" s="175"/>
      <c r="N5101" s="174"/>
      <c r="P5101" s="174"/>
      <c r="R5101" s="175"/>
      <c r="S5101" s="174"/>
      <c r="U5101" s="174"/>
      <c r="W5101" s="175"/>
      <c r="X5101" s="174"/>
    </row>
    <row r="5102" spans="7:24" s="165" customFormat="1" ht="15" customHeight="1">
      <c r="G5102" s="172"/>
      <c r="I5102" s="173"/>
      <c r="J5102" s="173"/>
      <c r="K5102" s="174"/>
      <c r="M5102" s="175"/>
      <c r="N5102" s="174"/>
      <c r="P5102" s="174"/>
      <c r="R5102" s="175"/>
      <c r="S5102" s="174"/>
      <c r="U5102" s="174"/>
      <c r="W5102" s="175"/>
      <c r="X5102" s="174"/>
    </row>
    <row r="5103" spans="7:24" s="165" customFormat="1" ht="15" customHeight="1">
      <c r="G5103" s="172"/>
      <c r="I5103" s="173"/>
      <c r="J5103" s="173"/>
      <c r="K5103" s="174"/>
      <c r="M5103" s="175"/>
      <c r="N5103" s="174"/>
      <c r="P5103" s="174"/>
      <c r="R5103" s="175"/>
      <c r="S5103" s="174"/>
      <c r="U5103" s="174"/>
      <c r="W5103" s="175"/>
      <c r="X5103" s="174"/>
    </row>
    <row r="5104" spans="7:24" s="165" customFormat="1" ht="15" customHeight="1">
      <c r="G5104" s="172"/>
      <c r="I5104" s="173"/>
      <c r="J5104" s="173"/>
      <c r="K5104" s="174"/>
      <c r="M5104" s="175"/>
      <c r="N5104" s="174"/>
      <c r="P5104" s="174"/>
      <c r="R5104" s="175"/>
      <c r="S5104" s="174"/>
      <c r="U5104" s="174"/>
      <c r="W5104" s="175"/>
      <c r="X5104" s="174"/>
    </row>
    <row r="5105" spans="7:24" s="165" customFormat="1" ht="15" customHeight="1">
      <c r="G5105" s="172"/>
      <c r="I5105" s="173"/>
      <c r="J5105" s="173"/>
      <c r="K5105" s="174"/>
      <c r="M5105" s="175"/>
      <c r="N5105" s="174"/>
      <c r="P5105" s="174"/>
      <c r="R5105" s="175"/>
      <c r="S5105" s="174"/>
      <c r="U5105" s="174"/>
      <c r="W5105" s="175"/>
      <c r="X5105" s="174"/>
    </row>
    <row r="5106" spans="7:24" s="165" customFormat="1" ht="15" customHeight="1">
      <c r="G5106" s="172"/>
      <c r="I5106" s="173"/>
      <c r="J5106" s="173"/>
      <c r="K5106" s="174"/>
      <c r="M5106" s="175"/>
      <c r="N5106" s="174"/>
      <c r="P5106" s="174"/>
      <c r="R5106" s="175"/>
      <c r="S5106" s="174"/>
      <c r="U5106" s="174"/>
      <c r="W5106" s="175"/>
      <c r="X5106" s="174"/>
    </row>
    <row r="5107" spans="7:24" s="165" customFormat="1" ht="15" customHeight="1">
      <c r="G5107" s="172"/>
      <c r="I5107" s="173"/>
      <c r="J5107" s="173"/>
      <c r="K5107" s="174"/>
      <c r="M5107" s="175"/>
      <c r="N5107" s="174"/>
      <c r="P5107" s="174"/>
      <c r="R5107" s="175"/>
      <c r="S5107" s="174"/>
      <c r="U5107" s="174"/>
      <c r="W5107" s="175"/>
      <c r="X5107" s="174"/>
    </row>
    <row r="5108" spans="7:24" s="165" customFormat="1" ht="15" customHeight="1">
      <c r="G5108" s="172"/>
      <c r="I5108" s="173"/>
      <c r="J5108" s="173"/>
      <c r="K5108" s="174"/>
      <c r="M5108" s="175"/>
      <c r="N5108" s="174"/>
      <c r="P5108" s="174"/>
      <c r="R5108" s="175"/>
      <c r="S5108" s="174"/>
      <c r="U5108" s="174"/>
      <c r="W5108" s="175"/>
      <c r="X5108" s="174"/>
    </row>
    <row r="5109" spans="7:24" s="165" customFormat="1" ht="15" customHeight="1">
      <c r="G5109" s="172"/>
      <c r="I5109" s="173"/>
      <c r="J5109" s="173"/>
      <c r="K5109" s="174"/>
      <c r="M5109" s="175"/>
      <c r="N5109" s="174"/>
      <c r="P5109" s="174"/>
      <c r="R5109" s="175"/>
      <c r="S5109" s="174"/>
      <c r="U5109" s="174"/>
      <c r="W5109" s="175"/>
      <c r="X5109" s="174"/>
    </row>
    <row r="5110" spans="7:24" s="165" customFormat="1" ht="15" customHeight="1">
      <c r="G5110" s="172"/>
      <c r="I5110" s="173"/>
      <c r="J5110" s="173"/>
      <c r="K5110" s="174"/>
      <c r="M5110" s="175"/>
      <c r="N5110" s="174"/>
      <c r="P5110" s="174"/>
      <c r="R5110" s="175"/>
      <c r="S5110" s="174"/>
      <c r="U5110" s="174"/>
      <c r="W5110" s="175"/>
      <c r="X5110" s="174"/>
    </row>
    <row r="5111" spans="7:24" s="165" customFormat="1" ht="15" customHeight="1">
      <c r="G5111" s="172"/>
      <c r="I5111" s="173"/>
      <c r="J5111" s="173"/>
      <c r="K5111" s="174"/>
      <c r="M5111" s="175"/>
      <c r="N5111" s="174"/>
      <c r="P5111" s="174"/>
      <c r="R5111" s="175"/>
      <c r="S5111" s="174"/>
      <c r="U5111" s="174"/>
      <c r="W5111" s="175"/>
      <c r="X5111" s="174"/>
    </row>
    <row r="5112" spans="7:24" s="165" customFormat="1" ht="15" customHeight="1">
      <c r="G5112" s="172"/>
      <c r="I5112" s="173"/>
      <c r="J5112" s="173"/>
      <c r="K5112" s="174"/>
      <c r="M5112" s="175"/>
      <c r="N5112" s="174"/>
      <c r="P5112" s="174"/>
      <c r="R5112" s="175"/>
      <c r="S5112" s="174"/>
      <c r="U5112" s="174"/>
      <c r="W5112" s="175"/>
      <c r="X5112" s="174"/>
    </row>
    <row r="5113" spans="7:24" s="165" customFormat="1" ht="15" customHeight="1">
      <c r="G5113" s="172"/>
      <c r="I5113" s="173"/>
      <c r="J5113" s="173"/>
      <c r="K5113" s="174"/>
      <c r="M5113" s="175"/>
      <c r="N5113" s="174"/>
      <c r="P5113" s="174"/>
      <c r="R5113" s="175"/>
      <c r="S5113" s="174"/>
      <c r="U5113" s="174"/>
      <c r="W5113" s="175"/>
      <c r="X5113" s="174"/>
    </row>
    <row r="5114" spans="7:24" s="165" customFormat="1" ht="15" customHeight="1">
      <c r="G5114" s="172"/>
      <c r="I5114" s="173"/>
      <c r="J5114" s="173"/>
      <c r="K5114" s="174"/>
      <c r="M5114" s="175"/>
      <c r="N5114" s="174"/>
      <c r="P5114" s="174"/>
      <c r="R5114" s="175"/>
      <c r="S5114" s="174"/>
      <c r="U5114" s="174"/>
      <c r="W5114" s="175"/>
      <c r="X5114" s="174"/>
    </row>
    <row r="5115" spans="7:24" s="165" customFormat="1" ht="15" customHeight="1">
      <c r="G5115" s="172"/>
      <c r="I5115" s="173"/>
      <c r="J5115" s="173"/>
      <c r="K5115" s="174"/>
      <c r="M5115" s="175"/>
      <c r="N5115" s="174"/>
      <c r="P5115" s="174"/>
      <c r="R5115" s="175"/>
      <c r="S5115" s="174"/>
      <c r="U5115" s="174"/>
      <c r="W5115" s="175"/>
      <c r="X5115" s="174"/>
    </row>
    <row r="5116" spans="7:24" s="165" customFormat="1" ht="15" customHeight="1">
      <c r="G5116" s="172"/>
      <c r="I5116" s="173"/>
      <c r="J5116" s="173"/>
      <c r="K5116" s="174"/>
      <c r="M5116" s="175"/>
      <c r="N5116" s="174"/>
      <c r="P5116" s="174"/>
      <c r="R5116" s="175"/>
      <c r="S5116" s="174"/>
      <c r="U5116" s="174"/>
      <c r="W5116" s="175"/>
      <c r="X5116" s="174"/>
    </row>
    <row r="5117" spans="7:24" s="165" customFormat="1" ht="15" customHeight="1">
      <c r="G5117" s="172"/>
      <c r="I5117" s="173"/>
      <c r="J5117" s="173"/>
      <c r="K5117" s="174"/>
      <c r="M5117" s="175"/>
      <c r="N5117" s="174"/>
      <c r="P5117" s="174"/>
      <c r="R5117" s="175"/>
      <c r="S5117" s="174"/>
      <c r="U5117" s="174"/>
      <c r="W5117" s="175"/>
      <c r="X5117" s="174"/>
    </row>
    <row r="5118" spans="7:24" s="165" customFormat="1" ht="15" customHeight="1">
      <c r="G5118" s="172"/>
      <c r="I5118" s="173"/>
      <c r="J5118" s="173"/>
      <c r="K5118" s="174"/>
      <c r="M5118" s="175"/>
      <c r="N5118" s="174"/>
      <c r="P5118" s="174"/>
      <c r="R5118" s="175"/>
      <c r="S5118" s="174"/>
      <c r="U5118" s="174"/>
      <c r="W5118" s="175"/>
      <c r="X5118" s="174"/>
    </row>
    <row r="5119" spans="7:24" s="165" customFormat="1" ht="15" customHeight="1">
      <c r="G5119" s="172"/>
      <c r="I5119" s="173"/>
      <c r="J5119" s="173"/>
      <c r="K5119" s="174"/>
      <c r="M5119" s="175"/>
      <c r="N5119" s="174"/>
      <c r="P5119" s="174"/>
      <c r="R5119" s="175"/>
      <c r="S5119" s="174"/>
      <c r="U5119" s="174"/>
      <c r="W5119" s="175"/>
      <c r="X5119" s="174"/>
    </row>
    <row r="5120" spans="7:24" s="165" customFormat="1" ht="15" customHeight="1">
      <c r="G5120" s="172"/>
      <c r="I5120" s="173"/>
      <c r="J5120" s="173"/>
      <c r="K5120" s="174"/>
      <c r="M5120" s="175"/>
      <c r="N5120" s="174"/>
      <c r="P5120" s="174"/>
      <c r="R5120" s="175"/>
      <c r="S5120" s="174"/>
      <c r="U5120" s="174"/>
      <c r="W5120" s="175"/>
      <c r="X5120" s="174"/>
    </row>
    <row r="5121" spans="7:24" s="165" customFormat="1" ht="15" customHeight="1">
      <c r="G5121" s="172"/>
      <c r="I5121" s="173"/>
      <c r="J5121" s="173"/>
      <c r="K5121" s="174"/>
      <c r="M5121" s="175"/>
      <c r="N5121" s="174"/>
      <c r="P5121" s="174"/>
      <c r="R5121" s="175"/>
      <c r="S5121" s="174"/>
      <c r="U5121" s="174"/>
      <c r="W5121" s="175"/>
      <c r="X5121" s="174"/>
    </row>
    <row r="5122" spans="7:24" s="165" customFormat="1" ht="15" customHeight="1">
      <c r="G5122" s="172"/>
      <c r="I5122" s="173"/>
      <c r="J5122" s="173"/>
      <c r="K5122" s="174"/>
      <c r="M5122" s="175"/>
      <c r="N5122" s="174"/>
      <c r="P5122" s="174"/>
      <c r="R5122" s="175"/>
      <c r="S5122" s="174"/>
      <c r="U5122" s="174"/>
      <c r="W5122" s="175"/>
      <c r="X5122" s="174"/>
    </row>
    <row r="5123" spans="7:24" s="165" customFormat="1" ht="15" customHeight="1">
      <c r="G5123" s="172"/>
      <c r="I5123" s="173"/>
      <c r="J5123" s="173"/>
      <c r="K5123" s="174"/>
      <c r="M5123" s="175"/>
      <c r="N5123" s="174"/>
      <c r="P5123" s="174"/>
      <c r="R5123" s="175"/>
      <c r="S5123" s="174"/>
      <c r="U5123" s="174"/>
      <c r="W5123" s="175"/>
      <c r="X5123" s="174"/>
    </row>
    <row r="5124" spans="7:24" s="165" customFormat="1" ht="15" customHeight="1">
      <c r="G5124" s="172"/>
      <c r="I5124" s="173"/>
      <c r="J5124" s="173"/>
      <c r="K5124" s="174"/>
      <c r="M5124" s="175"/>
      <c r="N5124" s="174"/>
      <c r="P5124" s="174"/>
      <c r="R5124" s="175"/>
      <c r="S5124" s="174"/>
      <c r="U5124" s="174"/>
      <c r="W5124" s="175"/>
      <c r="X5124" s="174"/>
    </row>
    <row r="5125" spans="7:24" s="165" customFormat="1" ht="15" customHeight="1">
      <c r="G5125" s="172"/>
      <c r="I5125" s="173"/>
      <c r="J5125" s="173"/>
      <c r="K5125" s="174"/>
      <c r="M5125" s="175"/>
      <c r="N5125" s="174"/>
      <c r="P5125" s="174"/>
      <c r="R5125" s="175"/>
      <c r="S5125" s="174"/>
      <c r="U5125" s="174"/>
      <c r="W5125" s="175"/>
      <c r="X5125" s="174"/>
    </row>
    <row r="5126" spans="7:24" s="165" customFormat="1" ht="15" customHeight="1">
      <c r="G5126" s="172"/>
      <c r="I5126" s="173"/>
      <c r="J5126" s="173"/>
      <c r="K5126" s="174"/>
      <c r="M5126" s="175"/>
      <c r="N5126" s="174"/>
      <c r="P5126" s="174"/>
      <c r="R5126" s="175"/>
      <c r="S5126" s="174"/>
      <c r="U5126" s="174"/>
      <c r="W5126" s="175"/>
      <c r="X5126" s="174"/>
    </row>
    <row r="5127" spans="7:24" s="165" customFormat="1" ht="15" customHeight="1">
      <c r="G5127" s="172"/>
      <c r="I5127" s="173"/>
      <c r="J5127" s="173"/>
      <c r="K5127" s="174"/>
      <c r="M5127" s="175"/>
      <c r="N5127" s="174"/>
      <c r="P5127" s="174"/>
      <c r="R5127" s="175"/>
      <c r="S5127" s="174"/>
      <c r="U5127" s="174"/>
      <c r="W5127" s="175"/>
      <c r="X5127" s="174"/>
    </row>
    <row r="5128" spans="7:24" s="165" customFormat="1" ht="15" customHeight="1">
      <c r="G5128" s="172"/>
      <c r="I5128" s="173"/>
      <c r="J5128" s="173"/>
      <c r="K5128" s="174"/>
      <c r="M5128" s="175"/>
      <c r="N5128" s="174"/>
      <c r="P5128" s="174"/>
      <c r="R5128" s="175"/>
      <c r="S5128" s="174"/>
      <c r="U5128" s="174"/>
      <c r="W5128" s="175"/>
      <c r="X5128" s="174"/>
    </row>
    <row r="5129" spans="7:24" s="165" customFormat="1" ht="15" customHeight="1">
      <c r="G5129" s="172"/>
      <c r="I5129" s="173"/>
      <c r="J5129" s="173"/>
      <c r="K5129" s="174"/>
      <c r="M5129" s="175"/>
      <c r="N5129" s="174"/>
      <c r="P5129" s="174"/>
      <c r="R5129" s="175"/>
      <c r="S5129" s="174"/>
      <c r="U5129" s="174"/>
      <c r="W5129" s="175"/>
      <c r="X5129" s="174"/>
    </row>
    <row r="5130" spans="7:24" s="165" customFormat="1" ht="15" customHeight="1">
      <c r="G5130" s="172"/>
      <c r="I5130" s="173"/>
      <c r="J5130" s="173"/>
      <c r="K5130" s="174"/>
      <c r="M5130" s="175"/>
      <c r="N5130" s="174"/>
      <c r="P5130" s="174"/>
      <c r="R5130" s="175"/>
      <c r="S5130" s="174"/>
      <c r="U5130" s="174"/>
      <c r="W5130" s="175"/>
      <c r="X5130" s="174"/>
    </row>
    <row r="5131" spans="7:24" s="165" customFormat="1" ht="15" customHeight="1">
      <c r="G5131" s="172"/>
      <c r="I5131" s="173"/>
      <c r="J5131" s="173"/>
      <c r="K5131" s="174"/>
      <c r="M5131" s="175"/>
      <c r="N5131" s="174"/>
      <c r="P5131" s="174"/>
      <c r="R5131" s="175"/>
      <c r="S5131" s="174"/>
      <c r="U5131" s="174"/>
      <c r="W5131" s="175"/>
      <c r="X5131" s="174"/>
    </row>
    <row r="5132" spans="7:24" s="165" customFormat="1" ht="15" customHeight="1">
      <c r="G5132" s="172"/>
      <c r="I5132" s="173"/>
      <c r="J5132" s="173"/>
      <c r="K5132" s="174"/>
      <c r="M5132" s="175"/>
      <c r="N5132" s="174"/>
      <c r="P5132" s="174"/>
      <c r="R5132" s="175"/>
      <c r="S5132" s="174"/>
      <c r="U5132" s="174"/>
      <c r="W5132" s="175"/>
      <c r="X5132" s="174"/>
    </row>
    <row r="5133" spans="7:24" s="165" customFormat="1" ht="15" customHeight="1">
      <c r="G5133" s="172"/>
      <c r="I5133" s="173"/>
      <c r="J5133" s="173"/>
      <c r="K5133" s="174"/>
      <c r="M5133" s="175"/>
      <c r="N5133" s="174"/>
      <c r="P5133" s="174"/>
      <c r="R5133" s="175"/>
      <c r="S5133" s="174"/>
      <c r="U5133" s="174"/>
      <c r="W5133" s="175"/>
      <c r="X5133" s="174"/>
    </row>
    <row r="5134" spans="7:24" s="165" customFormat="1" ht="15" customHeight="1">
      <c r="G5134" s="172"/>
      <c r="I5134" s="173"/>
      <c r="J5134" s="173"/>
      <c r="K5134" s="174"/>
      <c r="M5134" s="175"/>
      <c r="N5134" s="174"/>
      <c r="P5134" s="174"/>
      <c r="R5134" s="175"/>
      <c r="S5134" s="174"/>
      <c r="U5134" s="174"/>
      <c r="W5134" s="175"/>
      <c r="X5134" s="174"/>
    </row>
    <row r="5135" spans="7:24" s="165" customFormat="1" ht="15" customHeight="1">
      <c r="G5135" s="172"/>
      <c r="I5135" s="173"/>
      <c r="J5135" s="173"/>
      <c r="K5135" s="174"/>
      <c r="M5135" s="175"/>
      <c r="N5135" s="174"/>
      <c r="P5135" s="174"/>
      <c r="R5135" s="175"/>
      <c r="S5135" s="174"/>
      <c r="U5135" s="174"/>
      <c r="W5135" s="175"/>
      <c r="X5135" s="174"/>
    </row>
    <row r="5136" spans="7:24" s="165" customFormat="1" ht="15" customHeight="1">
      <c r="G5136" s="172"/>
      <c r="I5136" s="173"/>
      <c r="J5136" s="173"/>
      <c r="K5136" s="174"/>
      <c r="M5136" s="175"/>
      <c r="N5136" s="174"/>
      <c r="P5136" s="174"/>
      <c r="R5136" s="175"/>
      <c r="S5136" s="174"/>
      <c r="U5136" s="174"/>
      <c r="W5136" s="175"/>
      <c r="X5136" s="174"/>
    </row>
    <row r="5137" spans="7:24" s="165" customFormat="1" ht="15" customHeight="1">
      <c r="G5137" s="172"/>
      <c r="I5137" s="173"/>
      <c r="J5137" s="173"/>
      <c r="K5137" s="174"/>
      <c r="M5137" s="175"/>
      <c r="N5137" s="174"/>
      <c r="P5137" s="174"/>
      <c r="R5137" s="175"/>
      <c r="S5137" s="174"/>
      <c r="U5137" s="174"/>
      <c r="W5137" s="175"/>
      <c r="X5137" s="174"/>
    </row>
    <row r="5138" spans="7:24" s="165" customFormat="1" ht="15" customHeight="1">
      <c r="G5138" s="172"/>
      <c r="I5138" s="173"/>
      <c r="J5138" s="173"/>
      <c r="K5138" s="174"/>
      <c r="M5138" s="175"/>
      <c r="N5138" s="174"/>
      <c r="P5138" s="174"/>
      <c r="R5138" s="175"/>
      <c r="S5138" s="174"/>
      <c r="U5138" s="174"/>
      <c r="W5138" s="175"/>
      <c r="X5138" s="174"/>
    </row>
    <row r="5139" spans="7:24" s="165" customFormat="1" ht="15" customHeight="1">
      <c r="G5139" s="172"/>
      <c r="I5139" s="173"/>
      <c r="J5139" s="173"/>
      <c r="K5139" s="174"/>
      <c r="M5139" s="175"/>
      <c r="N5139" s="174"/>
      <c r="P5139" s="174"/>
      <c r="R5139" s="175"/>
      <c r="S5139" s="174"/>
      <c r="U5139" s="174"/>
      <c r="W5139" s="175"/>
      <c r="X5139" s="174"/>
    </row>
    <row r="5140" spans="7:24" s="165" customFormat="1" ht="15" customHeight="1">
      <c r="G5140" s="172"/>
      <c r="I5140" s="173"/>
      <c r="J5140" s="173"/>
      <c r="K5140" s="174"/>
      <c r="M5140" s="175"/>
      <c r="N5140" s="174"/>
      <c r="P5140" s="174"/>
      <c r="R5140" s="175"/>
      <c r="S5140" s="174"/>
      <c r="U5140" s="174"/>
      <c r="W5140" s="175"/>
      <c r="X5140" s="174"/>
    </row>
    <row r="5141" spans="7:24" s="165" customFormat="1" ht="15" customHeight="1">
      <c r="G5141" s="172"/>
      <c r="I5141" s="173"/>
      <c r="J5141" s="173"/>
      <c r="K5141" s="174"/>
      <c r="M5141" s="175"/>
      <c r="N5141" s="174"/>
      <c r="P5141" s="174"/>
      <c r="R5141" s="175"/>
      <c r="S5141" s="174"/>
      <c r="U5141" s="174"/>
      <c r="W5141" s="175"/>
      <c r="X5141" s="174"/>
    </row>
    <row r="5142" spans="7:24" s="165" customFormat="1" ht="15" customHeight="1">
      <c r="G5142" s="172"/>
      <c r="I5142" s="173"/>
      <c r="J5142" s="173"/>
      <c r="K5142" s="174"/>
      <c r="M5142" s="175"/>
      <c r="N5142" s="174"/>
      <c r="P5142" s="174"/>
      <c r="R5142" s="175"/>
      <c r="S5142" s="174"/>
      <c r="U5142" s="174"/>
      <c r="W5142" s="175"/>
      <c r="X5142" s="174"/>
    </row>
    <row r="5143" spans="7:24" s="165" customFormat="1" ht="15" customHeight="1">
      <c r="G5143" s="172"/>
      <c r="I5143" s="173"/>
      <c r="J5143" s="173"/>
      <c r="K5143" s="174"/>
      <c r="M5143" s="175"/>
      <c r="N5143" s="174"/>
      <c r="P5143" s="174"/>
      <c r="R5143" s="175"/>
      <c r="S5143" s="174"/>
      <c r="U5143" s="174"/>
      <c r="W5143" s="175"/>
      <c r="X5143" s="174"/>
    </row>
    <row r="5144" spans="7:24" s="165" customFormat="1" ht="15" customHeight="1">
      <c r="G5144" s="172"/>
      <c r="I5144" s="173"/>
      <c r="J5144" s="173"/>
      <c r="K5144" s="174"/>
      <c r="M5144" s="175"/>
      <c r="N5144" s="174"/>
      <c r="P5144" s="174"/>
      <c r="R5144" s="175"/>
      <c r="S5144" s="174"/>
      <c r="U5144" s="174"/>
      <c r="W5144" s="175"/>
      <c r="X5144" s="174"/>
    </row>
    <row r="5145" spans="7:24" s="165" customFormat="1" ht="15" customHeight="1">
      <c r="G5145" s="172"/>
      <c r="I5145" s="173"/>
      <c r="J5145" s="173"/>
      <c r="K5145" s="174"/>
      <c r="M5145" s="175"/>
      <c r="N5145" s="174"/>
      <c r="P5145" s="174"/>
      <c r="R5145" s="175"/>
      <c r="S5145" s="174"/>
      <c r="U5145" s="174"/>
      <c r="W5145" s="175"/>
      <c r="X5145" s="174"/>
    </row>
    <row r="5146" spans="7:24" s="165" customFormat="1" ht="15" customHeight="1">
      <c r="G5146" s="172"/>
      <c r="I5146" s="173"/>
      <c r="J5146" s="173"/>
      <c r="K5146" s="174"/>
      <c r="M5146" s="175"/>
      <c r="N5146" s="174"/>
      <c r="P5146" s="174"/>
      <c r="R5146" s="175"/>
      <c r="S5146" s="174"/>
      <c r="U5146" s="174"/>
      <c r="W5146" s="175"/>
      <c r="X5146" s="174"/>
    </row>
    <row r="5147" spans="7:24" s="165" customFormat="1" ht="15" customHeight="1">
      <c r="G5147" s="172"/>
      <c r="I5147" s="173"/>
      <c r="J5147" s="173"/>
      <c r="K5147" s="174"/>
      <c r="M5147" s="175"/>
      <c r="N5147" s="174"/>
      <c r="P5147" s="174"/>
      <c r="R5147" s="175"/>
      <c r="S5147" s="174"/>
      <c r="U5147" s="174"/>
      <c r="W5147" s="175"/>
      <c r="X5147" s="174"/>
    </row>
    <row r="5148" spans="7:24" s="165" customFormat="1" ht="15" customHeight="1">
      <c r="G5148" s="172"/>
      <c r="I5148" s="173"/>
      <c r="J5148" s="173"/>
      <c r="K5148" s="174"/>
      <c r="M5148" s="175"/>
      <c r="N5148" s="174"/>
      <c r="P5148" s="174"/>
      <c r="R5148" s="175"/>
      <c r="S5148" s="174"/>
      <c r="U5148" s="174"/>
      <c r="W5148" s="175"/>
      <c r="X5148" s="174"/>
    </row>
    <row r="5149" spans="7:24" s="165" customFormat="1" ht="15" customHeight="1">
      <c r="G5149" s="172"/>
      <c r="I5149" s="173"/>
      <c r="J5149" s="173"/>
      <c r="K5149" s="174"/>
      <c r="M5149" s="175"/>
      <c r="N5149" s="174"/>
      <c r="P5149" s="174"/>
      <c r="R5149" s="175"/>
      <c r="S5149" s="174"/>
      <c r="U5149" s="174"/>
      <c r="W5149" s="175"/>
      <c r="X5149" s="174"/>
    </row>
    <row r="5150" spans="7:24" s="165" customFormat="1" ht="15" customHeight="1">
      <c r="G5150" s="172"/>
      <c r="I5150" s="173"/>
      <c r="J5150" s="173"/>
      <c r="K5150" s="174"/>
      <c r="M5150" s="175"/>
      <c r="N5150" s="174"/>
      <c r="P5150" s="174"/>
      <c r="R5150" s="175"/>
      <c r="S5150" s="174"/>
      <c r="U5150" s="174"/>
      <c r="W5150" s="175"/>
      <c r="X5150" s="174"/>
    </row>
    <row r="5151" spans="7:24" s="165" customFormat="1" ht="15" customHeight="1">
      <c r="G5151" s="172"/>
      <c r="I5151" s="173"/>
      <c r="J5151" s="173"/>
      <c r="K5151" s="174"/>
      <c r="M5151" s="175"/>
      <c r="N5151" s="174"/>
      <c r="P5151" s="174"/>
      <c r="R5151" s="175"/>
      <c r="S5151" s="174"/>
      <c r="U5151" s="174"/>
      <c r="W5151" s="175"/>
      <c r="X5151" s="174"/>
    </row>
    <row r="5152" spans="7:24" s="165" customFormat="1" ht="15" customHeight="1">
      <c r="G5152" s="172"/>
      <c r="I5152" s="173"/>
      <c r="J5152" s="173"/>
      <c r="K5152" s="174"/>
      <c r="M5152" s="175"/>
      <c r="N5152" s="174"/>
      <c r="P5152" s="174"/>
      <c r="R5152" s="175"/>
      <c r="S5152" s="174"/>
      <c r="U5152" s="174"/>
      <c r="W5152" s="175"/>
      <c r="X5152" s="174"/>
    </row>
    <row r="5153" spans="7:24" s="165" customFormat="1" ht="15" customHeight="1">
      <c r="G5153" s="172"/>
      <c r="I5153" s="173"/>
      <c r="J5153" s="173"/>
      <c r="K5153" s="174"/>
      <c r="M5153" s="175"/>
      <c r="N5153" s="174"/>
      <c r="P5153" s="174"/>
      <c r="R5153" s="175"/>
      <c r="S5153" s="174"/>
      <c r="U5153" s="174"/>
      <c r="W5153" s="175"/>
      <c r="X5153" s="174"/>
    </row>
    <row r="5154" spans="7:24" s="165" customFormat="1" ht="15" customHeight="1">
      <c r="G5154" s="172"/>
      <c r="I5154" s="173"/>
      <c r="J5154" s="173"/>
      <c r="K5154" s="174"/>
      <c r="M5154" s="175"/>
      <c r="N5154" s="174"/>
      <c r="P5154" s="174"/>
      <c r="R5154" s="175"/>
      <c r="S5154" s="174"/>
      <c r="U5154" s="174"/>
      <c r="W5154" s="175"/>
      <c r="X5154" s="174"/>
    </row>
    <row r="5155" spans="7:24" s="165" customFormat="1" ht="15" customHeight="1">
      <c r="G5155" s="172"/>
      <c r="I5155" s="173"/>
      <c r="J5155" s="173"/>
      <c r="K5155" s="174"/>
      <c r="M5155" s="175"/>
      <c r="N5155" s="174"/>
      <c r="P5155" s="174"/>
      <c r="R5155" s="175"/>
      <c r="S5155" s="174"/>
      <c r="U5155" s="174"/>
      <c r="W5155" s="175"/>
      <c r="X5155" s="174"/>
    </row>
    <row r="5156" spans="7:24" s="165" customFormat="1" ht="15" customHeight="1">
      <c r="G5156" s="172"/>
      <c r="I5156" s="173"/>
      <c r="J5156" s="173"/>
      <c r="K5156" s="174"/>
      <c r="M5156" s="175"/>
      <c r="N5156" s="174"/>
      <c r="P5156" s="174"/>
      <c r="R5156" s="175"/>
      <c r="S5156" s="174"/>
      <c r="U5156" s="174"/>
      <c r="W5156" s="175"/>
      <c r="X5156" s="174"/>
    </row>
    <row r="5157" spans="7:24" s="165" customFormat="1" ht="15" customHeight="1">
      <c r="G5157" s="172"/>
      <c r="I5157" s="173"/>
      <c r="J5157" s="173"/>
      <c r="K5157" s="174"/>
      <c r="M5157" s="175"/>
      <c r="N5157" s="174"/>
      <c r="P5157" s="174"/>
      <c r="R5157" s="175"/>
      <c r="S5157" s="174"/>
      <c r="U5157" s="174"/>
      <c r="W5157" s="175"/>
      <c r="X5157" s="174"/>
    </row>
    <row r="5158" spans="7:24" s="165" customFormat="1" ht="15" customHeight="1">
      <c r="G5158" s="172"/>
      <c r="I5158" s="173"/>
      <c r="J5158" s="173"/>
      <c r="K5158" s="174"/>
      <c r="M5158" s="175"/>
      <c r="N5158" s="174"/>
      <c r="P5158" s="174"/>
      <c r="R5158" s="175"/>
      <c r="S5158" s="174"/>
      <c r="U5158" s="174"/>
      <c r="W5158" s="175"/>
      <c r="X5158" s="174"/>
    </row>
    <row r="5159" spans="7:24" s="165" customFormat="1" ht="15" customHeight="1">
      <c r="G5159" s="172"/>
      <c r="I5159" s="173"/>
      <c r="J5159" s="173"/>
      <c r="K5159" s="174"/>
      <c r="M5159" s="175"/>
      <c r="N5159" s="174"/>
      <c r="P5159" s="174"/>
      <c r="R5159" s="175"/>
      <c r="S5159" s="174"/>
      <c r="U5159" s="174"/>
      <c r="W5159" s="175"/>
      <c r="X5159" s="174"/>
    </row>
    <row r="5160" spans="7:24" s="165" customFormat="1" ht="15" customHeight="1">
      <c r="G5160" s="172"/>
      <c r="I5160" s="173"/>
      <c r="J5160" s="173"/>
      <c r="K5160" s="174"/>
      <c r="M5160" s="175"/>
      <c r="N5160" s="174"/>
      <c r="P5160" s="174"/>
      <c r="R5160" s="175"/>
      <c r="S5160" s="174"/>
      <c r="U5160" s="174"/>
      <c r="W5160" s="175"/>
      <c r="X5160" s="174"/>
    </row>
    <row r="5161" spans="7:24" s="165" customFormat="1" ht="15" customHeight="1">
      <c r="G5161" s="172"/>
      <c r="I5161" s="173"/>
      <c r="J5161" s="173"/>
      <c r="K5161" s="174"/>
      <c r="M5161" s="175"/>
      <c r="N5161" s="174"/>
      <c r="P5161" s="174"/>
      <c r="R5161" s="175"/>
      <c r="S5161" s="174"/>
      <c r="U5161" s="174"/>
      <c r="W5161" s="175"/>
      <c r="X5161" s="174"/>
    </row>
    <row r="5162" spans="7:24" s="165" customFormat="1" ht="15" customHeight="1">
      <c r="G5162" s="172"/>
      <c r="I5162" s="173"/>
      <c r="J5162" s="173"/>
      <c r="K5162" s="174"/>
      <c r="M5162" s="175"/>
      <c r="N5162" s="174"/>
      <c r="P5162" s="174"/>
      <c r="R5162" s="175"/>
      <c r="S5162" s="174"/>
      <c r="U5162" s="174"/>
      <c r="W5162" s="175"/>
      <c r="X5162" s="174"/>
    </row>
    <row r="5163" spans="7:24" s="165" customFormat="1" ht="15" customHeight="1">
      <c r="G5163" s="172"/>
      <c r="I5163" s="173"/>
      <c r="J5163" s="173"/>
      <c r="K5163" s="174"/>
      <c r="M5163" s="175"/>
      <c r="N5163" s="174"/>
      <c r="P5163" s="174"/>
      <c r="R5163" s="175"/>
      <c r="S5163" s="174"/>
      <c r="U5163" s="174"/>
      <c r="W5163" s="175"/>
      <c r="X5163" s="174"/>
    </row>
    <row r="5164" spans="7:24" s="165" customFormat="1" ht="15" customHeight="1">
      <c r="G5164" s="172"/>
      <c r="I5164" s="173"/>
      <c r="J5164" s="173"/>
      <c r="K5164" s="174"/>
      <c r="M5164" s="175"/>
      <c r="N5164" s="174"/>
      <c r="P5164" s="174"/>
      <c r="R5164" s="175"/>
      <c r="S5164" s="174"/>
      <c r="U5164" s="174"/>
      <c r="W5164" s="175"/>
      <c r="X5164" s="174"/>
    </row>
    <row r="5165" spans="7:24" s="165" customFormat="1" ht="15" customHeight="1">
      <c r="G5165" s="172"/>
      <c r="I5165" s="173"/>
      <c r="J5165" s="173"/>
      <c r="K5165" s="174"/>
      <c r="M5165" s="175"/>
      <c r="N5165" s="174"/>
      <c r="P5165" s="174"/>
      <c r="R5165" s="175"/>
      <c r="S5165" s="174"/>
      <c r="U5165" s="174"/>
      <c r="W5165" s="175"/>
      <c r="X5165" s="174"/>
    </row>
    <row r="5166" spans="7:24" s="165" customFormat="1" ht="15" customHeight="1">
      <c r="G5166" s="172"/>
      <c r="I5166" s="173"/>
      <c r="J5166" s="173"/>
      <c r="K5166" s="174"/>
      <c r="M5166" s="175"/>
      <c r="N5166" s="174"/>
      <c r="P5166" s="174"/>
      <c r="R5166" s="175"/>
      <c r="S5166" s="174"/>
      <c r="U5166" s="174"/>
      <c r="W5166" s="175"/>
      <c r="X5166" s="174"/>
    </row>
    <row r="5167" spans="7:24" s="165" customFormat="1" ht="15" customHeight="1">
      <c r="G5167" s="172"/>
      <c r="I5167" s="173"/>
      <c r="J5167" s="173"/>
      <c r="K5167" s="174"/>
      <c r="M5167" s="175"/>
      <c r="N5167" s="174"/>
      <c r="P5167" s="174"/>
      <c r="R5167" s="175"/>
      <c r="S5167" s="174"/>
      <c r="U5167" s="174"/>
      <c r="W5167" s="175"/>
      <c r="X5167" s="174"/>
    </row>
    <row r="5168" spans="7:24" s="165" customFormat="1" ht="15" customHeight="1">
      <c r="G5168" s="172"/>
      <c r="I5168" s="173"/>
      <c r="J5168" s="173"/>
      <c r="K5168" s="174"/>
      <c r="M5168" s="175"/>
      <c r="N5168" s="174"/>
      <c r="P5168" s="174"/>
      <c r="R5168" s="175"/>
      <c r="S5168" s="174"/>
      <c r="U5168" s="174"/>
      <c r="W5168" s="175"/>
      <c r="X5168" s="174"/>
    </row>
    <row r="5169" spans="7:24" s="165" customFormat="1" ht="15" customHeight="1">
      <c r="G5169" s="172"/>
      <c r="I5169" s="173"/>
      <c r="J5169" s="173"/>
      <c r="K5169" s="174"/>
      <c r="M5169" s="175"/>
      <c r="N5169" s="174"/>
      <c r="P5169" s="174"/>
      <c r="R5169" s="175"/>
      <c r="S5169" s="174"/>
      <c r="U5169" s="174"/>
      <c r="W5169" s="175"/>
      <c r="X5169" s="174"/>
    </row>
    <row r="5170" spans="7:24" s="165" customFormat="1" ht="15" customHeight="1">
      <c r="G5170" s="172"/>
      <c r="I5170" s="173"/>
      <c r="J5170" s="173"/>
      <c r="K5170" s="174"/>
      <c r="M5170" s="175"/>
      <c r="N5170" s="174"/>
      <c r="P5170" s="174"/>
      <c r="R5170" s="175"/>
      <c r="S5170" s="174"/>
      <c r="U5170" s="174"/>
      <c r="W5170" s="175"/>
      <c r="X5170" s="174"/>
    </row>
    <row r="5171" spans="7:24" s="165" customFormat="1" ht="15" customHeight="1">
      <c r="G5171" s="172"/>
      <c r="I5171" s="173"/>
      <c r="J5171" s="173"/>
      <c r="K5171" s="174"/>
      <c r="M5171" s="175"/>
      <c r="N5171" s="174"/>
      <c r="P5171" s="174"/>
      <c r="R5171" s="175"/>
      <c r="S5171" s="174"/>
      <c r="U5171" s="174"/>
      <c r="W5171" s="175"/>
      <c r="X5171" s="174"/>
    </row>
    <row r="5172" spans="7:24" s="165" customFormat="1" ht="15" customHeight="1">
      <c r="G5172" s="172"/>
      <c r="I5172" s="173"/>
      <c r="J5172" s="173"/>
      <c r="K5172" s="174"/>
      <c r="M5172" s="175"/>
      <c r="N5172" s="174"/>
      <c r="P5172" s="174"/>
      <c r="R5172" s="175"/>
      <c r="S5172" s="174"/>
      <c r="U5172" s="174"/>
      <c r="W5172" s="175"/>
      <c r="X5172" s="174"/>
    </row>
    <row r="5173" spans="7:24" s="165" customFormat="1" ht="15" customHeight="1">
      <c r="G5173" s="172"/>
      <c r="I5173" s="173"/>
      <c r="J5173" s="173"/>
      <c r="K5173" s="174"/>
      <c r="M5173" s="175"/>
      <c r="N5173" s="174"/>
      <c r="P5173" s="174"/>
      <c r="R5173" s="175"/>
      <c r="S5173" s="174"/>
      <c r="U5173" s="174"/>
      <c r="W5173" s="175"/>
      <c r="X5173" s="174"/>
    </row>
    <row r="5174" spans="7:24" s="165" customFormat="1" ht="15" customHeight="1">
      <c r="G5174" s="172"/>
      <c r="I5174" s="173"/>
      <c r="J5174" s="173"/>
      <c r="K5174" s="174"/>
      <c r="M5174" s="175"/>
      <c r="N5174" s="174"/>
      <c r="P5174" s="174"/>
      <c r="R5174" s="175"/>
      <c r="S5174" s="174"/>
      <c r="U5174" s="174"/>
      <c r="W5174" s="175"/>
      <c r="X5174" s="174"/>
    </row>
    <row r="5175" spans="7:24" s="165" customFormat="1" ht="15" customHeight="1">
      <c r="G5175" s="172"/>
      <c r="I5175" s="173"/>
      <c r="J5175" s="173"/>
      <c r="K5175" s="174"/>
      <c r="M5175" s="175"/>
      <c r="N5175" s="174"/>
      <c r="P5175" s="174"/>
      <c r="R5175" s="175"/>
      <c r="S5175" s="174"/>
      <c r="U5175" s="174"/>
      <c r="W5175" s="175"/>
      <c r="X5175" s="174"/>
    </row>
    <row r="5176" spans="7:24" s="165" customFormat="1" ht="15" customHeight="1">
      <c r="G5176" s="172"/>
      <c r="I5176" s="173"/>
      <c r="J5176" s="173"/>
      <c r="K5176" s="174"/>
      <c r="M5176" s="175"/>
      <c r="N5176" s="174"/>
      <c r="P5176" s="174"/>
      <c r="R5176" s="175"/>
      <c r="S5176" s="174"/>
      <c r="U5176" s="174"/>
      <c r="W5176" s="175"/>
      <c r="X5176" s="174"/>
    </row>
    <row r="5177" spans="7:24" s="165" customFormat="1" ht="15" customHeight="1">
      <c r="G5177" s="172"/>
      <c r="I5177" s="173"/>
      <c r="J5177" s="173"/>
      <c r="K5177" s="174"/>
      <c r="M5177" s="175"/>
      <c r="N5177" s="174"/>
      <c r="P5177" s="174"/>
      <c r="R5177" s="175"/>
      <c r="S5177" s="174"/>
      <c r="U5177" s="174"/>
      <c r="W5177" s="175"/>
      <c r="X5177" s="174"/>
    </row>
    <row r="5178" spans="7:24" s="165" customFormat="1" ht="15" customHeight="1">
      <c r="G5178" s="172"/>
      <c r="I5178" s="173"/>
      <c r="J5178" s="173"/>
      <c r="K5178" s="174"/>
      <c r="M5178" s="175"/>
      <c r="N5178" s="174"/>
      <c r="P5178" s="174"/>
      <c r="R5178" s="175"/>
      <c r="S5178" s="174"/>
      <c r="U5178" s="174"/>
      <c r="W5178" s="175"/>
      <c r="X5178" s="174"/>
    </row>
    <row r="5179" spans="7:24" s="165" customFormat="1" ht="15" customHeight="1">
      <c r="G5179" s="172"/>
      <c r="I5179" s="173"/>
      <c r="J5179" s="173"/>
      <c r="K5179" s="174"/>
      <c r="M5179" s="175"/>
      <c r="N5179" s="174"/>
      <c r="P5179" s="174"/>
      <c r="R5179" s="175"/>
      <c r="S5179" s="174"/>
      <c r="U5179" s="174"/>
      <c r="W5179" s="175"/>
      <c r="X5179" s="174"/>
    </row>
    <row r="5180" spans="7:24" s="165" customFormat="1" ht="15" customHeight="1">
      <c r="G5180" s="172"/>
      <c r="I5180" s="173"/>
      <c r="J5180" s="173"/>
      <c r="K5180" s="174"/>
      <c r="M5180" s="175"/>
      <c r="N5180" s="174"/>
      <c r="P5180" s="174"/>
      <c r="R5180" s="175"/>
      <c r="S5180" s="174"/>
      <c r="U5180" s="174"/>
      <c r="W5180" s="175"/>
      <c r="X5180" s="174"/>
    </row>
    <row r="5181" spans="7:24" s="165" customFormat="1" ht="15" customHeight="1">
      <c r="G5181" s="172"/>
      <c r="I5181" s="173"/>
      <c r="J5181" s="173"/>
      <c r="K5181" s="174"/>
      <c r="M5181" s="175"/>
      <c r="N5181" s="174"/>
      <c r="P5181" s="174"/>
      <c r="R5181" s="175"/>
      <c r="S5181" s="174"/>
      <c r="U5181" s="174"/>
      <c r="W5181" s="175"/>
      <c r="X5181" s="174"/>
    </row>
    <row r="5182" spans="7:24" s="165" customFormat="1" ht="15" customHeight="1">
      <c r="G5182" s="172"/>
      <c r="I5182" s="173"/>
      <c r="J5182" s="173"/>
      <c r="K5182" s="174"/>
      <c r="M5182" s="175"/>
      <c r="N5182" s="174"/>
      <c r="P5182" s="174"/>
      <c r="R5182" s="175"/>
      <c r="S5182" s="174"/>
      <c r="U5182" s="174"/>
      <c r="W5182" s="175"/>
      <c r="X5182" s="174"/>
    </row>
    <row r="5183" spans="7:24" s="165" customFormat="1" ht="15" customHeight="1">
      <c r="G5183" s="172"/>
      <c r="I5183" s="173"/>
      <c r="J5183" s="173"/>
      <c r="K5183" s="174"/>
      <c r="M5183" s="175"/>
      <c r="N5183" s="174"/>
      <c r="P5183" s="174"/>
      <c r="R5183" s="175"/>
      <c r="S5183" s="174"/>
      <c r="U5183" s="174"/>
      <c r="W5183" s="175"/>
      <c r="X5183" s="174"/>
    </row>
    <row r="5184" spans="7:24" s="165" customFormat="1" ht="15" customHeight="1">
      <c r="G5184" s="172"/>
      <c r="I5184" s="173"/>
      <c r="J5184" s="173"/>
      <c r="K5184" s="174"/>
      <c r="M5184" s="175"/>
      <c r="N5184" s="174"/>
      <c r="P5184" s="174"/>
      <c r="R5184" s="175"/>
      <c r="S5184" s="174"/>
      <c r="U5184" s="174"/>
      <c r="W5184" s="175"/>
      <c r="X5184" s="174"/>
    </row>
    <row r="5185" spans="7:24" s="165" customFormat="1" ht="15" customHeight="1">
      <c r="G5185" s="172"/>
      <c r="I5185" s="173"/>
      <c r="J5185" s="173"/>
      <c r="K5185" s="174"/>
      <c r="M5185" s="175"/>
      <c r="N5185" s="174"/>
      <c r="P5185" s="174"/>
      <c r="R5185" s="175"/>
      <c r="S5185" s="174"/>
      <c r="U5185" s="174"/>
      <c r="W5185" s="175"/>
      <c r="X5185" s="174"/>
    </row>
    <row r="5186" spans="7:24" s="165" customFormat="1" ht="15" customHeight="1">
      <c r="G5186" s="172"/>
      <c r="I5186" s="173"/>
      <c r="J5186" s="173"/>
      <c r="K5186" s="174"/>
      <c r="M5186" s="175"/>
      <c r="N5186" s="174"/>
      <c r="P5186" s="174"/>
      <c r="R5186" s="175"/>
      <c r="S5186" s="174"/>
      <c r="U5186" s="174"/>
      <c r="W5186" s="175"/>
      <c r="X5186" s="174"/>
    </row>
    <row r="5187" spans="7:24" s="165" customFormat="1" ht="15" customHeight="1">
      <c r="G5187" s="172"/>
      <c r="I5187" s="173"/>
      <c r="J5187" s="173"/>
      <c r="K5187" s="174"/>
      <c r="M5187" s="175"/>
      <c r="N5187" s="174"/>
      <c r="P5187" s="174"/>
      <c r="R5187" s="175"/>
      <c r="S5187" s="174"/>
      <c r="U5187" s="174"/>
      <c r="W5187" s="175"/>
      <c r="X5187" s="174"/>
    </row>
    <row r="5188" spans="7:24" s="165" customFormat="1" ht="15" customHeight="1">
      <c r="G5188" s="172"/>
      <c r="I5188" s="173"/>
      <c r="J5188" s="173"/>
      <c r="K5188" s="174"/>
      <c r="M5188" s="175"/>
      <c r="N5188" s="174"/>
      <c r="P5188" s="174"/>
      <c r="R5188" s="175"/>
      <c r="S5188" s="174"/>
      <c r="U5188" s="174"/>
      <c r="W5188" s="175"/>
      <c r="X5188" s="174"/>
    </row>
    <row r="5189" spans="7:24" s="165" customFormat="1" ht="15" customHeight="1">
      <c r="G5189" s="172"/>
      <c r="I5189" s="173"/>
      <c r="J5189" s="173"/>
      <c r="K5189" s="174"/>
      <c r="M5189" s="175"/>
      <c r="N5189" s="174"/>
      <c r="P5189" s="174"/>
      <c r="R5189" s="175"/>
      <c r="S5189" s="174"/>
      <c r="U5189" s="174"/>
      <c r="W5189" s="175"/>
      <c r="X5189" s="174"/>
    </row>
    <row r="5190" spans="7:24" s="165" customFormat="1" ht="15" customHeight="1">
      <c r="G5190" s="172"/>
      <c r="I5190" s="173"/>
      <c r="J5190" s="173"/>
      <c r="K5190" s="174"/>
      <c r="M5190" s="175"/>
      <c r="N5190" s="174"/>
      <c r="P5190" s="174"/>
      <c r="R5190" s="175"/>
      <c r="S5190" s="174"/>
      <c r="U5190" s="174"/>
      <c r="W5190" s="175"/>
      <c r="X5190" s="174"/>
    </row>
    <row r="5191" spans="7:24" s="165" customFormat="1" ht="15" customHeight="1">
      <c r="G5191" s="172"/>
      <c r="I5191" s="173"/>
      <c r="J5191" s="173"/>
      <c r="K5191" s="174"/>
      <c r="M5191" s="175"/>
      <c r="N5191" s="174"/>
      <c r="P5191" s="174"/>
      <c r="R5191" s="175"/>
      <c r="S5191" s="174"/>
      <c r="U5191" s="174"/>
      <c r="W5191" s="175"/>
      <c r="X5191" s="174"/>
    </row>
    <row r="5192" spans="7:24" s="165" customFormat="1" ht="15" customHeight="1">
      <c r="G5192" s="172"/>
      <c r="I5192" s="173"/>
      <c r="J5192" s="173"/>
      <c r="K5192" s="174"/>
      <c r="M5192" s="175"/>
      <c r="N5192" s="174"/>
      <c r="P5192" s="174"/>
      <c r="R5192" s="175"/>
      <c r="S5192" s="174"/>
      <c r="U5192" s="174"/>
      <c r="W5192" s="175"/>
      <c r="X5192" s="174"/>
    </row>
    <row r="5193" spans="7:24" s="165" customFormat="1" ht="15" customHeight="1">
      <c r="G5193" s="172"/>
      <c r="I5193" s="173"/>
      <c r="J5193" s="173"/>
      <c r="K5193" s="174"/>
      <c r="M5193" s="175"/>
      <c r="N5193" s="174"/>
      <c r="P5193" s="174"/>
      <c r="R5193" s="175"/>
      <c r="S5193" s="174"/>
      <c r="U5193" s="174"/>
      <c r="W5193" s="175"/>
      <c r="X5193" s="174"/>
    </row>
    <row r="5194" spans="7:24" s="165" customFormat="1" ht="15" customHeight="1">
      <c r="G5194" s="172"/>
      <c r="I5194" s="173"/>
      <c r="J5194" s="173"/>
      <c r="K5194" s="174"/>
      <c r="M5194" s="175"/>
      <c r="N5194" s="174"/>
      <c r="P5194" s="174"/>
      <c r="R5194" s="175"/>
      <c r="S5194" s="174"/>
      <c r="U5194" s="174"/>
      <c r="W5194" s="175"/>
      <c r="X5194" s="174"/>
    </row>
    <row r="5195" spans="7:24" s="165" customFormat="1" ht="15" customHeight="1">
      <c r="G5195" s="172"/>
      <c r="I5195" s="173"/>
      <c r="J5195" s="173"/>
      <c r="K5195" s="174"/>
      <c r="M5195" s="175"/>
      <c r="N5195" s="174"/>
      <c r="P5195" s="174"/>
      <c r="R5195" s="175"/>
      <c r="S5195" s="174"/>
      <c r="U5195" s="174"/>
      <c r="W5195" s="175"/>
      <c r="X5195" s="174"/>
    </row>
    <row r="5196" spans="7:24" s="165" customFormat="1" ht="15" customHeight="1">
      <c r="G5196" s="172"/>
      <c r="I5196" s="173"/>
      <c r="J5196" s="173"/>
      <c r="K5196" s="174"/>
      <c r="M5196" s="175"/>
      <c r="N5196" s="174"/>
      <c r="P5196" s="174"/>
      <c r="R5196" s="175"/>
      <c r="S5196" s="174"/>
      <c r="U5196" s="174"/>
      <c r="W5196" s="175"/>
      <c r="X5196" s="174"/>
    </row>
    <row r="5197" spans="7:24" s="165" customFormat="1" ht="15" customHeight="1">
      <c r="G5197" s="172"/>
      <c r="I5197" s="173"/>
      <c r="J5197" s="173"/>
      <c r="K5197" s="174"/>
      <c r="M5197" s="175"/>
      <c r="N5197" s="174"/>
      <c r="P5197" s="174"/>
      <c r="R5197" s="175"/>
      <c r="S5197" s="174"/>
      <c r="U5197" s="174"/>
      <c r="W5197" s="175"/>
      <c r="X5197" s="174"/>
    </row>
    <row r="5198" spans="7:24" s="165" customFormat="1" ht="15" customHeight="1">
      <c r="G5198" s="172"/>
      <c r="I5198" s="173"/>
      <c r="J5198" s="173"/>
      <c r="K5198" s="174"/>
      <c r="M5198" s="175"/>
      <c r="N5198" s="174"/>
      <c r="P5198" s="174"/>
      <c r="R5198" s="175"/>
      <c r="S5198" s="174"/>
      <c r="U5198" s="174"/>
      <c r="W5198" s="175"/>
      <c r="X5198" s="174"/>
    </row>
    <row r="5199" spans="7:24" s="165" customFormat="1" ht="15" customHeight="1">
      <c r="G5199" s="172"/>
      <c r="I5199" s="173"/>
      <c r="J5199" s="173"/>
      <c r="K5199" s="174"/>
      <c r="M5199" s="175"/>
      <c r="N5199" s="174"/>
      <c r="P5199" s="174"/>
      <c r="R5199" s="175"/>
      <c r="S5199" s="174"/>
      <c r="U5199" s="174"/>
      <c r="W5199" s="175"/>
      <c r="X5199" s="174"/>
    </row>
    <row r="5200" spans="7:24" s="165" customFormat="1" ht="15" customHeight="1">
      <c r="G5200" s="172"/>
      <c r="I5200" s="173"/>
      <c r="J5200" s="173"/>
      <c r="K5200" s="174"/>
      <c r="M5200" s="175"/>
      <c r="N5200" s="174"/>
      <c r="P5200" s="174"/>
      <c r="R5200" s="175"/>
      <c r="S5200" s="174"/>
      <c r="U5200" s="174"/>
      <c r="W5200" s="175"/>
      <c r="X5200" s="174"/>
    </row>
    <row r="5201" spans="7:24" s="165" customFormat="1" ht="15" customHeight="1">
      <c r="G5201" s="172"/>
      <c r="I5201" s="173"/>
      <c r="J5201" s="173"/>
      <c r="K5201" s="174"/>
      <c r="M5201" s="175"/>
      <c r="N5201" s="174"/>
      <c r="P5201" s="174"/>
      <c r="R5201" s="175"/>
      <c r="S5201" s="174"/>
      <c r="U5201" s="174"/>
      <c r="W5201" s="175"/>
      <c r="X5201" s="174"/>
    </row>
    <row r="5202" spans="7:24" s="165" customFormat="1" ht="15" customHeight="1">
      <c r="G5202" s="172"/>
      <c r="I5202" s="173"/>
      <c r="J5202" s="173"/>
      <c r="K5202" s="174"/>
      <c r="M5202" s="175"/>
      <c r="N5202" s="174"/>
      <c r="P5202" s="174"/>
      <c r="R5202" s="175"/>
      <c r="S5202" s="174"/>
      <c r="U5202" s="174"/>
      <c r="W5202" s="175"/>
      <c r="X5202" s="174"/>
    </row>
    <row r="5203" spans="7:24" s="165" customFormat="1" ht="15" customHeight="1">
      <c r="G5203" s="172"/>
      <c r="I5203" s="173"/>
      <c r="J5203" s="173"/>
      <c r="K5203" s="174"/>
      <c r="M5203" s="175"/>
      <c r="N5203" s="174"/>
      <c r="P5203" s="174"/>
      <c r="R5203" s="175"/>
      <c r="S5203" s="174"/>
      <c r="U5203" s="174"/>
      <c r="W5203" s="175"/>
      <c r="X5203" s="174"/>
    </row>
    <row r="5204" spans="7:24" s="165" customFormat="1" ht="15" customHeight="1">
      <c r="G5204" s="172"/>
      <c r="I5204" s="173"/>
      <c r="J5204" s="173"/>
      <c r="K5204" s="174"/>
      <c r="M5204" s="175"/>
      <c r="N5204" s="174"/>
      <c r="P5204" s="174"/>
      <c r="R5204" s="175"/>
      <c r="S5204" s="174"/>
      <c r="U5204" s="174"/>
      <c r="W5204" s="175"/>
      <c r="X5204" s="174"/>
    </row>
    <row r="5205" spans="7:24" s="165" customFormat="1" ht="15" customHeight="1">
      <c r="G5205" s="172"/>
      <c r="I5205" s="173"/>
      <c r="J5205" s="173"/>
      <c r="K5205" s="174"/>
      <c r="M5205" s="175"/>
      <c r="N5205" s="174"/>
      <c r="P5205" s="174"/>
      <c r="R5205" s="175"/>
      <c r="S5205" s="174"/>
      <c r="U5205" s="174"/>
      <c r="W5205" s="175"/>
      <c r="X5205" s="174"/>
    </row>
    <row r="5206" spans="7:24" s="165" customFormat="1" ht="15" customHeight="1">
      <c r="G5206" s="172"/>
      <c r="I5206" s="173"/>
      <c r="J5206" s="173"/>
      <c r="K5206" s="174"/>
      <c r="M5206" s="175"/>
      <c r="N5206" s="174"/>
      <c r="P5206" s="174"/>
      <c r="R5206" s="175"/>
      <c r="S5206" s="174"/>
      <c r="U5206" s="174"/>
      <c r="W5206" s="175"/>
      <c r="X5206" s="174"/>
    </row>
    <row r="5207" spans="7:24" s="165" customFormat="1" ht="15" customHeight="1">
      <c r="G5207" s="172"/>
      <c r="I5207" s="173"/>
      <c r="J5207" s="173"/>
      <c r="K5207" s="174"/>
      <c r="M5207" s="175"/>
      <c r="N5207" s="174"/>
      <c r="P5207" s="174"/>
      <c r="R5207" s="175"/>
      <c r="S5207" s="174"/>
      <c r="U5207" s="174"/>
      <c r="W5207" s="175"/>
      <c r="X5207" s="174"/>
    </row>
    <row r="5208" spans="7:24" s="165" customFormat="1" ht="15" customHeight="1">
      <c r="G5208" s="172"/>
      <c r="I5208" s="173"/>
      <c r="J5208" s="173"/>
      <c r="K5208" s="174"/>
      <c r="M5208" s="175"/>
      <c r="N5208" s="174"/>
      <c r="P5208" s="174"/>
      <c r="R5208" s="175"/>
      <c r="S5208" s="174"/>
      <c r="U5208" s="174"/>
      <c r="W5208" s="175"/>
      <c r="X5208" s="174"/>
    </row>
    <row r="5209" spans="7:24" s="165" customFormat="1" ht="15" customHeight="1">
      <c r="G5209" s="172"/>
      <c r="I5209" s="173"/>
      <c r="J5209" s="173"/>
      <c r="K5209" s="174"/>
      <c r="M5209" s="175"/>
      <c r="N5209" s="174"/>
      <c r="P5209" s="174"/>
      <c r="R5209" s="175"/>
      <c r="S5209" s="174"/>
      <c r="U5209" s="174"/>
      <c r="W5209" s="175"/>
      <c r="X5209" s="174"/>
    </row>
    <row r="5210" spans="7:24" s="165" customFormat="1" ht="15" customHeight="1">
      <c r="G5210" s="172"/>
      <c r="I5210" s="173"/>
      <c r="J5210" s="173"/>
      <c r="K5210" s="174"/>
      <c r="M5210" s="175"/>
      <c r="N5210" s="174"/>
      <c r="P5210" s="174"/>
      <c r="R5210" s="175"/>
      <c r="S5210" s="174"/>
      <c r="U5210" s="174"/>
      <c r="W5210" s="175"/>
      <c r="X5210" s="174"/>
    </row>
    <row r="5211" spans="7:24" s="165" customFormat="1" ht="15" customHeight="1">
      <c r="G5211" s="172"/>
      <c r="I5211" s="173"/>
      <c r="J5211" s="173"/>
      <c r="K5211" s="174"/>
      <c r="M5211" s="175"/>
      <c r="N5211" s="174"/>
      <c r="P5211" s="174"/>
      <c r="R5211" s="175"/>
      <c r="S5211" s="174"/>
      <c r="U5211" s="174"/>
      <c r="W5211" s="175"/>
      <c r="X5211" s="174"/>
    </row>
    <row r="5212" spans="7:24" s="165" customFormat="1" ht="15" customHeight="1">
      <c r="G5212" s="172"/>
      <c r="I5212" s="173"/>
      <c r="J5212" s="173"/>
      <c r="K5212" s="174"/>
      <c r="M5212" s="175"/>
      <c r="N5212" s="174"/>
      <c r="P5212" s="174"/>
      <c r="R5212" s="175"/>
      <c r="S5212" s="174"/>
      <c r="U5212" s="174"/>
      <c r="W5212" s="175"/>
      <c r="X5212" s="174"/>
    </row>
    <row r="5213" spans="7:24" s="165" customFormat="1" ht="15" customHeight="1">
      <c r="G5213" s="172"/>
      <c r="I5213" s="173"/>
      <c r="J5213" s="173"/>
      <c r="K5213" s="174"/>
      <c r="M5213" s="175"/>
      <c r="N5213" s="174"/>
      <c r="P5213" s="174"/>
      <c r="R5213" s="175"/>
      <c r="S5213" s="174"/>
      <c r="U5213" s="174"/>
      <c r="W5213" s="175"/>
      <c r="X5213" s="174"/>
    </row>
    <row r="5214" spans="7:24" s="165" customFormat="1" ht="15" customHeight="1">
      <c r="G5214" s="172"/>
      <c r="I5214" s="173"/>
      <c r="J5214" s="173"/>
      <c r="K5214" s="174"/>
      <c r="M5214" s="175"/>
      <c r="N5214" s="174"/>
      <c r="P5214" s="174"/>
      <c r="R5214" s="175"/>
      <c r="S5214" s="174"/>
      <c r="U5214" s="174"/>
      <c r="W5214" s="175"/>
      <c r="X5214" s="174"/>
    </row>
    <row r="5215" spans="7:24" s="165" customFormat="1" ht="15" customHeight="1">
      <c r="G5215" s="172"/>
      <c r="I5215" s="173"/>
      <c r="J5215" s="173"/>
      <c r="K5215" s="174"/>
      <c r="M5215" s="175"/>
      <c r="N5215" s="174"/>
      <c r="P5215" s="174"/>
      <c r="R5215" s="175"/>
      <c r="S5215" s="174"/>
      <c r="U5215" s="174"/>
      <c r="W5215" s="175"/>
      <c r="X5215" s="174"/>
    </row>
    <row r="5216" spans="7:24" s="165" customFormat="1" ht="15" customHeight="1">
      <c r="G5216" s="172"/>
      <c r="I5216" s="173"/>
      <c r="J5216" s="173"/>
      <c r="K5216" s="174"/>
      <c r="M5216" s="175"/>
      <c r="N5216" s="174"/>
      <c r="P5216" s="174"/>
      <c r="R5216" s="175"/>
      <c r="S5216" s="174"/>
      <c r="U5216" s="174"/>
      <c r="W5216" s="175"/>
      <c r="X5216" s="174"/>
    </row>
    <row r="5217" spans="7:24" s="165" customFormat="1" ht="15" customHeight="1">
      <c r="G5217" s="172"/>
      <c r="I5217" s="173"/>
      <c r="J5217" s="173"/>
      <c r="K5217" s="174"/>
      <c r="M5217" s="175"/>
      <c r="N5217" s="174"/>
      <c r="P5217" s="174"/>
      <c r="R5217" s="175"/>
      <c r="S5217" s="174"/>
      <c r="U5217" s="174"/>
      <c r="W5217" s="175"/>
      <c r="X5217" s="174"/>
    </row>
    <row r="5218" spans="7:24" s="165" customFormat="1" ht="15" customHeight="1">
      <c r="G5218" s="172"/>
      <c r="I5218" s="173"/>
      <c r="J5218" s="173"/>
      <c r="K5218" s="174"/>
      <c r="M5218" s="175"/>
      <c r="N5218" s="174"/>
      <c r="P5218" s="174"/>
      <c r="R5218" s="175"/>
      <c r="S5218" s="174"/>
      <c r="U5218" s="174"/>
      <c r="W5218" s="175"/>
      <c r="X5218" s="174"/>
    </row>
    <row r="5219" spans="7:24" s="165" customFormat="1" ht="15" customHeight="1">
      <c r="G5219" s="172"/>
      <c r="I5219" s="173"/>
      <c r="J5219" s="173"/>
      <c r="K5219" s="174"/>
      <c r="M5219" s="175"/>
      <c r="N5219" s="174"/>
      <c r="P5219" s="174"/>
      <c r="R5219" s="175"/>
      <c r="S5219" s="174"/>
      <c r="U5219" s="174"/>
      <c r="W5219" s="175"/>
      <c r="X5219" s="174"/>
    </row>
    <row r="5220" spans="7:24" s="165" customFormat="1" ht="15" customHeight="1">
      <c r="G5220" s="172"/>
      <c r="I5220" s="173"/>
      <c r="J5220" s="173"/>
      <c r="K5220" s="174"/>
      <c r="M5220" s="175"/>
      <c r="N5220" s="174"/>
      <c r="P5220" s="174"/>
      <c r="R5220" s="175"/>
      <c r="S5220" s="174"/>
      <c r="U5220" s="174"/>
      <c r="W5220" s="175"/>
      <c r="X5220" s="174"/>
    </row>
    <row r="5221" spans="7:24" s="165" customFormat="1" ht="15" customHeight="1">
      <c r="G5221" s="172"/>
      <c r="I5221" s="173"/>
      <c r="J5221" s="173"/>
      <c r="K5221" s="174"/>
      <c r="M5221" s="175"/>
      <c r="N5221" s="174"/>
      <c r="P5221" s="174"/>
      <c r="R5221" s="175"/>
      <c r="S5221" s="174"/>
      <c r="U5221" s="174"/>
      <c r="W5221" s="175"/>
      <c r="X5221" s="174"/>
    </row>
    <row r="5222" spans="7:24" s="165" customFormat="1" ht="15" customHeight="1">
      <c r="G5222" s="172"/>
      <c r="I5222" s="173"/>
      <c r="J5222" s="173"/>
      <c r="K5222" s="174"/>
      <c r="M5222" s="175"/>
      <c r="N5222" s="174"/>
      <c r="P5222" s="174"/>
      <c r="R5222" s="175"/>
      <c r="S5222" s="174"/>
      <c r="U5222" s="174"/>
      <c r="W5222" s="175"/>
      <c r="X5222" s="174"/>
    </row>
    <row r="5223" spans="7:24" s="165" customFormat="1" ht="15" customHeight="1">
      <c r="G5223" s="172"/>
      <c r="I5223" s="173"/>
      <c r="J5223" s="173"/>
      <c r="K5223" s="174"/>
      <c r="M5223" s="175"/>
      <c r="N5223" s="174"/>
      <c r="P5223" s="174"/>
      <c r="R5223" s="175"/>
      <c r="S5223" s="174"/>
      <c r="U5223" s="174"/>
      <c r="W5223" s="175"/>
      <c r="X5223" s="174"/>
    </row>
    <row r="5224" spans="7:24" s="165" customFormat="1" ht="15" customHeight="1">
      <c r="G5224" s="172"/>
      <c r="I5224" s="173"/>
      <c r="J5224" s="173"/>
      <c r="K5224" s="174"/>
      <c r="M5224" s="175"/>
      <c r="N5224" s="174"/>
      <c r="P5224" s="174"/>
      <c r="R5224" s="175"/>
      <c r="S5224" s="174"/>
      <c r="U5224" s="174"/>
      <c r="W5224" s="175"/>
      <c r="X5224" s="174"/>
    </row>
    <row r="5225" spans="7:24" s="165" customFormat="1" ht="15" customHeight="1">
      <c r="G5225" s="172"/>
      <c r="I5225" s="173"/>
      <c r="J5225" s="173"/>
      <c r="K5225" s="174"/>
      <c r="M5225" s="175"/>
      <c r="N5225" s="174"/>
      <c r="P5225" s="174"/>
      <c r="R5225" s="175"/>
      <c r="S5225" s="174"/>
      <c r="U5225" s="174"/>
      <c r="W5225" s="175"/>
      <c r="X5225" s="174"/>
    </row>
    <row r="5226" spans="7:24" s="165" customFormat="1" ht="15" customHeight="1">
      <c r="G5226" s="172"/>
      <c r="I5226" s="173"/>
      <c r="J5226" s="173"/>
      <c r="K5226" s="174"/>
      <c r="M5226" s="175"/>
      <c r="N5226" s="174"/>
      <c r="P5226" s="174"/>
      <c r="R5226" s="175"/>
      <c r="S5226" s="174"/>
      <c r="U5226" s="174"/>
      <c r="W5226" s="175"/>
      <c r="X5226" s="174"/>
    </row>
    <row r="5227" spans="7:24" s="165" customFormat="1" ht="15" customHeight="1">
      <c r="G5227" s="172"/>
      <c r="I5227" s="173"/>
      <c r="J5227" s="173"/>
      <c r="K5227" s="174"/>
      <c r="M5227" s="175"/>
      <c r="N5227" s="174"/>
      <c r="P5227" s="174"/>
      <c r="R5227" s="175"/>
      <c r="S5227" s="174"/>
      <c r="U5227" s="174"/>
      <c r="W5227" s="175"/>
      <c r="X5227" s="174"/>
    </row>
    <row r="5228" spans="7:24" s="165" customFormat="1" ht="15" customHeight="1">
      <c r="G5228" s="172"/>
      <c r="I5228" s="173"/>
      <c r="J5228" s="173"/>
      <c r="K5228" s="174"/>
      <c r="M5228" s="175"/>
      <c r="N5228" s="174"/>
      <c r="P5228" s="174"/>
      <c r="R5228" s="175"/>
      <c r="S5228" s="174"/>
      <c r="U5228" s="174"/>
      <c r="W5228" s="175"/>
      <c r="X5228" s="174"/>
    </row>
    <row r="5229" spans="7:24" s="165" customFormat="1" ht="15" customHeight="1">
      <c r="G5229" s="172"/>
      <c r="I5229" s="173"/>
      <c r="J5229" s="173"/>
      <c r="K5229" s="174"/>
      <c r="M5229" s="175"/>
      <c r="N5229" s="174"/>
      <c r="P5229" s="174"/>
      <c r="R5229" s="175"/>
      <c r="S5229" s="174"/>
      <c r="U5229" s="174"/>
      <c r="W5229" s="175"/>
      <c r="X5229" s="174"/>
    </row>
    <row r="5230" spans="7:24" s="165" customFormat="1" ht="15" customHeight="1">
      <c r="G5230" s="172"/>
      <c r="I5230" s="173"/>
      <c r="J5230" s="173"/>
      <c r="K5230" s="174"/>
      <c r="M5230" s="175"/>
      <c r="N5230" s="174"/>
      <c r="P5230" s="174"/>
      <c r="R5230" s="175"/>
      <c r="S5230" s="174"/>
      <c r="U5230" s="174"/>
      <c r="W5230" s="175"/>
      <c r="X5230" s="174"/>
    </row>
    <row r="5231" spans="7:24" s="165" customFormat="1" ht="15" customHeight="1">
      <c r="G5231" s="172"/>
      <c r="I5231" s="173"/>
      <c r="J5231" s="173"/>
      <c r="K5231" s="174"/>
      <c r="M5231" s="175"/>
      <c r="N5231" s="174"/>
      <c r="P5231" s="174"/>
      <c r="R5231" s="175"/>
      <c r="S5231" s="174"/>
      <c r="U5231" s="174"/>
      <c r="W5231" s="175"/>
      <c r="X5231" s="174"/>
    </row>
    <row r="5232" spans="7:24" s="165" customFormat="1" ht="15" customHeight="1">
      <c r="G5232" s="172"/>
      <c r="I5232" s="173"/>
      <c r="J5232" s="173"/>
      <c r="K5232" s="174"/>
      <c r="M5232" s="175"/>
      <c r="N5232" s="174"/>
      <c r="P5232" s="174"/>
      <c r="R5232" s="175"/>
      <c r="S5232" s="174"/>
      <c r="U5232" s="174"/>
      <c r="W5232" s="175"/>
      <c r="X5232" s="174"/>
    </row>
    <row r="5233" spans="7:24" s="165" customFormat="1" ht="15" customHeight="1">
      <c r="G5233" s="172"/>
      <c r="I5233" s="173"/>
      <c r="J5233" s="173"/>
      <c r="K5233" s="174"/>
      <c r="M5233" s="175"/>
      <c r="N5233" s="174"/>
      <c r="P5233" s="174"/>
      <c r="R5233" s="175"/>
      <c r="S5233" s="174"/>
      <c r="U5233" s="174"/>
      <c r="W5233" s="175"/>
      <c r="X5233" s="174"/>
    </row>
    <row r="5234" spans="7:24" s="165" customFormat="1" ht="15" customHeight="1">
      <c r="G5234" s="172"/>
      <c r="I5234" s="173"/>
      <c r="J5234" s="173"/>
      <c r="K5234" s="174"/>
      <c r="M5234" s="175"/>
      <c r="N5234" s="174"/>
      <c r="P5234" s="174"/>
      <c r="R5234" s="175"/>
      <c r="S5234" s="174"/>
      <c r="U5234" s="174"/>
      <c r="W5234" s="175"/>
      <c r="X5234" s="174"/>
    </row>
    <row r="5235" spans="7:24" s="165" customFormat="1" ht="15" customHeight="1">
      <c r="G5235" s="172"/>
      <c r="I5235" s="173"/>
      <c r="J5235" s="173"/>
      <c r="K5235" s="174"/>
      <c r="M5235" s="175"/>
      <c r="N5235" s="174"/>
      <c r="P5235" s="174"/>
      <c r="R5235" s="175"/>
      <c r="S5235" s="174"/>
      <c r="U5235" s="174"/>
      <c r="W5235" s="175"/>
      <c r="X5235" s="174"/>
    </row>
    <row r="5236" spans="7:24" s="165" customFormat="1" ht="15" customHeight="1">
      <c r="G5236" s="172"/>
      <c r="I5236" s="173"/>
      <c r="J5236" s="173"/>
      <c r="K5236" s="174"/>
      <c r="M5236" s="175"/>
      <c r="N5236" s="174"/>
      <c r="P5236" s="174"/>
      <c r="R5236" s="175"/>
      <c r="S5236" s="174"/>
      <c r="U5236" s="174"/>
      <c r="W5236" s="175"/>
      <c r="X5236" s="174"/>
    </row>
    <row r="5237" spans="7:24" s="165" customFormat="1" ht="15" customHeight="1">
      <c r="G5237" s="172"/>
      <c r="I5237" s="173"/>
      <c r="J5237" s="173"/>
      <c r="K5237" s="174"/>
      <c r="M5237" s="175"/>
      <c r="N5237" s="174"/>
      <c r="P5237" s="174"/>
      <c r="R5237" s="175"/>
      <c r="S5237" s="174"/>
      <c r="U5237" s="174"/>
      <c r="W5237" s="175"/>
      <c r="X5237" s="174"/>
    </row>
    <row r="5238" spans="7:24" s="165" customFormat="1" ht="15" customHeight="1">
      <c r="G5238" s="172"/>
      <c r="I5238" s="173"/>
      <c r="J5238" s="173"/>
      <c r="K5238" s="174"/>
      <c r="M5238" s="175"/>
      <c r="N5238" s="174"/>
      <c r="P5238" s="174"/>
      <c r="R5238" s="175"/>
      <c r="S5238" s="174"/>
      <c r="U5238" s="174"/>
      <c r="W5238" s="175"/>
      <c r="X5238" s="174"/>
    </row>
    <row r="5239" spans="7:24" s="165" customFormat="1" ht="15" customHeight="1">
      <c r="G5239" s="172"/>
      <c r="I5239" s="173"/>
      <c r="J5239" s="173"/>
      <c r="K5239" s="174"/>
      <c r="M5239" s="175"/>
      <c r="N5239" s="174"/>
      <c r="P5239" s="174"/>
      <c r="R5239" s="175"/>
      <c r="S5239" s="174"/>
      <c r="U5239" s="174"/>
      <c r="W5239" s="175"/>
      <c r="X5239" s="174"/>
    </row>
    <row r="5240" spans="7:24" s="165" customFormat="1" ht="15" customHeight="1">
      <c r="G5240" s="172"/>
      <c r="I5240" s="173"/>
      <c r="J5240" s="173"/>
      <c r="K5240" s="174"/>
      <c r="M5240" s="175"/>
      <c r="N5240" s="174"/>
      <c r="P5240" s="174"/>
      <c r="R5240" s="175"/>
      <c r="S5240" s="174"/>
      <c r="U5240" s="174"/>
      <c r="W5240" s="175"/>
      <c r="X5240" s="174"/>
    </row>
    <row r="5241" spans="7:24" s="165" customFormat="1" ht="15" customHeight="1">
      <c r="G5241" s="172"/>
      <c r="I5241" s="173"/>
      <c r="J5241" s="173"/>
      <c r="K5241" s="174"/>
      <c r="M5241" s="175"/>
      <c r="N5241" s="174"/>
      <c r="P5241" s="174"/>
      <c r="R5241" s="175"/>
      <c r="S5241" s="174"/>
      <c r="U5241" s="174"/>
      <c r="W5241" s="175"/>
      <c r="X5241" s="174"/>
    </row>
    <row r="5242" spans="7:24" s="165" customFormat="1" ht="15" customHeight="1">
      <c r="G5242" s="172"/>
      <c r="I5242" s="173"/>
      <c r="J5242" s="173"/>
      <c r="K5242" s="174"/>
      <c r="M5242" s="175"/>
      <c r="N5242" s="174"/>
      <c r="P5242" s="174"/>
      <c r="R5242" s="175"/>
      <c r="S5242" s="174"/>
      <c r="U5242" s="174"/>
      <c r="W5242" s="175"/>
      <c r="X5242" s="174"/>
    </row>
    <row r="5243" spans="7:24" s="165" customFormat="1" ht="15" customHeight="1">
      <c r="G5243" s="172"/>
      <c r="I5243" s="173"/>
      <c r="J5243" s="173"/>
      <c r="K5243" s="174"/>
      <c r="M5243" s="175"/>
      <c r="N5243" s="174"/>
      <c r="P5243" s="174"/>
      <c r="R5243" s="175"/>
      <c r="S5243" s="174"/>
      <c r="U5243" s="174"/>
      <c r="W5243" s="175"/>
      <c r="X5243" s="174"/>
    </row>
    <row r="5244" spans="7:24" s="165" customFormat="1" ht="15" customHeight="1">
      <c r="G5244" s="172"/>
      <c r="I5244" s="173"/>
      <c r="J5244" s="173"/>
      <c r="K5244" s="174"/>
      <c r="M5244" s="175"/>
      <c r="N5244" s="174"/>
      <c r="P5244" s="174"/>
      <c r="R5244" s="175"/>
      <c r="S5244" s="174"/>
      <c r="U5244" s="174"/>
      <c r="W5244" s="175"/>
      <c r="X5244" s="174"/>
    </row>
    <row r="5245" spans="7:24" s="165" customFormat="1" ht="15" customHeight="1">
      <c r="G5245" s="172"/>
      <c r="I5245" s="173"/>
      <c r="J5245" s="173"/>
      <c r="K5245" s="174"/>
      <c r="M5245" s="175"/>
      <c r="N5245" s="174"/>
      <c r="P5245" s="174"/>
      <c r="R5245" s="175"/>
      <c r="S5245" s="174"/>
      <c r="U5245" s="174"/>
      <c r="W5245" s="175"/>
      <c r="X5245" s="174"/>
    </row>
    <row r="5246" spans="7:24" s="165" customFormat="1" ht="15" customHeight="1">
      <c r="G5246" s="172"/>
      <c r="I5246" s="173"/>
      <c r="J5246" s="173"/>
      <c r="K5246" s="174"/>
      <c r="M5246" s="175"/>
      <c r="N5246" s="174"/>
      <c r="P5246" s="174"/>
      <c r="R5246" s="175"/>
      <c r="S5246" s="174"/>
      <c r="U5246" s="174"/>
      <c r="W5246" s="175"/>
      <c r="X5246" s="174"/>
    </row>
    <row r="5247" spans="7:24" s="165" customFormat="1" ht="15" customHeight="1">
      <c r="G5247" s="172"/>
      <c r="I5247" s="173"/>
      <c r="J5247" s="173"/>
      <c r="K5247" s="174"/>
      <c r="M5247" s="175"/>
      <c r="N5247" s="174"/>
      <c r="P5247" s="174"/>
      <c r="R5247" s="175"/>
      <c r="S5247" s="174"/>
      <c r="U5247" s="174"/>
      <c r="W5247" s="175"/>
      <c r="X5247" s="174"/>
    </row>
    <row r="5248" spans="7:24" s="165" customFormat="1" ht="15" customHeight="1">
      <c r="G5248" s="172"/>
      <c r="I5248" s="173"/>
      <c r="J5248" s="173"/>
      <c r="K5248" s="174"/>
      <c r="M5248" s="175"/>
      <c r="N5248" s="174"/>
      <c r="P5248" s="174"/>
      <c r="R5248" s="175"/>
      <c r="S5248" s="174"/>
      <c r="U5248" s="174"/>
      <c r="W5248" s="175"/>
      <c r="X5248" s="174"/>
    </row>
    <row r="5249" spans="7:24" s="165" customFormat="1" ht="15" customHeight="1">
      <c r="G5249" s="172"/>
      <c r="I5249" s="173"/>
      <c r="J5249" s="173"/>
      <c r="K5249" s="174"/>
      <c r="M5249" s="175"/>
      <c r="N5249" s="174"/>
      <c r="P5249" s="174"/>
      <c r="R5249" s="175"/>
      <c r="S5249" s="174"/>
      <c r="U5249" s="174"/>
      <c r="W5249" s="175"/>
      <c r="X5249" s="174"/>
    </row>
    <row r="5250" spans="7:24" s="165" customFormat="1" ht="15" customHeight="1">
      <c r="G5250" s="172"/>
      <c r="I5250" s="173"/>
      <c r="J5250" s="173"/>
      <c r="K5250" s="174"/>
      <c r="M5250" s="175"/>
      <c r="N5250" s="174"/>
      <c r="P5250" s="174"/>
      <c r="R5250" s="175"/>
      <c r="S5250" s="174"/>
      <c r="U5250" s="174"/>
      <c r="W5250" s="175"/>
      <c r="X5250" s="174"/>
    </row>
    <row r="5251" spans="7:24" s="165" customFormat="1" ht="15" customHeight="1">
      <c r="G5251" s="172"/>
      <c r="I5251" s="173"/>
      <c r="J5251" s="173"/>
      <c r="K5251" s="174"/>
      <c r="M5251" s="175"/>
      <c r="N5251" s="174"/>
      <c r="P5251" s="174"/>
      <c r="R5251" s="175"/>
      <c r="S5251" s="174"/>
      <c r="U5251" s="174"/>
      <c r="W5251" s="175"/>
      <c r="X5251" s="174"/>
    </row>
    <row r="5252" spans="7:24" s="165" customFormat="1" ht="15" customHeight="1">
      <c r="G5252" s="172"/>
      <c r="I5252" s="173"/>
      <c r="J5252" s="173"/>
      <c r="K5252" s="174"/>
      <c r="M5252" s="175"/>
      <c r="N5252" s="174"/>
      <c r="P5252" s="174"/>
      <c r="R5252" s="175"/>
      <c r="S5252" s="174"/>
      <c r="U5252" s="174"/>
      <c r="W5252" s="175"/>
      <c r="X5252" s="174"/>
    </row>
    <row r="5253" spans="7:24" s="165" customFormat="1" ht="15" customHeight="1">
      <c r="G5253" s="172"/>
      <c r="I5253" s="173"/>
      <c r="J5253" s="173"/>
      <c r="K5253" s="174"/>
      <c r="M5253" s="175"/>
      <c r="N5253" s="174"/>
      <c r="P5253" s="174"/>
      <c r="R5253" s="175"/>
      <c r="S5253" s="174"/>
      <c r="U5253" s="174"/>
      <c r="W5253" s="175"/>
      <c r="X5253" s="174"/>
    </row>
    <row r="5254" spans="7:24" s="165" customFormat="1" ht="15" customHeight="1">
      <c r="G5254" s="172"/>
      <c r="I5254" s="173"/>
      <c r="J5254" s="173"/>
      <c r="K5254" s="174"/>
      <c r="M5254" s="175"/>
      <c r="N5254" s="174"/>
      <c r="P5254" s="174"/>
      <c r="R5254" s="175"/>
      <c r="S5254" s="174"/>
      <c r="U5254" s="174"/>
      <c r="W5254" s="175"/>
      <c r="X5254" s="174"/>
    </row>
    <row r="5255" spans="7:24" s="165" customFormat="1" ht="15" customHeight="1">
      <c r="G5255" s="172"/>
      <c r="I5255" s="173"/>
      <c r="J5255" s="173"/>
      <c r="K5255" s="174"/>
      <c r="M5255" s="175"/>
      <c r="N5255" s="174"/>
      <c r="P5255" s="174"/>
      <c r="R5255" s="175"/>
      <c r="S5255" s="174"/>
      <c r="U5255" s="174"/>
      <c r="W5255" s="175"/>
      <c r="X5255" s="174"/>
    </row>
    <row r="5256" spans="7:24" s="165" customFormat="1" ht="15" customHeight="1">
      <c r="G5256" s="172"/>
      <c r="I5256" s="173"/>
      <c r="J5256" s="173"/>
      <c r="K5256" s="174"/>
      <c r="M5256" s="175"/>
      <c r="N5256" s="174"/>
      <c r="P5256" s="174"/>
      <c r="R5256" s="175"/>
      <c r="S5256" s="174"/>
      <c r="U5256" s="174"/>
      <c r="W5256" s="175"/>
      <c r="X5256" s="174"/>
    </row>
    <row r="5257" spans="7:24" s="165" customFormat="1" ht="15" customHeight="1">
      <c r="G5257" s="172"/>
      <c r="I5257" s="173"/>
      <c r="J5257" s="173"/>
      <c r="K5257" s="174"/>
      <c r="M5257" s="175"/>
      <c r="N5257" s="174"/>
      <c r="P5257" s="174"/>
      <c r="R5257" s="175"/>
      <c r="S5257" s="174"/>
      <c r="U5257" s="174"/>
      <c r="W5257" s="175"/>
      <c r="X5257" s="174"/>
    </row>
    <row r="5258" spans="7:24" s="165" customFormat="1" ht="15" customHeight="1">
      <c r="G5258" s="172"/>
      <c r="I5258" s="173"/>
      <c r="J5258" s="173"/>
      <c r="K5258" s="174"/>
      <c r="M5258" s="175"/>
      <c r="N5258" s="174"/>
      <c r="P5258" s="174"/>
      <c r="R5258" s="175"/>
      <c r="S5258" s="174"/>
      <c r="U5258" s="174"/>
      <c r="W5258" s="175"/>
      <c r="X5258" s="174"/>
    </row>
    <row r="5259" spans="7:24" s="165" customFormat="1" ht="15" customHeight="1">
      <c r="G5259" s="172"/>
      <c r="I5259" s="173"/>
      <c r="J5259" s="173"/>
      <c r="K5259" s="174"/>
      <c r="M5259" s="175"/>
      <c r="N5259" s="174"/>
      <c r="P5259" s="174"/>
      <c r="R5259" s="175"/>
      <c r="S5259" s="174"/>
      <c r="U5259" s="174"/>
      <c r="W5259" s="175"/>
      <c r="X5259" s="174"/>
    </row>
    <row r="5260" spans="7:24" s="165" customFormat="1" ht="15" customHeight="1">
      <c r="G5260" s="172"/>
      <c r="I5260" s="173"/>
      <c r="J5260" s="173"/>
      <c r="K5260" s="174"/>
      <c r="M5260" s="175"/>
      <c r="N5260" s="174"/>
      <c r="P5260" s="174"/>
      <c r="R5260" s="175"/>
      <c r="S5260" s="174"/>
      <c r="U5260" s="174"/>
      <c r="W5260" s="175"/>
      <c r="X5260" s="174"/>
    </row>
    <row r="5261" spans="7:24" s="165" customFormat="1" ht="15" customHeight="1">
      <c r="G5261" s="172"/>
      <c r="I5261" s="173"/>
      <c r="J5261" s="173"/>
      <c r="K5261" s="174"/>
      <c r="M5261" s="175"/>
      <c r="N5261" s="174"/>
      <c r="P5261" s="174"/>
      <c r="R5261" s="175"/>
      <c r="S5261" s="174"/>
      <c r="U5261" s="174"/>
      <c r="W5261" s="175"/>
      <c r="X5261" s="174"/>
    </row>
    <row r="5262" spans="7:24" s="165" customFormat="1" ht="15" customHeight="1">
      <c r="G5262" s="172"/>
      <c r="I5262" s="173"/>
      <c r="J5262" s="173"/>
      <c r="K5262" s="174"/>
      <c r="M5262" s="175"/>
      <c r="N5262" s="174"/>
      <c r="P5262" s="174"/>
      <c r="R5262" s="175"/>
      <c r="S5262" s="174"/>
      <c r="U5262" s="174"/>
      <c r="W5262" s="175"/>
      <c r="X5262" s="174"/>
    </row>
    <row r="5263" spans="7:24" s="165" customFormat="1" ht="15" customHeight="1">
      <c r="G5263" s="172"/>
      <c r="I5263" s="173"/>
      <c r="J5263" s="173"/>
      <c r="K5263" s="174"/>
      <c r="M5263" s="175"/>
      <c r="N5263" s="174"/>
      <c r="P5263" s="174"/>
      <c r="R5263" s="175"/>
      <c r="S5263" s="174"/>
      <c r="U5263" s="174"/>
      <c r="W5263" s="175"/>
      <c r="X5263" s="174"/>
    </row>
    <row r="5264" spans="7:24" s="165" customFormat="1" ht="15" customHeight="1">
      <c r="G5264" s="172"/>
      <c r="I5264" s="173"/>
      <c r="J5264" s="173"/>
      <c r="K5264" s="174"/>
      <c r="M5264" s="175"/>
      <c r="N5264" s="174"/>
      <c r="P5264" s="174"/>
      <c r="R5264" s="175"/>
      <c r="S5264" s="174"/>
      <c r="U5264" s="174"/>
      <c r="W5264" s="175"/>
      <c r="X5264" s="174"/>
    </row>
    <row r="5265" spans="7:24" s="165" customFormat="1" ht="15" customHeight="1">
      <c r="G5265" s="172"/>
      <c r="I5265" s="173"/>
      <c r="J5265" s="173"/>
      <c r="K5265" s="174"/>
      <c r="M5265" s="175"/>
      <c r="N5265" s="174"/>
      <c r="P5265" s="174"/>
      <c r="R5265" s="175"/>
      <c r="S5265" s="174"/>
      <c r="U5265" s="174"/>
      <c r="W5265" s="175"/>
      <c r="X5265" s="174"/>
    </row>
    <row r="5266" spans="7:24" s="165" customFormat="1" ht="15" customHeight="1">
      <c r="G5266" s="172"/>
      <c r="I5266" s="173"/>
      <c r="J5266" s="173"/>
      <c r="K5266" s="174"/>
      <c r="M5266" s="175"/>
      <c r="N5266" s="174"/>
      <c r="P5266" s="174"/>
      <c r="R5266" s="175"/>
      <c r="S5266" s="174"/>
      <c r="U5266" s="174"/>
      <c r="W5266" s="175"/>
      <c r="X5266" s="174"/>
    </row>
    <row r="5267" spans="7:24" s="165" customFormat="1" ht="15" customHeight="1">
      <c r="G5267" s="172"/>
      <c r="I5267" s="173"/>
      <c r="J5267" s="173"/>
      <c r="K5267" s="174"/>
      <c r="M5267" s="175"/>
      <c r="N5267" s="174"/>
      <c r="P5267" s="174"/>
      <c r="R5267" s="175"/>
      <c r="S5267" s="174"/>
      <c r="U5267" s="174"/>
      <c r="W5267" s="175"/>
      <c r="X5267" s="174"/>
    </row>
    <row r="5268" spans="7:24" s="165" customFormat="1" ht="15" customHeight="1">
      <c r="G5268" s="172"/>
      <c r="I5268" s="173"/>
      <c r="J5268" s="173"/>
      <c r="K5268" s="174"/>
      <c r="M5268" s="175"/>
      <c r="N5268" s="174"/>
      <c r="P5268" s="174"/>
      <c r="R5268" s="175"/>
      <c r="S5268" s="174"/>
      <c r="U5268" s="174"/>
      <c r="W5268" s="175"/>
      <c r="X5268" s="174"/>
    </row>
    <row r="5269" spans="7:24" s="165" customFormat="1" ht="15" customHeight="1">
      <c r="G5269" s="172"/>
      <c r="I5269" s="173"/>
      <c r="J5269" s="173"/>
      <c r="K5269" s="174"/>
      <c r="M5269" s="175"/>
      <c r="N5269" s="174"/>
      <c r="P5269" s="174"/>
      <c r="R5269" s="175"/>
      <c r="S5269" s="174"/>
      <c r="U5269" s="174"/>
      <c r="W5269" s="175"/>
      <c r="X5269" s="174"/>
    </row>
    <row r="5270" spans="7:24" s="165" customFormat="1" ht="15" customHeight="1">
      <c r="G5270" s="172"/>
      <c r="I5270" s="173"/>
      <c r="J5270" s="173"/>
      <c r="K5270" s="174"/>
      <c r="M5270" s="175"/>
      <c r="N5270" s="174"/>
      <c r="P5270" s="174"/>
      <c r="R5270" s="175"/>
      <c r="S5270" s="174"/>
      <c r="U5270" s="174"/>
      <c r="W5270" s="175"/>
      <c r="X5270" s="174"/>
    </row>
    <row r="5271" spans="7:24" s="165" customFormat="1" ht="15" customHeight="1">
      <c r="G5271" s="172"/>
      <c r="I5271" s="173"/>
      <c r="J5271" s="173"/>
      <c r="K5271" s="174"/>
      <c r="M5271" s="175"/>
      <c r="N5271" s="174"/>
      <c r="P5271" s="174"/>
      <c r="R5271" s="175"/>
      <c r="S5271" s="174"/>
      <c r="U5271" s="174"/>
      <c r="W5271" s="175"/>
      <c r="X5271" s="174"/>
    </row>
    <row r="5272" spans="7:24" s="165" customFormat="1" ht="15" customHeight="1">
      <c r="G5272" s="172"/>
      <c r="I5272" s="173"/>
      <c r="J5272" s="173"/>
      <c r="K5272" s="174"/>
      <c r="M5272" s="175"/>
      <c r="N5272" s="174"/>
      <c r="P5272" s="174"/>
      <c r="R5272" s="175"/>
      <c r="S5272" s="174"/>
      <c r="U5272" s="174"/>
      <c r="W5272" s="175"/>
      <c r="X5272" s="174"/>
    </row>
    <row r="5273" spans="7:24" s="165" customFormat="1" ht="15" customHeight="1">
      <c r="G5273" s="172"/>
      <c r="I5273" s="173"/>
      <c r="J5273" s="173"/>
      <c r="K5273" s="174"/>
      <c r="M5273" s="175"/>
      <c r="N5273" s="174"/>
      <c r="P5273" s="174"/>
      <c r="R5273" s="175"/>
      <c r="S5273" s="174"/>
      <c r="U5273" s="174"/>
      <c r="W5273" s="175"/>
      <c r="X5273" s="174"/>
    </row>
    <row r="5274" spans="7:24" s="165" customFormat="1" ht="15" customHeight="1">
      <c r="G5274" s="172"/>
      <c r="I5274" s="173"/>
      <c r="J5274" s="173"/>
      <c r="K5274" s="174"/>
      <c r="M5274" s="175"/>
      <c r="N5274" s="174"/>
      <c r="P5274" s="174"/>
      <c r="R5274" s="175"/>
      <c r="S5274" s="174"/>
      <c r="U5274" s="174"/>
      <c r="W5274" s="175"/>
      <c r="X5274" s="174"/>
    </row>
    <row r="5275" spans="7:24" s="165" customFormat="1" ht="15" customHeight="1">
      <c r="G5275" s="172"/>
      <c r="I5275" s="173"/>
      <c r="J5275" s="173"/>
      <c r="K5275" s="174"/>
      <c r="M5275" s="175"/>
      <c r="N5275" s="174"/>
      <c r="P5275" s="174"/>
      <c r="R5275" s="175"/>
      <c r="S5275" s="174"/>
      <c r="U5275" s="174"/>
      <c r="W5275" s="175"/>
      <c r="X5275" s="174"/>
    </row>
    <row r="5276" spans="7:24" s="165" customFormat="1" ht="15" customHeight="1">
      <c r="G5276" s="172"/>
      <c r="I5276" s="173"/>
      <c r="J5276" s="173"/>
      <c r="K5276" s="174"/>
      <c r="M5276" s="175"/>
      <c r="N5276" s="174"/>
      <c r="P5276" s="174"/>
      <c r="R5276" s="175"/>
      <c r="S5276" s="174"/>
      <c r="U5276" s="174"/>
      <c r="W5276" s="175"/>
      <c r="X5276" s="174"/>
    </row>
    <row r="5277" spans="7:24" s="165" customFormat="1" ht="15" customHeight="1">
      <c r="G5277" s="172"/>
      <c r="I5277" s="173"/>
      <c r="J5277" s="173"/>
      <c r="K5277" s="174"/>
      <c r="M5277" s="175"/>
      <c r="N5277" s="174"/>
      <c r="P5277" s="174"/>
      <c r="R5277" s="175"/>
      <c r="S5277" s="174"/>
      <c r="U5277" s="174"/>
      <c r="W5277" s="175"/>
      <c r="X5277" s="174"/>
    </row>
    <row r="5278" spans="7:24" s="165" customFormat="1" ht="15" customHeight="1">
      <c r="G5278" s="172"/>
      <c r="I5278" s="173"/>
      <c r="J5278" s="173"/>
      <c r="K5278" s="174"/>
      <c r="M5278" s="175"/>
      <c r="N5278" s="174"/>
      <c r="P5278" s="174"/>
      <c r="R5278" s="175"/>
      <c r="S5278" s="174"/>
      <c r="U5278" s="174"/>
      <c r="W5278" s="175"/>
      <c r="X5278" s="174"/>
    </row>
    <row r="5279" spans="7:24" s="165" customFormat="1" ht="15" customHeight="1">
      <c r="G5279" s="172"/>
      <c r="I5279" s="173"/>
      <c r="J5279" s="173"/>
      <c r="K5279" s="174"/>
      <c r="M5279" s="175"/>
      <c r="N5279" s="174"/>
      <c r="P5279" s="174"/>
      <c r="R5279" s="175"/>
      <c r="S5279" s="174"/>
      <c r="U5279" s="174"/>
      <c r="W5279" s="175"/>
      <c r="X5279" s="174"/>
    </row>
    <row r="5280" spans="7:24" s="165" customFormat="1" ht="15" customHeight="1">
      <c r="G5280" s="172"/>
      <c r="I5280" s="173"/>
      <c r="J5280" s="173"/>
      <c r="K5280" s="174"/>
      <c r="M5280" s="175"/>
      <c r="N5280" s="174"/>
      <c r="P5280" s="174"/>
      <c r="R5280" s="175"/>
      <c r="S5280" s="174"/>
      <c r="U5280" s="174"/>
      <c r="W5280" s="175"/>
      <c r="X5280" s="174"/>
    </row>
    <row r="5281" spans="7:24" s="165" customFormat="1" ht="15" customHeight="1">
      <c r="G5281" s="172"/>
      <c r="I5281" s="173"/>
      <c r="J5281" s="173"/>
      <c r="K5281" s="174"/>
      <c r="M5281" s="175"/>
      <c r="N5281" s="174"/>
      <c r="P5281" s="174"/>
      <c r="R5281" s="175"/>
      <c r="S5281" s="174"/>
      <c r="U5281" s="174"/>
      <c r="W5281" s="175"/>
      <c r="X5281" s="174"/>
    </row>
    <row r="5282" spans="7:24" s="165" customFormat="1" ht="15" customHeight="1">
      <c r="G5282" s="172"/>
      <c r="I5282" s="173"/>
      <c r="J5282" s="173"/>
      <c r="K5282" s="174"/>
      <c r="M5282" s="175"/>
      <c r="N5282" s="174"/>
      <c r="P5282" s="174"/>
      <c r="R5282" s="175"/>
      <c r="S5282" s="174"/>
      <c r="U5282" s="174"/>
      <c r="W5282" s="175"/>
      <c r="X5282" s="174"/>
    </row>
    <row r="5283" spans="7:24" s="165" customFormat="1" ht="15" customHeight="1">
      <c r="G5283" s="172"/>
      <c r="I5283" s="173"/>
      <c r="J5283" s="173"/>
      <c r="K5283" s="174"/>
      <c r="M5283" s="175"/>
      <c r="N5283" s="174"/>
      <c r="P5283" s="174"/>
      <c r="R5283" s="175"/>
      <c r="S5283" s="174"/>
      <c r="U5283" s="174"/>
      <c r="W5283" s="175"/>
      <c r="X5283" s="174"/>
    </row>
    <row r="5284" spans="7:24" s="165" customFormat="1" ht="15" customHeight="1">
      <c r="G5284" s="172"/>
      <c r="I5284" s="173"/>
      <c r="J5284" s="173"/>
      <c r="K5284" s="174"/>
      <c r="M5284" s="175"/>
      <c r="N5284" s="174"/>
      <c r="P5284" s="174"/>
      <c r="R5284" s="175"/>
      <c r="S5284" s="174"/>
      <c r="U5284" s="174"/>
      <c r="W5284" s="175"/>
      <c r="X5284" s="174"/>
    </row>
    <row r="5285" spans="7:24" s="165" customFormat="1" ht="15" customHeight="1">
      <c r="G5285" s="172"/>
      <c r="I5285" s="173"/>
      <c r="J5285" s="173"/>
      <c r="K5285" s="174"/>
      <c r="M5285" s="175"/>
      <c r="N5285" s="174"/>
      <c r="P5285" s="174"/>
      <c r="R5285" s="175"/>
      <c r="S5285" s="174"/>
      <c r="U5285" s="174"/>
      <c r="W5285" s="175"/>
      <c r="X5285" s="174"/>
    </row>
    <row r="5286" spans="7:24" s="165" customFormat="1" ht="15" customHeight="1">
      <c r="G5286" s="172"/>
      <c r="I5286" s="173"/>
      <c r="J5286" s="173"/>
      <c r="K5286" s="174"/>
      <c r="M5286" s="175"/>
      <c r="N5286" s="174"/>
      <c r="P5286" s="174"/>
      <c r="R5286" s="175"/>
      <c r="S5286" s="174"/>
      <c r="U5286" s="174"/>
      <c r="W5286" s="175"/>
      <c r="X5286" s="174"/>
    </row>
    <row r="5287" spans="7:24" s="165" customFormat="1" ht="15" customHeight="1">
      <c r="G5287" s="172"/>
      <c r="I5287" s="173"/>
      <c r="J5287" s="173"/>
      <c r="K5287" s="174"/>
      <c r="M5287" s="175"/>
      <c r="N5287" s="174"/>
      <c r="P5287" s="174"/>
      <c r="R5287" s="175"/>
      <c r="S5287" s="174"/>
      <c r="U5287" s="174"/>
      <c r="W5287" s="175"/>
      <c r="X5287" s="174"/>
    </row>
    <row r="5288" spans="7:24" s="165" customFormat="1" ht="15" customHeight="1">
      <c r="G5288" s="172"/>
      <c r="I5288" s="173"/>
      <c r="J5288" s="173"/>
      <c r="K5288" s="174"/>
      <c r="M5288" s="175"/>
      <c r="N5288" s="174"/>
      <c r="P5288" s="174"/>
      <c r="R5288" s="175"/>
      <c r="S5288" s="174"/>
      <c r="U5288" s="174"/>
      <c r="W5288" s="175"/>
      <c r="X5288" s="174"/>
    </row>
    <row r="5289" spans="7:24" s="165" customFormat="1" ht="15" customHeight="1">
      <c r="G5289" s="172"/>
      <c r="I5289" s="173"/>
      <c r="J5289" s="173"/>
      <c r="K5289" s="174"/>
      <c r="M5289" s="175"/>
      <c r="N5289" s="174"/>
      <c r="P5289" s="174"/>
      <c r="R5289" s="175"/>
      <c r="S5289" s="174"/>
      <c r="U5289" s="174"/>
      <c r="W5289" s="175"/>
      <c r="X5289" s="174"/>
    </row>
    <row r="5290" spans="7:24" s="165" customFormat="1" ht="15" customHeight="1">
      <c r="G5290" s="172"/>
      <c r="I5290" s="173"/>
      <c r="J5290" s="173"/>
      <c r="K5290" s="174"/>
      <c r="M5290" s="175"/>
      <c r="N5290" s="174"/>
      <c r="P5290" s="174"/>
      <c r="R5290" s="175"/>
      <c r="S5290" s="174"/>
      <c r="U5290" s="174"/>
      <c r="W5290" s="175"/>
      <c r="X5290" s="174"/>
    </row>
    <row r="5291" spans="7:24" s="165" customFormat="1" ht="15" customHeight="1">
      <c r="G5291" s="172"/>
      <c r="I5291" s="173"/>
      <c r="J5291" s="173"/>
      <c r="K5291" s="174"/>
      <c r="M5291" s="175"/>
      <c r="N5291" s="174"/>
      <c r="P5291" s="174"/>
      <c r="R5291" s="175"/>
      <c r="S5291" s="174"/>
      <c r="U5291" s="174"/>
      <c r="W5291" s="175"/>
      <c r="X5291" s="174"/>
    </row>
    <row r="5292" spans="7:24" s="165" customFormat="1" ht="15" customHeight="1">
      <c r="G5292" s="172"/>
      <c r="I5292" s="173"/>
      <c r="J5292" s="173"/>
      <c r="K5292" s="174"/>
      <c r="M5292" s="175"/>
      <c r="N5292" s="174"/>
      <c r="P5292" s="174"/>
      <c r="R5292" s="175"/>
      <c r="S5292" s="174"/>
      <c r="U5292" s="174"/>
      <c r="W5292" s="175"/>
      <c r="X5292" s="174"/>
    </row>
    <row r="5293" spans="7:24" s="165" customFormat="1" ht="15" customHeight="1">
      <c r="G5293" s="172"/>
      <c r="I5293" s="173"/>
      <c r="J5293" s="173"/>
      <c r="K5293" s="174"/>
      <c r="M5293" s="175"/>
      <c r="N5293" s="174"/>
      <c r="P5293" s="174"/>
      <c r="R5293" s="175"/>
      <c r="S5293" s="174"/>
      <c r="U5293" s="174"/>
      <c r="W5293" s="175"/>
      <c r="X5293" s="174"/>
    </row>
    <row r="5294" spans="7:24" s="165" customFormat="1" ht="15" customHeight="1">
      <c r="G5294" s="172"/>
      <c r="I5294" s="173"/>
      <c r="J5294" s="173"/>
      <c r="K5294" s="174"/>
      <c r="M5294" s="175"/>
      <c r="N5294" s="174"/>
      <c r="P5294" s="174"/>
      <c r="R5294" s="175"/>
      <c r="S5294" s="174"/>
      <c r="U5294" s="174"/>
      <c r="W5294" s="175"/>
      <c r="X5294" s="174"/>
    </row>
    <row r="5295" spans="7:24" s="165" customFormat="1" ht="15" customHeight="1">
      <c r="G5295" s="172"/>
      <c r="I5295" s="173"/>
      <c r="J5295" s="173"/>
      <c r="K5295" s="174"/>
      <c r="M5295" s="175"/>
      <c r="N5295" s="174"/>
      <c r="P5295" s="174"/>
      <c r="R5295" s="175"/>
      <c r="S5295" s="174"/>
      <c r="U5295" s="174"/>
      <c r="W5295" s="175"/>
      <c r="X5295" s="174"/>
    </row>
    <row r="5296" spans="7:24" s="165" customFormat="1" ht="15" customHeight="1">
      <c r="G5296" s="172"/>
      <c r="I5296" s="173"/>
      <c r="J5296" s="173"/>
      <c r="K5296" s="174"/>
      <c r="M5296" s="175"/>
      <c r="N5296" s="174"/>
      <c r="P5296" s="174"/>
      <c r="R5296" s="175"/>
      <c r="S5296" s="174"/>
      <c r="U5296" s="174"/>
      <c r="W5296" s="175"/>
      <c r="X5296" s="174"/>
    </row>
    <row r="5297" spans="7:24" s="165" customFormat="1" ht="15" customHeight="1">
      <c r="G5297" s="172"/>
      <c r="I5297" s="173"/>
      <c r="J5297" s="173"/>
      <c r="K5297" s="174"/>
      <c r="M5297" s="175"/>
      <c r="N5297" s="174"/>
      <c r="P5297" s="174"/>
      <c r="R5297" s="175"/>
      <c r="S5297" s="174"/>
      <c r="U5297" s="174"/>
      <c r="W5297" s="175"/>
      <c r="X5297" s="174"/>
    </row>
    <row r="5298" spans="7:24" s="165" customFormat="1" ht="15" customHeight="1">
      <c r="G5298" s="172"/>
      <c r="I5298" s="173"/>
      <c r="J5298" s="173"/>
      <c r="K5298" s="174"/>
      <c r="M5298" s="175"/>
      <c r="N5298" s="174"/>
      <c r="P5298" s="174"/>
      <c r="R5298" s="175"/>
      <c r="S5298" s="174"/>
      <c r="U5298" s="174"/>
      <c r="W5298" s="175"/>
      <c r="X5298" s="174"/>
    </row>
    <row r="5299" spans="7:24" s="165" customFormat="1" ht="15" customHeight="1">
      <c r="G5299" s="172"/>
      <c r="I5299" s="173"/>
      <c r="J5299" s="173"/>
      <c r="K5299" s="174"/>
      <c r="M5299" s="175"/>
      <c r="N5299" s="174"/>
      <c r="P5299" s="174"/>
      <c r="R5299" s="175"/>
      <c r="S5299" s="174"/>
      <c r="U5299" s="174"/>
      <c r="W5299" s="175"/>
      <c r="X5299" s="174"/>
    </row>
    <row r="5300" spans="7:24" s="165" customFormat="1" ht="15" customHeight="1">
      <c r="G5300" s="172"/>
      <c r="I5300" s="173"/>
      <c r="J5300" s="173"/>
      <c r="K5300" s="174"/>
      <c r="M5300" s="175"/>
      <c r="N5300" s="174"/>
      <c r="P5300" s="174"/>
      <c r="R5300" s="175"/>
      <c r="S5300" s="174"/>
      <c r="U5300" s="174"/>
      <c r="W5300" s="175"/>
      <c r="X5300" s="174"/>
    </row>
    <row r="5301" spans="7:24" s="165" customFormat="1" ht="15" customHeight="1">
      <c r="G5301" s="172"/>
      <c r="I5301" s="173"/>
      <c r="J5301" s="173"/>
      <c r="K5301" s="174"/>
      <c r="M5301" s="175"/>
      <c r="N5301" s="174"/>
      <c r="P5301" s="174"/>
      <c r="R5301" s="175"/>
      <c r="S5301" s="174"/>
      <c r="U5301" s="174"/>
      <c r="W5301" s="175"/>
      <c r="X5301" s="174"/>
    </row>
    <row r="5302" spans="7:24" s="165" customFormat="1" ht="15" customHeight="1">
      <c r="G5302" s="172"/>
      <c r="I5302" s="173"/>
      <c r="J5302" s="173"/>
      <c r="K5302" s="174"/>
      <c r="M5302" s="175"/>
      <c r="N5302" s="174"/>
      <c r="P5302" s="174"/>
      <c r="R5302" s="175"/>
      <c r="S5302" s="174"/>
      <c r="U5302" s="174"/>
      <c r="W5302" s="175"/>
      <c r="X5302" s="174"/>
    </row>
    <row r="5303" spans="7:24" s="165" customFormat="1" ht="15" customHeight="1">
      <c r="G5303" s="172"/>
      <c r="I5303" s="173"/>
      <c r="J5303" s="173"/>
      <c r="K5303" s="174"/>
      <c r="M5303" s="175"/>
      <c r="N5303" s="174"/>
      <c r="P5303" s="174"/>
      <c r="R5303" s="175"/>
      <c r="S5303" s="174"/>
      <c r="U5303" s="174"/>
      <c r="W5303" s="175"/>
      <c r="X5303" s="174"/>
    </row>
    <row r="5304" spans="7:24" s="165" customFormat="1" ht="15" customHeight="1">
      <c r="G5304" s="172"/>
      <c r="I5304" s="173"/>
      <c r="J5304" s="173"/>
      <c r="K5304" s="174"/>
      <c r="M5304" s="175"/>
      <c r="N5304" s="174"/>
      <c r="P5304" s="174"/>
      <c r="R5304" s="175"/>
      <c r="S5304" s="174"/>
      <c r="U5304" s="174"/>
      <c r="W5304" s="175"/>
      <c r="X5304" s="174"/>
    </row>
    <row r="5305" spans="7:24" s="165" customFormat="1" ht="15" customHeight="1">
      <c r="G5305" s="172"/>
      <c r="I5305" s="173"/>
      <c r="J5305" s="173"/>
      <c r="K5305" s="174"/>
      <c r="M5305" s="175"/>
      <c r="N5305" s="174"/>
      <c r="P5305" s="174"/>
      <c r="R5305" s="175"/>
      <c r="S5305" s="174"/>
      <c r="U5305" s="174"/>
      <c r="W5305" s="175"/>
      <c r="X5305" s="174"/>
    </row>
    <row r="5306" spans="7:24" s="165" customFormat="1" ht="15" customHeight="1">
      <c r="G5306" s="172"/>
      <c r="I5306" s="173"/>
      <c r="J5306" s="173"/>
      <c r="K5306" s="174"/>
      <c r="M5306" s="175"/>
      <c r="N5306" s="174"/>
      <c r="P5306" s="174"/>
      <c r="R5306" s="175"/>
      <c r="S5306" s="174"/>
      <c r="U5306" s="174"/>
      <c r="W5306" s="175"/>
      <c r="X5306" s="174"/>
    </row>
    <row r="5307" spans="7:24" s="165" customFormat="1" ht="15" customHeight="1">
      <c r="G5307" s="172"/>
      <c r="I5307" s="173"/>
      <c r="J5307" s="173"/>
      <c r="K5307" s="174"/>
      <c r="M5307" s="175"/>
      <c r="N5307" s="174"/>
      <c r="P5307" s="174"/>
      <c r="R5307" s="175"/>
      <c r="S5307" s="174"/>
      <c r="U5307" s="174"/>
      <c r="W5307" s="175"/>
      <c r="X5307" s="174"/>
    </row>
    <row r="5308" spans="7:24" s="165" customFormat="1" ht="15" customHeight="1">
      <c r="G5308" s="172"/>
      <c r="I5308" s="173"/>
      <c r="J5308" s="173"/>
      <c r="K5308" s="174"/>
      <c r="M5308" s="175"/>
      <c r="N5308" s="174"/>
      <c r="P5308" s="174"/>
      <c r="R5308" s="175"/>
      <c r="S5308" s="174"/>
      <c r="U5308" s="174"/>
      <c r="W5308" s="175"/>
      <c r="X5308" s="174"/>
    </row>
    <row r="5309" spans="7:24" s="165" customFormat="1" ht="15" customHeight="1">
      <c r="G5309" s="172"/>
      <c r="I5309" s="173"/>
      <c r="J5309" s="173"/>
      <c r="K5309" s="174"/>
      <c r="M5309" s="175"/>
      <c r="N5309" s="174"/>
      <c r="P5309" s="174"/>
      <c r="R5309" s="175"/>
      <c r="S5309" s="174"/>
      <c r="U5309" s="174"/>
      <c r="W5309" s="175"/>
      <c r="X5309" s="174"/>
    </row>
    <row r="5310" spans="7:24" s="165" customFormat="1" ht="15" customHeight="1">
      <c r="G5310" s="172"/>
      <c r="I5310" s="173"/>
      <c r="J5310" s="173"/>
      <c r="K5310" s="174"/>
      <c r="M5310" s="175"/>
      <c r="N5310" s="174"/>
      <c r="P5310" s="174"/>
      <c r="R5310" s="175"/>
      <c r="S5310" s="174"/>
      <c r="U5310" s="174"/>
      <c r="W5310" s="175"/>
      <c r="X5310" s="174"/>
    </row>
    <row r="5311" spans="7:24" s="165" customFormat="1" ht="15" customHeight="1">
      <c r="G5311" s="172"/>
      <c r="I5311" s="173"/>
      <c r="J5311" s="173"/>
      <c r="K5311" s="174"/>
      <c r="M5311" s="175"/>
      <c r="N5311" s="174"/>
      <c r="P5311" s="174"/>
      <c r="R5311" s="175"/>
      <c r="S5311" s="174"/>
      <c r="U5311" s="174"/>
      <c r="W5311" s="175"/>
      <c r="X5311" s="174"/>
    </row>
    <row r="5312" spans="7:24" s="165" customFormat="1" ht="15" customHeight="1">
      <c r="G5312" s="172"/>
      <c r="I5312" s="173"/>
      <c r="J5312" s="173"/>
      <c r="K5312" s="174"/>
      <c r="M5312" s="175"/>
      <c r="N5312" s="174"/>
      <c r="P5312" s="174"/>
      <c r="R5312" s="175"/>
      <c r="S5312" s="174"/>
      <c r="U5312" s="174"/>
      <c r="W5312" s="175"/>
      <c r="X5312" s="174"/>
    </row>
    <row r="5313" spans="7:24" s="165" customFormat="1" ht="15" customHeight="1">
      <c r="G5313" s="172"/>
      <c r="I5313" s="173"/>
      <c r="J5313" s="173"/>
      <c r="K5313" s="174"/>
      <c r="M5313" s="175"/>
      <c r="N5313" s="174"/>
      <c r="P5313" s="174"/>
      <c r="R5313" s="175"/>
      <c r="S5313" s="174"/>
      <c r="U5313" s="174"/>
      <c r="W5313" s="175"/>
      <c r="X5313" s="174"/>
    </row>
    <row r="5314" spans="7:24" s="165" customFormat="1" ht="15" customHeight="1">
      <c r="G5314" s="172"/>
      <c r="I5314" s="173"/>
      <c r="J5314" s="173"/>
      <c r="K5314" s="174"/>
      <c r="M5314" s="175"/>
      <c r="N5314" s="174"/>
      <c r="P5314" s="174"/>
      <c r="R5314" s="175"/>
      <c r="S5314" s="174"/>
      <c r="U5314" s="174"/>
      <c r="W5314" s="175"/>
      <c r="X5314" s="174"/>
    </row>
    <row r="5315" spans="7:24" s="165" customFormat="1" ht="15" customHeight="1">
      <c r="G5315" s="172"/>
      <c r="I5315" s="173"/>
      <c r="J5315" s="173"/>
      <c r="K5315" s="174"/>
      <c r="M5315" s="175"/>
      <c r="N5315" s="174"/>
      <c r="P5315" s="174"/>
      <c r="R5315" s="175"/>
      <c r="S5315" s="174"/>
      <c r="U5315" s="174"/>
      <c r="W5315" s="175"/>
      <c r="X5315" s="174"/>
    </row>
    <row r="5316" spans="7:24" s="165" customFormat="1" ht="15" customHeight="1">
      <c r="G5316" s="172"/>
      <c r="I5316" s="173"/>
      <c r="J5316" s="173"/>
      <c r="K5316" s="174"/>
      <c r="M5316" s="175"/>
      <c r="N5316" s="174"/>
      <c r="P5316" s="174"/>
      <c r="R5316" s="175"/>
      <c r="S5316" s="174"/>
      <c r="U5316" s="174"/>
      <c r="W5316" s="175"/>
      <c r="X5316" s="174"/>
    </row>
    <row r="5317" spans="7:24" s="165" customFormat="1" ht="15" customHeight="1">
      <c r="G5317" s="172"/>
      <c r="I5317" s="173"/>
      <c r="J5317" s="173"/>
      <c r="K5317" s="174"/>
      <c r="M5317" s="175"/>
      <c r="N5317" s="174"/>
      <c r="P5317" s="174"/>
      <c r="R5317" s="175"/>
      <c r="S5317" s="174"/>
      <c r="U5317" s="174"/>
      <c r="W5317" s="175"/>
      <c r="X5317" s="174"/>
    </row>
    <row r="5318" spans="7:24" s="165" customFormat="1" ht="15" customHeight="1">
      <c r="G5318" s="172"/>
      <c r="I5318" s="173"/>
      <c r="J5318" s="173"/>
      <c r="K5318" s="174"/>
      <c r="M5318" s="175"/>
      <c r="N5318" s="174"/>
      <c r="P5318" s="174"/>
      <c r="R5318" s="175"/>
      <c r="S5318" s="174"/>
      <c r="U5318" s="174"/>
      <c r="W5318" s="175"/>
      <c r="X5318" s="174"/>
    </row>
    <row r="5319" spans="7:24" s="165" customFormat="1" ht="15" customHeight="1">
      <c r="G5319" s="172"/>
      <c r="I5319" s="173"/>
      <c r="J5319" s="173"/>
      <c r="K5319" s="174"/>
      <c r="M5319" s="175"/>
      <c r="N5319" s="174"/>
      <c r="P5319" s="174"/>
      <c r="R5319" s="175"/>
      <c r="S5319" s="174"/>
      <c r="U5319" s="174"/>
      <c r="W5319" s="175"/>
      <c r="X5319" s="174"/>
    </row>
    <row r="5320" spans="7:24" s="165" customFormat="1" ht="15" customHeight="1">
      <c r="G5320" s="172"/>
      <c r="I5320" s="173"/>
      <c r="J5320" s="173"/>
      <c r="K5320" s="174"/>
      <c r="M5320" s="175"/>
      <c r="N5320" s="174"/>
      <c r="P5320" s="174"/>
      <c r="R5320" s="175"/>
      <c r="S5320" s="174"/>
      <c r="U5320" s="174"/>
      <c r="W5320" s="175"/>
      <c r="X5320" s="174"/>
    </row>
    <row r="5321" spans="7:24" s="165" customFormat="1" ht="15" customHeight="1">
      <c r="G5321" s="172"/>
      <c r="I5321" s="173"/>
      <c r="J5321" s="173"/>
      <c r="K5321" s="174"/>
      <c r="M5321" s="175"/>
      <c r="N5321" s="174"/>
      <c r="P5321" s="174"/>
      <c r="R5321" s="175"/>
      <c r="S5321" s="174"/>
      <c r="U5321" s="174"/>
      <c r="W5321" s="175"/>
      <c r="X5321" s="174"/>
    </row>
    <row r="5322" spans="7:24" s="165" customFormat="1" ht="15" customHeight="1">
      <c r="G5322" s="172"/>
      <c r="I5322" s="173"/>
      <c r="J5322" s="173"/>
      <c r="K5322" s="174"/>
      <c r="M5322" s="175"/>
      <c r="N5322" s="174"/>
      <c r="P5322" s="174"/>
      <c r="R5322" s="175"/>
      <c r="S5322" s="174"/>
      <c r="U5322" s="174"/>
      <c r="W5322" s="175"/>
      <c r="X5322" s="174"/>
    </row>
    <row r="5323" spans="7:24" s="165" customFormat="1" ht="15" customHeight="1">
      <c r="G5323" s="172"/>
      <c r="I5323" s="173"/>
      <c r="J5323" s="173"/>
      <c r="K5323" s="174"/>
      <c r="M5323" s="175"/>
      <c r="N5323" s="174"/>
      <c r="P5323" s="174"/>
      <c r="R5323" s="175"/>
      <c r="S5323" s="174"/>
      <c r="U5323" s="174"/>
      <c r="W5323" s="175"/>
      <c r="X5323" s="174"/>
    </row>
    <row r="5324" spans="7:24" s="165" customFormat="1" ht="15" customHeight="1">
      <c r="G5324" s="172"/>
      <c r="I5324" s="173"/>
      <c r="J5324" s="173"/>
      <c r="K5324" s="174"/>
      <c r="M5324" s="175"/>
      <c r="N5324" s="174"/>
      <c r="P5324" s="174"/>
      <c r="R5324" s="175"/>
      <c r="S5324" s="174"/>
      <c r="U5324" s="174"/>
      <c r="W5324" s="175"/>
      <c r="X5324" s="174"/>
    </row>
    <row r="5325" spans="7:24" s="165" customFormat="1" ht="15" customHeight="1">
      <c r="G5325" s="172"/>
      <c r="I5325" s="173"/>
      <c r="J5325" s="173"/>
      <c r="K5325" s="174"/>
      <c r="M5325" s="175"/>
      <c r="N5325" s="174"/>
      <c r="P5325" s="174"/>
      <c r="R5325" s="175"/>
      <c r="S5325" s="174"/>
      <c r="U5325" s="174"/>
      <c r="W5325" s="175"/>
      <c r="X5325" s="174"/>
    </row>
    <row r="5326" spans="7:24" s="165" customFormat="1" ht="15" customHeight="1">
      <c r="G5326" s="172"/>
      <c r="I5326" s="173"/>
      <c r="J5326" s="173"/>
      <c r="K5326" s="174"/>
      <c r="M5326" s="175"/>
      <c r="N5326" s="174"/>
      <c r="P5326" s="174"/>
      <c r="R5326" s="175"/>
      <c r="S5326" s="174"/>
      <c r="U5326" s="174"/>
      <c r="W5326" s="175"/>
      <c r="X5326" s="174"/>
    </row>
    <row r="5327" spans="7:24" s="165" customFormat="1" ht="15" customHeight="1">
      <c r="G5327" s="172"/>
      <c r="I5327" s="173"/>
      <c r="J5327" s="173"/>
      <c r="K5327" s="174"/>
      <c r="M5327" s="175"/>
      <c r="N5327" s="174"/>
      <c r="P5327" s="174"/>
      <c r="R5327" s="175"/>
      <c r="S5327" s="174"/>
      <c r="U5327" s="174"/>
      <c r="W5327" s="175"/>
      <c r="X5327" s="174"/>
    </row>
    <row r="5328" spans="7:24" s="165" customFormat="1" ht="15" customHeight="1">
      <c r="G5328" s="172"/>
      <c r="I5328" s="173"/>
      <c r="J5328" s="173"/>
      <c r="K5328" s="174"/>
      <c r="M5328" s="175"/>
      <c r="N5328" s="174"/>
      <c r="P5328" s="174"/>
      <c r="R5328" s="175"/>
      <c r="S5328" s="174"/>
      <c r="U5328" s="174"/>
      <c r="W5328" s="175"/>
      <c r="X5328" s="174"/>
    </row>
    <row r="5329" spans="7:24" s="165" customFormat="1" ht="15" customHeight="1">
      <c r="G5329" s="172"/>
      <c r="I5329" s="173"/>
      <c r="J5329" s="173"/>
      <c r="K5329" s="174"/>
      <c r="M5329" s="175"/>
      <c r="N5329" s="174"/>
      <c r="P5329" s="174"/>
      <c r="R5329" s="175"/>
      <c r="S5329" s="174"/>
      <c r="U5329" s="174"/>
      <c r="W5329" s="175"/>
      <c r="X5329" s="174"/>
    </row>
    <row r="5330" spans="7:24" s="165" customFormat="1" ht="15" customHeight="1">
      <c r="G5330" s="172"/>
      <c r="I5330" s="173"/>
      <c r="J5330" s="173"/>
      <c r="K5330" s="174"/>
      <c r="M5330" s="175"/>
      <c r="N5330" s="174"/>
      <c r="P5330" s="174"/>
      <c r="R5330" s="175"/>
      <c r="S5330" s="174"/>
      <c r="U5330" s="174"/>
      <c r="W5330" s="175"/>
      <c r="X5330" s="174"/>
    </row>
    <row r="5331" spans="7:24" s="165" customFormat="1" ht="15" customHeight="1">
      <c r="G5331" s="172"/>
      <c r="I5331" s="173"/>
      <c r="J5331" s="173"/>
      <c r="K5331" s="174"/>
      <c r="M5331" s="175"/>
      <c r="N5331" s="174"/>
      <c r="P5331" s="174"/>
      <c r="R5331" s="175"/>
      <c r="S5331" s="174"/>
      <c r="U5331" s="174"/>
      <c r="W5331" s="175"/>
      <c r="X5331" s="174"/>
    </row>
    <row r="5332" spans="7:24" s="165" customFormat="1" ht="15" customHeight="1">
      <c r="G5332" s="172"/>
      <c r="I5332" s="173"/>
      <c r="J5332" s="173"/>
      <c r="K5332" s="174"/>
      <c r="M5332" s="175"/>
      <c r="N5332" s="174"/>
      <c r="P5332" s="174"/>
      <c r="R5332" s="175"/>
      <c r="S5332" s="174"/>
      <c r="U5332" s="174"/>
      <c r="W5332" s="175"/>
      <c r="X5332" s="174"/>
    </row>
    <row r="5333" spans="7:24" s="165" customFormat="1" ht="15" customHeight="1">
      <c r="G5333" s="172"/>
      <c r="I5333" s="173"/>
      <c r="J5333" s="173"/>
      <c r="K5333" s="174"/>
      <c r="M5333" s="175"/>
      <c r="N5333" s="174"/>
      <c r="P5333" s="174"/>
      <c r="R5333" s="175"/>
      <c r="S5333" s="174"/>
      <c r="U5333" s="174"/>
      <c r="W5333" s="175"/>
      <c r="X5333" s="174"/>
    </row>
    <row r="5334" spans="7:24" s="165" customFormat="1" ht="15" customHeight="1">
      <c r="G5334" s="172"/>
      <c r="I5334" s="173"/>
      <c r="J5334" s="173"/>
      <c r="K5334" s="174"/>
      <c r="M5334" s="175"/>
      <c r="N5334" s="174"/>
      <c r="P5334" s="174"/>
      <c r="R5334" s="175"/>
      <c r="S5334" s="174"/>
      <c r="U5334" s="174"/>
      <c r="W5334" s="175"/>
      <c r="X5334" s="174"/>
    </row>
    <row r="5335" spans="7:24" s="165" customFormat="1" ht="15" customHeight="1">
      <c r="G5335" s="172"/>
      <c r="I5335" s="173"/>
      <c r="J5335" s="173"/>
      <c r="K5335" s="174"/>
      <c r="M5335" s="175"/>
      <c r="N5335" s="174"/>
      <c r="P5335" s="174"/>
      <c r="R5335" s="175"/>
      <c r="S5335" s="174"/>
      <c r="U5335" s="174"/>
      <c r="W5335" s="175"/>
      <c r="X5335" s="174"/>
    </row>
    <row r="5336" spans="7:24" s="165" customFormat="1" ht="15" customHeight="1">
      <c r="G5336" s="172"/>
      <c r="I5336" s="173"/>
      <c r="J5336" s="173"/>
      <c r="K5336" s="174"/>
      <c r="M5336" s="175"/>
      <c r="N5336" s="174"/>
      <c r="P5336" s="174"/>
      <c r="R5336" s="175"/>
      <c r="S5336" s="174"/>
      <c r="U5336" s="174"/>
      <c r="W5336" s="175"/>
      <c r="X5336" s="174"/>
    </row>
    <row r="5337" spans="7:24" s="165" customFormat="1" ht="15" customHeight="1">
      <c r="G5337" s="172"/>
      <c r="I5337" s="173"/>
      <c r="J5337" s="173"/>
      <c r="K5337" s="174"/>
      <c r="M5337" s="175"/>
      <c r="N5337" s="174"/>
      <c r="P5337" s="174"/>
      <c r="R5337" s="175"/>
      <c r="S5337" s="174"/>
      <c r="U5337" s="174"/>
      <c r="W5337" s="175"/>
      <c r="X5337" s="174"/>
    </row>
    <row r="5338" spans="7:24" s="165" customFormat="1" ht="15" customHeight="1">
      <c r="G5338" s="172"/>
      <c r="I5338" s="173"/>
      <c r="J5338" s="173"/>
      <c r="K5338" s="174"/>
      <c r="M5338" s="175"/>
      <c r="N5338" s="174"/>
      <c r="P5338" s="174"/>
      <c r="R5338" s="175"/>
      <c r="S5338" s="174"/>
      <c r="U5338" s="174"/>
      <c r="W5338" s="175"/>
      <c r="X5338" s="174"/>
    </row>
    <row r="5339" spans="7:24" s="165" customFormat="1" ht="15" customHeight="1">
      <c r="G5339" s="172"/>
      <c r="I5339" s="173"/>
      <c r="J5339" s="173"/>
      <c r="K5339" s="174"/>
      <c r="M5339" s="175"/>
      <c r="N5339" s="174"/>
      <c r="P5339" s="174"/>
      <c r="R5339" s="175"/>
      <c r="S5339" s="174"/>
      <c r="U5339" s="174"/>
      <c r="W5339" s="175"/>
      <c r="X5339" s="174"/>
    </row>
    <row r="5340" spans="7:24" s="165" customFormat="1" ht="15" customHeight="1">
      <c r="G5340" s="172"/>
      <c r="I5340" s="173"/>
      <c r="J5340" s="173"/>
      <c r="K5340" s="174"/>
      <c r="M5340" s="175"/>
      <c r="N5340" s="174"/>
      <c r="P5340" s="174"/>
      <c r="R5340" s="175"/>
      <c r="S5340" s="174"/>
      <c r="U5340" s="174"/>
      <c r="W5340" s="175"/>
      <c r="X5340" s="174"/>
    </row>
    <row r="5341" spans="7:24" s="165" customFormat="1" ht="15" customHeight="1">
      <c r="G5341" s="172"/>
      <c r="I5341" s="173"/>
      <c r="J5341" s="173"/>
      <c r="K5341" s="174"/>
      <c r="M5341" s="175"/>
      <c r="N5341" s="174"/>
      <c r="P5341" s="174"/>
      <c r="R5341" s="175"/>
      <c r="S5341" s="174"/>
      <c r="U5341" s="174"/>
      <c r="W5341" s="175"/>
      <c r="X5341" s="174"/>
    </row>
    <row r="5342" spans="7:24" s="165" customFormat="1" ht="15" customHeight="1">
      <c r="G5342" s="172"/>
      <c r="I5342" s="173"/>
      <c r="J5342" s="173"/>
      <c r="K5342" s="174"/>
      <c r="M5342" s="175"/>
      <c r="N5342" s="174"/>
      <c r="P5342" s="174"/>
      <c r="R5342" s="175"/>
      <c r="S5342" s="174"/>
      <c r="U5342" s="174"/>
      <c r="W5342" s="175"/>
      <c r="X5342" s="174"/>
    </row>
    <row r="5343" spans="7:24" s="165" customFormat="1" ht="15" customHeight="1">
      <c r="G5343" s="172"/>
      <c r="I5343" s="173"/>
      <c r="J5343" s="173"/>
      <c r="K5343" s="174"/>
      <c r="M5343" s="175"/>
      <c r="N5343" s="174"/>
      <c r="P5343" s="174"/>
      <c r="R5343" s="175"/>
      <c r="S5343" s="174"/>
      <c r="U5343" s="174"/>
      <c r="W5343" s="175"/>
      <c r="X5343" s="174"/>
    </row>
    <row r="5344" spans="7:24" s="165" customFormat="1" ht="15" customHeight="1">
      <c r="G5344" s="172"/>
      <c r="I5344" s="173"/>
      <c r="J5344" s="173"/>
      <c r="K5344" s="174"/>
      <c r="M5344" s="175"/>
      <c r="N5344" s="174"/>
      <c r="P5344" s="174"/>
      <c r="R5344" s="175"/>
      <c r="S5344" s="174"/>
      <c r="U5344" s="174"/>
      <c r="W5344" s="175"/>
      <c r="X5344" s="174"/>
    </row>
    <row r="5345" spans="7:24" s="165" customFormat="1" ht="15" customHeight="1">
      <c r="G5345" s="172"/>
      <c r="I5345" s="173"/>
      <c r="J5345" s="173"/>
      <c r="K5345" s="174"/>
      <c r="M5345" s="175"/>
      <c r="N5345" s="174"/>
      <c r="P5345" s="174"/>
      <c r="R5345" s="175"/>
      <c r="S5345" s="174"/>
      <c r="U5345" s="174"/>
      <c r="W5345" s="175"/>
      <c r="X5345" s="174"/>
    </row>
    <row r="5346" spans="7:24" s="165" customFormat="1" ht="15" customHeight="1">
      <c r="G5346" s="172"/>
      <c r="I5346" s="173"/>
      <c r="J5346" s="173"/>
      <c r="K5346" s="174"/>
      <c r="M5346" s="175"/>
      <c r="N5346" s="174"/>
      <c r="P5346" s="174"/>
      <c r="R5346" s="175"/>
      <c r="S5346" s="174"/>
      <c r="U5346" s="174"/>
      <c r="W5346" s="175"/>
      <c r="X5346" s="174"/>
    </row>
    <row r="5347" spans="7:24" s="165" customFormat="1" ht="15" customHeight="1">
      <c r="G5347" s="172"/>
      <c r="I5347" s="173"/>
      <c r="J5347" s="173"/>
      <c r="K5347" s="174"/>
      <c r="M5347" s="175"/>
      <c r="N5347" s="174"/>
      <c r="P5347" s="174"/>
      <c r="R5347" s="175"/>
      <c r="S5347" s="174"/>
      <c r="U5347" s="174"/>
      <c r="W5347" s="175"/>
      <c r="X5347" s="174"/>
    </row>
    <row r="5348" spans="7:24" s="165" customFormat="1" ht="15" customHeight="1">
      <c r="G5348" s="172"/>
      <c r="I5348" s="173"/>
      <c r="J5348" s="173"/>
      <c r="K5348" s="174"/>
      <c r="M5348" s="175"/>
      <c r="N5348" s="174"/>
      <c r="P5348" s="174"/>
      <c r="R5348" s="175"/>
      <c r="S5348" s="174"/>
      <c r="U5348" s="174"/>
      <c r="W5348" s="175"/>
      <c r="X5348" s="174"/>
    </row>
    <row r="5349" spans="7:24" s="165" customFormat="1" ht="15" customHeight="1">
      <c r="G5349" s="172"/>
      <c r="I5349" s="173"/>
      <c r="J5349" s="173"/>
      <c r="K5349" s="174"/>
      <c r="M5349" s="175"/>
      <c r="N5349" s="174"/>
      <c r="P5349" s="174"/>
      <c r="R5349" s="175"/>
      <c r="S5349" s="174"/>
      <c r="U5349" s="174"/>
      <c r="W5349" s="175"/>
      <c r="X5349" s="174"/>
    </row>
    <row r="5350" spans="7:24" s="165" customFormat="1" ht="15" customHeight="1">
      <c r="G5350" s="172"/>
      <c r="I5350" s="173"/>
      <c r="J5350" s="173"/>
      <c r="K5350" s="174"/>
      <c r="M5350" s="175"/>
      <c r="N5350" s="174"/>
      <c r="P5350" s="174"/>
      <c r="R5350" s="175"/>
      <c r="S5350" s="174"/>
      <c r="U5350" s="174"/>
      <c r="W5350" s="175"/>
      <c r="X5350" s="174"/>
    </row>
    <row r="5351" spans="7:24" s="165" customFormat="1" ht="15" customHeight="1">
      <c r="G5351" s="172"/>
      <c r="I5351" s="173"/>
      <c r="J5351" s="173"/>
      <c r="K5351" s="174"/>
      <c r="M5351" s="175"/>
      <c r="N5351" s="174"/>
      <c r="P5351" s="174"/>
      <c r="R5351" s="175"/>
      <c r="S5351" s="174"/>
      <c r="U5351" s="174"/>
      <c r="W5351" s="175"/>
      <c r="X5351" s="174"/>
    </row>
    <row r="5352" spans="7:24" s="165" customFormat="1" ht="15" customHeight="1">
      <c r="G5352" s="172"/>
      <c r="I5352" s="173"/>
      <c r="J5352" s="173"/>
      <c r="K5352" s="174"/>
      <c r="M5352" s="175"/>
      <c r="N5352" s="174"/>
      <c r="P5352" s="174"/>
      <c r="R5352" s="175"/>
      <c r="S5352" s="174"/>
      <c r="U5352" s="174"/>
      <c r="W5352" s="175"/>
      <c r="X5352" s="174"/>
    </row>
    <row r="5353" spans="7:24" s="165" customFormat="1" ht="15" customHeight="1">
      <c r="G5353" s="172"/>
      <c r="I5353" s="173"/>
      <c r="J5353" s="173"/>
      <c r="K5353" s="174"/>
      <c r="M5353" s="175"/>
      <c r="N5353" s="174"/>
      <c r="P5353" s="174"/>
      <c r="R5353" s="175"/>
      <c r="S5353" s="174"/>
      <c r="U5353" s="174"/>
      <c r="W5353" s="175"/>
      <c r="X5353" s="174"/>
    </row>
    <row r="5354" spans="7:24" s="165" customFormat="1" ht="15" customHeight="1">
      <c r="G5354" s="172"/>
      <c r="I5354" s="173"/>
      <c r="J5354" s="173"/>
      <c r="K5354" s="174"/>
      <c r="M5354" s="175"/>
      <c r="N5354" s="174"/>
      <c r="P5354" s="174"/>
      <c r="R5354" s="175"/>
      <c r="S5354" s="174"/>
      <c r="U5354" s="174"/>
      <c r="W5354" s="175"/>
      <c r="X5354" s="174"/>
    </row>
    <row r="5355" spans="7:24" s="165" customFormat="1" ht="15" customHeight="1">
      <c r="G5355" s="172"/>
      <c r="I5355" s="173"/>
      <c r="J5355" s="173"/>
      <c r="K5355" s="174"/>
      <c r="M5355" s="175"/>
      <c r="N5355" s="174"/>
      <c r="P5355" s="174"/>
      <c r="R5355" s="175"/>
      <c r="S5355" s="174"/>
      <c r="U5355" s="174"/>
      <c r="W5355" s="175"/>
      <c r="X5355" s="174"/>
    </row>
    <row r="5356" spans="7:24" s="165" customFormat="1" ht="15" customHeight="1">
      <c r="G5356" s="172"/>
      <c r="I5356" s="173"/>
      <c r="J5356" s="173"/>
      <c r="K5356" s="174"/>
      <c r="M5356" s="175"/>
      <c r="N5356" s="174"/>
      <c r="P5356" s="174"/>
      <c r="R5356" s="175"/>
      <c r="S5356" s="174"/>
      <c r="U5356" s="174"/>
      <c r="W5356" s="175"/>
      <c r="X5356" s="174"/>
    </row>
    <row r="5357" spans="7:24" s="165" customFormat="1" ht="15" customHeight="1">
      <c r="G5357" s="172"/>
      <c r="I5357" s="173"/>
      <c r="J5357" s="173"/>
      <c r="K5357" s="174"/>
      <c r="M5357" s="175"/>
      <c r="N5357" s="174"/>
      <c r="P5357" s="174"/>
      <c r="R5357" s="175"/>
      <c r="S5357" s="174"/>
      <c r="U5357" s="174"/>
      <c r="W5357" s="175"/>
      <c r="X5357" s="174"/>
    </row>
    <row r="5358" spans="7:24" s="165" customFormat="1" ht="15" customHeight="1">
      <c r="G5358" s="172"/>
      <c r="I5358" s="173"/>
      <c r="J5358" s="173"/>
      <c r="K5358" s="174"/>
      <c r="M5358" s="175"/>
      <c r="N5358" s="174"/>
      <c r="P5358" s="174"/>
      <c r="R5358" s="175"/>
      <c r="S5358" s="174"/>
      <c r="U5358" s="174"/>
      <c r="W5358" s="175"/>
      <c r="X5358" s="174"/>
    </row>
    <row r="5359" spans="7:24" s="165" customFormat="1" ht="15" customHeight="1">
      <c r="G5359" s="172"/>
      <c r="I5359" s="173"/>
      <c r="J5359" s="173"/>
      <c r="K5359" s="174"/>
      <c r="M5359" s="175"/>
      <c r="N5359" s="174"/>
      <c r="P5359" s="174"/>
      <c r="R5359" s="175"/>
      <c r="S5359" s="174"/>
      <c r="U5359" s="174"/>
      <c r="W5359" s="175"/>
      <c r="X5359" s="174"/>
    </row>
    <row r="5360" spans="7:24" s="165" customFormat="1" ht="15" customHeight="1">
      <c r="G5360" s="172"/>
      <c r="I5360" s="173"/>
      <c r="J5360" s="173"/>
      <c r="K5360" s="174"/>
      <c r="M5360" s="175"/>
      <c r="N5360" s="174"/>
      <c r="P5360" s="174"/>
      <c r="R5360" s="175"/>
      <c r="S5360" s="174"/>
      <c r="U5360" s="174"/>
      <c r="W5360" s="175"/>
      <c r="X5360" s="174"/>
    </row>
    <row r="5361" spans="7:24" s="165" customFormat="1" ht="15" customHeight="1">
      <c r="G5361" s="172"/>
      <c r="I5361" s="173"/>
      <c r="J5361" s="173"/>
      <c r="K5361" s="174"/>
      <c r="M5361" s="175"/>
      <c r="N5361" s="174"/>
      <c r="P5361" s="174"/>
      <c r="R5361" s="175"/>
      <c r="S5361" s="174"/>
      <c r="U5361" s="174"/>
      <c r="W5361" s="175"/>
      <c r="X5361" s="174"/>
    </row>
    <row r="5362" spans="7:24" s="165" customFormat="1" ht="15" customHeight="1">
      <c r="G5362" s="172"/>
      <c r="I5362" s="173"/>
      <c r="J5362" s="173"/>
      <c r="K5362" s="174"/>
      <c r="M5362" s="175"/>
      <c r="N5362" s="174"/>
      <c r="P5362" s="174"/>
      <c r="R5362" s="175"/>
      <c r="S5362" s="174"/>
      <c r="U5362" s="174"/>
      <c r="W5362" s="175"/>
      <c r="X5362" s="174"/>
    </row>
    <row r="5363" spans="7:24" s="165" customFormat="1" ht="15" customHeight="1">
      <c r="G5363" s="172"/>
      <c r="I5363" s="173"/>
      <c r="J5363" s="173"/>
      <c r="K5363" s="174"/>
      <c r="M5363" s="175"/>
      <c r="N5363" s="174"/>
      <c r="P5363" s="174"/>
      <c r="R5363" s="175"/>
      <c r="S5363" s="174"/>
      <c r="U5363" s="174"/>
      <c r="W5363" s="175"/>
      <c r="X5363" s="174"/>
    </row>
    <row r="5364" spans="7:24" s="165" customFormat="1" ht="15" customHeight="1">
      <c r="G5364" s="172"/>
      <c r="I5364" s="173"/>
      <c r="J5364" s="173"/>
      <c r="K5364" s="174"/>
      <c r="M5364" s="175"/>
      <c r="N5364" s="174"/>
      <c r="P5364" s="174"/>
      <c r="R5364" s="175"/>
      <c r="S5364" s="174"/>
      <c r="U5364" s="174"/>
      <c r="W5364" s="175"/>
      <c r="X5364" s="174"/>
    </row>
    <row r="5365" spans="7:24" s="165" customFormat="1" ht="15" customHeight="1">
      <c r="G5365" s="172"/>
      <c r="I5365" s="173"/>
      <c r="J5365" s="173"/>
      <c r="K5365" s="174"/>
      <c r="M5365" s="175"/>
      <c r="N5365" s="174"/>
      <c r="P5365" s="174"/>
      <c r="R5365" s="175"/>
      <c r="S5365" s="174"/>
      <c r="U5365" s="174"/>
      <c r="W5365" s="175"/>
      <c r="X5365" s="174"/>
    </row>
    <row r="5366" spans="7:24" s="165" customFormat="1" ht="15" customHeight="1">
      <c r="G5366" s="172"/>
      <c r="I5366" s="173"/>
      <c r="J5366" s="173"/>
      <c r="K5366" s="174"/>
      <c r="M5366" s="175"/>
      <c r="N5366" s="174"/>
      <c r="P5366" s="174"/>
      <c r="R5366" s="175"/>
      <c r="S5366" s="174"/>
      <c r="U5366" s="174"/>
      <c r="W5366" s="175"/>
      <c r="X5366" s="174"/>
    </row>
    <row r="5367" spans="7:24" s="165" customFormat="1" ht="15" customHeight="1">
      <c r="G5367" s="172"/>
      <c r="I5367" s="173"/>
      <c r="J5367" s="173"/>
      <c r="K5367" s="174"/>
      <c r="M5367" s="175"/>
      <c r="N5367" s="174"/>
      <c r="P5367" s="174"/>
      <c r="R5367" s="175"/>
      <c r="S5367" s="174"/>
      <c r="U5367" s="174"/>
      <c r="W5367" s="175"/>
      <c r="X5367" s="174"/>
    </row>
    <row r="5368" spans="7:24" s="165" customFormat="1" ht="15" customHeight="1">
      <c r="G5368" s="172"/>
      <c r="I5368" s="173"/>
      <c r="J5368" s="173"/>
      <c r="K5368" s="174"/>
      <c r="M5368" s="175"/>
      <c r="N5368" s="174"/>
      <c r="P5368" s="174"/>
      <c r="R5368" s="175"/>
      <c r="S5368" s="174"/>
      <c r="U5368" s="174"/>
      <c r="W5368" s="175"/>
      <c r="X5368" s="174"/>
    </row>
    <row r="5369" spans="7:24" s="165" customFormat="1" ht="15" customHeight="1">
      <c r="G5369" s="172"/>
      <c r="I5369" s="173"/>
      <c r="J5369" s="173"/>
      <c r="K5369" s="174"/>
      <c r="M5369" s="175"/>
      <c r="N5369" s="174"/>
      <c r="P5369" s="174"/>
      <c r="R5369" s="175"/>
      <c r="S5369" s="174"/>
      <c r="U5369" s="174"/>
      <c r="W5369" s="175"/>
      <c r="X5369" s="174"/>
    </row>
    <row r="5370" spans="7:24" s="165" customFormat="1" ht="15" customHeight="1">
      <c r="G5370" s="172"/>
      <c r="I5370" s="173"/>
      <c r="J5370" s="173"/>
      <c r="K5370" s="174"/>
      <c r="M5370" s="175"/>
      <c r="N5370" s="174"/>
      <c r="P5370" s="174"/>
      <c r="R5370" s="175"/>
      <c r="S5370" s="174"/>
      <c r="U5370" s="174"/>
      <c r="W5370" s="175"/>
      <c r="X5370" s="174"/>
    </row>
    <row r="5371" spans="7:24" s="165" customFormat="1" ht="15" customHeight="1">
      <c r="G5371" s="172"/>
      <c r="I5371" s="173"/>
      <c r="J5371" s="173"/>
      <c r="K5371" s="174"/>
      <c r="M5371" s="175"/>
      <c r="N5371" s="174"/>
      <c r="P5371" s="174"/>
      <c r="R5371" s="175"/>
      <c r="S5371" s="174"/>
      <c r="U5371" s="174"/>
      <c r="W5371" s="175"/>
      <c r="X5371" s="174"/>
    </row>
    <row r="5372" spans="7:24" s="165" customFormat="1" ht="15" customHeight="1">
      <c r="G5372" s="172"/>
      <c r="I5372" s="173"/>
      <c r="J5372" s="173"/>
      <c r="K5372" s="174"/>
      <c r="M5372" s="175"/>
      <c r="N5372" s="174"/>
      <c r="P5372" s="174"/>
      <c r="R5372" s="175"/>
      <c r="S5372" s="174"/>
      <c r="U5372" s="174"/>
      <c r="W5372" s="175"/>
      <c r="X5372" s="174"/>
    </row>
    <row r="5373" spans="7:24" s="165" customFormat="1" ht="15" customHeight="1">
      <c r="G5373" s="172"/>
      <c r="I5373" s="173"/>
      <c r="J5373" s="173"/>
      <c r="K5373" s="174"/>
      <c r="M5373" s="175"/>
      <c r="N5373" s="174"/>
      <c r="P5373" s="174"/>
      <c r="R5373" s="175"/>
      <c r="S5373" s="174"/>
      <c r="U5373" s="174"/>
      <c r="W5373" s="175"/>
      <c r="X5373" s="174"/>
    </row>
    <row r="5374" spans="7:24" s="165" customFormat="1" ht="15" customHeight="1">
      <c r="G5374" s="172"/>
      <c r="I5374" s="173"/>
      <c r="J5374" s="173"/>
      <c r="K5374" s="174"/>
      <c r="M5374" s="175"/>
      <c r="N5374" s="174"/>
      <c r="P5374" s="174"/>
      <c r="R5374" s="175"/>
      <c r="S5374" s="174"/>
      <c r="U5374" s="174"/>
      <c r="W5374" s="175"/>
      <c r="X5374" s="174"/>
    </row>
    <row r="5375" spans="7:24" s="165" customFormat="1" ht="15" customHeight="1">
      <c r="G5375" s="172"/>
      <c r="I5375" s="173"/>
      <c r="J5375" s="173"/>
      <c r="K5375" s="174"/>
      <c r="M5375" s="175"/>
      <c r="N5375" s="174"/>
      <c r="P5375" s="174"/>
      <c r="R5375" s="175"/>
      <c r="S5375" s="174"/>
      <c r="U5375" s="174"/>
      <c r="W5375" s="175"/>
      <c r="X5375" s="174"/>
    </row>
    <row r="5376" spans="7:24" s="165" customFormat="1" ht="15" customHeight="1">
      <c r="G5376" s="172"/>
      <c r="I5376" s="173"/>
      <c r="J5376" s="173"/>
      <c r="K5376" s="174"/>
      <c r="M5376" s="175"/>
      <c r="N5376" s="174"/>
      <c r="P5376" s="174"/>
      <c r="R5376" s="175"/>
      <c r="S5376" s="174"/>
      <c r="U5376" s="174"/>
      <c r="W5376" s="175"/>
      <c r="X5376" s="174"/>
    </row>
    <row r="5377" spans="7:24" s="165" customFormat="1" ht="15" customHeight="1">
      <c r="G5377" s="172"/>
      <c r="I5377" s="173"/>
      <c r="J5377" s="173"/>
      <c r="K5377" s="174"/>
      <c r="M5377" s="175"/>
      <c r="N5377" s="174"/>
      <c r="P5377" s="174"/>
      <c r="R5377" s="175"/>
      <c r="S5377" s="174"/>
      <c r="U5377" s="174"/>
      <c r="W5377" s="175"/>
      <c r="X5377" s="174"/>
    </row>
    <row r="5378" spans="7:24" s="165" customFormat="1" ht="15" customHeight="1">
      <c r="G5378" s="172"/>
      <c r="I5378" s="173"/>
      <c r="J5378" s="173"/>
      <c r="K5378" s="174"/>
      <c r="M5378" s="175"/>
      <c r="N5378" s="174"/>
      <c r="P5378" s="174"/>
      <c r="R5378" s="175"/>
      <c r="S5378" s="174"/>
      <c r="U5378" s="174"/>
      <c r="W5378" s="175"/>
      <c r="X5378" s="174"/>
    </row>
    <row r="5379" spans="7:24" s="165" customFormat="1" ht="15" customHeight="1">
      <c r="G5379" s="172"/>
      <c r="I5379" s="173"/>
      <c r="J5379" s="173"/>
      <c r="K5379" s="174"/>
      <c r="M5379" s="175"/>
      <c r="N5379" s="174"/>
      <c r="P5379" s="174"/>
      <c r="R5379" s="175"/>
      <c r="S5379" s="174"/>
      <c r="U5379" s="174"/>
      <c r="W5379" s="175"/>
      <c r="X5379" s="174"/>
    </row>
    <row r="5380" spans="7:24" s="165" customFormat="1" ht="15" customHeight="1">
      <c r="G5380" s="172"/>
      <c r="I5380" s="173"/>
      <c r="J5380" s="173"/>
      <c r="K5380" s="174"/>
      <c r="M5380" s="175"/>
      <c r="N5380" s="174"/>
      <c r="P5380" s="174"/>
      <c r="R5380" s="175"/>
      <c r="S5380" s="174"/>
      <c r="U5380" s="174"/>
      <c r="W5380" s="175"/>
      <c r="X5380" s="174"/>
    </row>
    <row r="5381" spans="7:24" s="165" customFormat="1" ht="15" customHeight="1">
      <c r="G5381" s="172"/>
      <c r="I5381" s="173"/>
      <c r="J5381" s="173"/>
      <c r="K5381" s="174"/>
      <c r="M5381" s="175"/>
      <c r="N5381" s="174"/>
      <c r="P5381" s="174"/>
      <c r="R5381" s="175"/>
      <c r="S5381" s="174"/>
      <c r="U5381" s="174"/>
      <c r="W5381" s="175"/>
      <c r="X5381" s="174"/>
    </row>
    <row r="5382" spans="7:24" s="165" customFormat="1" ht="15" customHeight="1">
      <c r="G5382" s="172"/>
      <c r="I5382" s="173"/>
      <c r="J5382" s="173"/>
      <c r="K5382" s="174"/>
      <c r="M5382" s="175"/>
      <c r="N5382" s="174"/>
      <c r="P5382" s="174"/>
      <c r="R5382" s="175"/>
      <c r="S5382" s="174"/>
      <c r="U5382" s="174"/>
      <c r="W5382" s="175"/>
      <c r="X5382" s="174"/>
    </row>
    <row r="5383" spans="7:24" s="165" customFormat="1" ht="15" customHeight="1">
      <c r="G5383" s="172"/>
      <c r="I5383" s="173"/>
      <c r="J5383" s="173"/>
      <c r="K5383" s="174"/>
      <c r="M5383" s="175"/>
      <c r="N5383" s="174"/>
      <c r="P5383" s="174"/>
      <c r="R5383" s="175"/>
      <c r="S5383" s="174"/>
      <c r="U5383" s="174"/>
      <c r="W5383" s="175"/>
      <c r="X5383" s="174"/>
    </row>
    <row r="5384" spans="7:24" s="165" customFormat="1" ht="15" customHeight="1">
      <c r="G5384" s="172"/>
      <c r="I5384" s="173"/>
      <c r="J5384" s="173"/>
      <c r="K5384" s="174"/>
      <c r="M5384" s="175"/>
      <c r="N5384" s="174"/>
      <c r="P5384" s="174"/>
      <c r="R5384" s="175"/>
      <c r="S5384" s="174"/>
      <c r="U5384" s="174"/>
      <c r="W5384" s="175"/>
      <c r="X5384" s="174"/>
    </row>
    <row r="5385" spans="7:24" s="165" customFormat="1" ht="15" customHeight="1">
      <c r="G5385" s="172"/>
      <c r="I5385" s="173"/>
      <c r="J5385" s="173"/>
      <c r="K5385" s="174"/>
      <c r="M5385" s="175"/>
      <c r="N5385" s="174"/>
      <c r="P5385" s="174"/>
      <c r="R5385" s="175"/>
      <c r="S5385" s="174"/>
      <c r="U5385" s="174"/>
      <c r="W5385" s="175"/>
      <c r="X5385" s="174"/>
    </row>
    <row r="5386" spans="7:24" s="165" customFormat="1" ht="15" customHeight="1">
      <c r="G5386" s="172"/>
      <c r="I5386" s="173"/>
      <c r="J5386" s="173"/>
      <c r="K5386" s="174"/>
      <c r="M5386" s="175"/>
      <c r="N5386" s="174"/>
      <c r="P5386" s="174"/>
      <c r="R5386" s="175"/>
      <c r="S5386" s="174"/>
      <c r="U5386" s="174"/>
      <c r="W5386" s="175"/>
      <c r="X5386" s="174"/>
    </row>
    <row r="5387" spans="7:24" s="165" customFormat="1" ht="15" customHeight="1">
      <c r="G5387" s="172"/>
      <c r="I5387" s="173"/>
      <c r="J5387" s="173"/>
      <c r="K5387" s="174"/>
      <c r="M5387" s="175"/>
      <c r="N5387" s="174"/>
      <c r="P5387" s="174"/>
      <c r="R5387" s="175"/>
      <c r="S5387" s="174"/>
      <c r="U5387" s="174"/>
      <c r="W5387" s="175"/>
      <c r="X5387" s="174"/>
    </row>
    <row r="5388" spans="7:24" s="165" customFormat="1" ht="15" customHeight="1">
      <c r="G5388" s="172"/>
      <c r="I5388" s="173"/>
      <c r="J5388" s="173"/>
      <c r="K5388" s="174"/>
      <c r="M5388" s="175"/>
      <c r="N5388" s="174"/>
      <c r="P5388" s="174"/>
      <c r="R5388" s="175"/>
      <c r="S5388" s="174"/>
      <c r="U5388" s="174"/>
      <c r="W5388" s="175"/>
      <c r="X5388" s="174"/>
    </row>
    <row r="5389" spans="7:24" s="165" customFormat="1" ht="15" customHeight="1">
      <c r="G5389" s="172"/>
      <c r="I5389" s="173"/>
      <c r="J5389" s="173"/>
      <c r="K5389" s="174"/>
      <c r="M5389" s="175"/>
      <c r="N5389" s="174"/>
      <c r="P5389" s="174"/>
      <c r="R5389" s="175"/>
      <c r="S5389" s="174"/>
      <c r="U5389" s="174"/>
      <c r="W5389" s="175"/>
      <c r="X5389" s="174"/>
    </row>
    <row r="5390" spans="7:24" s="165" customFormat="1" ht="15" customHeight="1">
      <c r="G5390" s="172"/>
      <c r="I5390" s="173"/>
      <c r="J5390" s="173"/>
      <c r="K5390" s="174"/>
      <c r="M5390" s="175"/>
      <c r="N5390" s="174"/>
      <c r="P5390" s="174"/>
      <c r="R5390" s="175"/>
      <c r="S5390" s="174"/>
      <c r="U5390" s="174"/>
      <c r="W5390" s="175"/>
      <c r="X5390" s="174"/>
    </row>
    <row r="5391" spans="7:24" s="165" customFormat="1" ht="15" customHeight="1">
      <c r="G5391" s="172"/>
      <c r="I5391" s="173"/>
      <c r="J5391" s="173"/>
      <c r="K5391" s="174"/>
      <c r="M5391" s="175"/>
      <c r="N5391" s="174"/>
      <c r="P5391" s="174"/>
      <c r="R5391" s="175"/>
      <c r="S5391" s="174"/>
      <c r="U5391" s="174"/>
      <c r="W5391" s="175"/>
      <c r="X5391" s="174"/>
    </row>
    <row r="5392" spans="7:24" s="165" customFormat="1" ht="15" customHeight="1">
      <c r="G5392" s="172"/>
      <c r="I5392" s="173"/>
      <c r="J5392" s="173"/>
      <c r="K5392" s="174"/>
      <c r="M5392" s="175"/>
      <c r="N5392" s="174"/>
      <c r="P5392" s="174"/>
      <c r="R5392" s="175"/>
      <c r="S5392" s="174"/>
      <c r="U5392" s="174"/>
      <c r="W5392" s="175"/>
      <c r="X5392" s="174"/>
    </row>
    <row r="5393" spans="7:24" s="165" customFormat="1" ht="15" customHeight="1">
      <c r="G5393" s="172"/>
      <c r="I5393" s="173"/>
      <c r="J5393" s="173"/>
      <c r="K5393" s="174"/>
      <c r="M5393" s="175"/>
      <c r="N5393" s="174"/>
      <c r="P5393" s="174"/>
      <c r="R5393" s="175"/>
      <c r="S5393" s="174"/>
      <c r="U5393" s="174"/>
      <c r="W5393" s="175"/>
      <c r="X5393" s="174"/>
    </row>
    <row r="5394" spans="7:24" s="165" customFormat="1" ht="15" customHeight="1">
      <c r="G5394" s="172"/>
      <c r="I5394" s="173"/>
      <c r="J5394" s="173"/>
      <c r="K5394" s="174"/>
      <c r="M5394" s="175"/>
      <c r="N5394" s="174"/>
      <c r="P5394" s="174"/>
      <c r="R5394" s="175"/>
      <c r="S5394" s="174"/>
      <c r="U5394" s="174"/>
      <c r="W5394" s="175"/>
      <c r="X5394" s="174"/>
    </row>
    <row r="5395" spans="7:24" s="165" customFormat="1" ht="15" customHeight="1">
      <c r="G5395" s="172"/>
      <c r="I5395" s="173"/>
      <c r="J5395" s="173"/>
      <c r="K5395" s="174"/>
      <c r="M5395" s="175"/>
      <c r="N5395" s="174"/>
      <c r="P5395" s="174"/>
      <c r="R5395" s="175"/>
      <c r="S5395" s="174"/>
      <c r="U5395" s="174"/>
      <c r="W5395" s="175"/>
      <c r="X5395" s="174"/>
    </row>
    <row r="5396" spans="7:24" s="165" customFormat="1" ht="15" customHeight="1">
      <c r="G5396" s="172"/>
      <c r="I5396" s="173"/>
      <c r="J5396" s="173"/>
      <c r="K5396" s="174"/>
      <c r="M5396" s="175"/>
      <c r="N5396" s="174"/>
      <c r="P5396" s="174"/>
      <c r="R5396" s="175"/>
      <c r="S5396" s="174"/>
      <c r="U5396" s="174"/>
      <c r="W5396" s="175"/>
      <c r="X5396" s="174"/>
    </row>
    <row r="5397" spans="7:24" s="165" customFormat="1" ht="15" customHeight="1">
      <c r="G5397" s="172"/>
      <c r="I5397" s="173"/>
      <c r="J5397" s="173"/>
      <c r="K5397" s="174"/>
      <c r="M5397" s="175"/>
      <c r="N5397" s="174"/>
      <c r="P5397" s="174"/>
      <c r="R5397" s="175"/>
      <c r="S5397" s="174"/>
      <c r="U5397" s="174"/>
      <c r="W5397" s="175"/>
      <c r="X5397" s="174"/>
    </row>
    <row r="5398" spans="7:24" s="165" customFormat="1" ht="15" customHeight="1">
      <c r="G5398" s="172"/>
      <c r="I5398" s="173"/>
      <c r="J5398" s="173"/>
      <c r="K5398" s="174"/>
      <c r="M5398" s="175"/>
      <c r="N5398" s="174"/>
      <c r="P5398" s="174"/>
      <c r="R5398" s="175"/>
      <c r="S5398" s="174"/>
      <c r="U5398" s="174"/>
      <c r="W5398" s="175"/>
      <c r="X5398" s="174"/>
    </row>
    <row r="5399" spans="7:24" s="165" customFormat="1" ht="15" customHeight="1">
      <c r="G5399" s="172"/>
      <c r="I5399" s="173"/>
      <c r="J5399" s="173"/>
      <c r="K5399" s="174"/>
      <c r="M5399" s="175"/>
      <c r="N5399" s="174"/>
      <c r="P5399" s="174"/>
      <c r="R5399" s="175"/>
      <c r="S5399" s="174"/>
      <c r="U5399" s="174"/>
      <c r="W5399" s="175"/>
      <c r="X5399" s="174"/>
    </row>
    <row r="5400" spans="7:24" s="165" customFormat="1" ht="15" customHeight="1">
      <c r="G5400" s="172"/>
      <c r="I5400" s="173"/>
      <c r="J5400" s="173"/>
      <c r="K5400" s="174"/>
      <c r="M5400" s="175"/>
      <c r="N5400" s="174"/>
      <c r="P5400" s="174"/>
      <c r="R5400" s="175"/>
      <c r="S5400" s="174"/>
      <c r="U5400" s="174"/>
      <c r="W5400" s="175"/>
      <c r="X5400" s="174"/>
    </row>
    <row r="5401" spans="7:24" s="165" customFormat="1" ht="15" customHeight="1">
      <c r="G5401" s="172"/>
      <c r="I5401" s="173"/>
      <c r="J5401" s="173"/>
      <c r="K5401" s="174"/>
      <c r="M5401" s="175"/>
      <c r="N5401" s="174"/>
      <c r="P5401" s="174"/>
      <c r="R5401" s="175"/>
      <c r="S5401" s="174"/>
      <c r="U5401" s="174"/>
      <c r="W5401" s="175"/>
      <c r="X5401" s="174"/>
    </row>
    <row r="5402" spans="7:24" s="165" customFormat="1" ht="15" customHeight="1">
      <c r="G5402" s="172"/>
      <c r="I5402" s="173"/>
      <c r="J5402" s="173"/>
      <c r="K5402" s="174"/>
      <c r="M5402" s="175"/>
      <c r="N5402" s="174"/>
      <c r="P5402" s="174"/>
      <c r="R5402" s="175"/>
      <c r="S5402" s="174"/>
      <c r="U5402" s="174"/>
      <c r="W5402" s="175"/>
      <c r="X5402" s="174"/>
    </row>
    <row r="5403" spans="7:24" s="165" customFormat="1" ht="15" customHeight="1">
      <c r="G5403" s="172"/>
      <c r="I5403" s="173"/>
      <c r="J5403" s="173"/>
      <c r="K5403" s="174"/>
      <c r="M5403" s="175"/>
      <c r="N5403" s="174"/>
      <c r="P5403" s="174"/>
      <c r="R5403" s="175"/>
      <c r="S5403" s="174"/>
      <c r="U5403" s="174"/>
      <c r="W5403" s="175"/>
      <c r="X5403" s="174"/>
    </row>
    <row r="5404" spans="7:24" s="165" customFormat="1" ht="15" customHeight="1">
      <c r="G5404" s="172"/>
      <c r="I5404" s="173"/>
      <c r="J5404" s="173"/>
      <c r="K5404" s="174"/>
      <c r="M5404" s="175"/>
      <c r="N5404" s="174"/>
      <c r="P5404" s="174"/>
      <c r="R5404" s="175"/>
      <c r="S5404" s="174"/>
      <c r="U5404" s="174"/>
      <c r="W5404" s="175"/>
      <c r="X5404" s="174"/>
    </row>
    <row r="5405" spans="7:24" s="165" customFormat="1" ht="15" customHeight="1">
      <c r="G5405" s="172"/>
      <c r="I5405" s="173"/>
      <c r="J5405" s="173"/>
      <c r="K5405" s="174"/>
      <c r="M5405" s="175"/>
      <c r="N5405" s="174"/>
      <c r="P5405" s="174"/>
      <c r="R5405" s="175"/>
      <c r="S5405" s="174"/>
      <c r="U5405" s="174"/>
      <c r="W5405" s="175"/>
      <c r="X5405" s="174"/>
    </row>
    <row r="5406" spans="7:24" s="165" customFormat="1" ht="15" customHeight="1">
      <c r="G5406" s="172"/>
      <c r="I5406" s="173"/>
      <c r="J5406" s="173"/>
      <c r="K5406" s="174"/>
      <c r="M5406" s="175"/>
      <c r="N5406" s="174"/>
      <c r="P5406" s="174"/>
      <c r="R5406" s="175"/>
      <c r="S5406" s="174"/>
      <c r="U5406" s="174"/>
      <c r="W5406" s="175"/>
      <c r="X5406" s="174"/>
    </row>
    <row r="5407" spans="7:24" s="165" customFormat="1" ht="15" customHeight="1">
      <c r="G5407" s="172"/>
      <c r="I5407" s="173"/>
      <c r="J5407" s="173"/>
      <c r="K5407" s="174"/>
      <c r="M5407" s="175"/>
      <c r="N5407" s="174"/>
      <c r="P5407" s="174"/>
      <c r="R5407" s="175"/>
      <c r="S5407" s="174"/>
      <c r="U5407" s="174"/>
      <c r="W5407" s="175"/>
      <c r="X5407" s="174"/>
    </row>
    <row r="5408" spans="7:24" s="165" customFormat="1" ht="15" customHeight="1">
      <c r="G5408" s="172"/>
      <c r="I5408" s="173"/>
      <c r="J5408" s="173"/>
      <c r="K5408" s="174"/>
      <c r="M5408" s="175"/>
      <c r="N5408" s="174"/>
      <c r="P5408" s="174"/>
      <c r="R5408" s="175"/>
      <c r="S5408" s="174"/>
      <c r="U5408" s="174"/>
      <c r="W5408" s="175"/>
      <c r="X5408" s="174"/>
    </row>
    <row r="5409" spans="7:24" s="165" customFormat="1" ht="15" customHeight="1">
      <c r="G5409" s="172"/>
      <c r="I5409" s="173"/>
      <c r="J5409" s="173"/>
      <c r="K5409" s="174"/>
      <c r="M5409" s="175"/>
      <c r="N5409" s="174"/>
      <c r="P5409" s="174"/>
      <c r="R5409" s="175"/>
      <c r="S5409" s="174"/>
      <c r="U5409" s="174"/>
      <c r="W5409" s="175"/>
      <c r="X5409" s="174"/>
    </row>
    <row r="5410" spans="7:24" s="165" customFormat="1" ht="15" customHeight="1">
      <c r="G5410" s="172"/>
      <c r="I5410" s="173"/>
      <c r="J5410" s="173"/>
      <c r="K5410" s="174"/>
      <c r="M5410" s="175"/>
      <c r="N5410" s="174"/>
      <c r="P5410" s="174"/>
      <c r="R5410" s="175"/>
      <c r="S5410" s="174"/>
      <c r="U5410" s="174"/>
      <c r="W5410" s="175"/>
      <c r="X5410" s="174"/>
    </row>
    <row r="5411" spans="7:24" s="165" customFormat="1" ht="15" customHeight="1">
      <c r="G5411" s="172"/>
      <c r="I5411" s="173"/>
      <c r="J5411" s="173"/>
      <c r="K5411" s="174"/>
      <c r="M5411" s="175"/>
      <c r="N5411" s="174"/>
      <c r="P5411" s="174"/>
      <c r="R5411" s="175"/>
      <c r="S5411" s="174"/>
      <c r="U5411" s="174"/>
      <c r="W5411" s="175"/>
      <c r="X5411" s="174"/>
    </row>
    <row r="5412" spans="7:24" s="165" customFormat="1" ht="15" customHeight="1">
      <c r="G5412" s="172"/>
      <c r="I5412" s="173"/>
      <c r="J5412" s="173"/>
      <c r="K5412" s="174"/>
      <c r="M5412" s="175"/>
      <c r="N5412" s="174"/>
      <c r="P5412" s="174"/>
      <c r="R5412" s="175"/>
      <c r="S5412" s="174"/>
      <c r="U5412" s="174"/>
      <c r="W5412" s="175"/>
      <c r="X5412" s="174"/>
    </row>
    <row r="5413" spans="7:24" s="165" customFormat="1" ht="15" customHeight="1">
      <c r="G5413" s="172"/>
      <c r="I5413" s="173"/>
      <c r="J5413" s="173"/>
      <c r="K5413" s="174"/>
      <c r="M5413" s="175"/>
      <c r="N5413" s="174"/>
      <c r="P5413" s="174"/>
      <c r="R5413" s="175"/>
      <c r="S5413" s="174"/>
      <c r="U5413" s="174"/>
      <c r="W5413" s="175"/>
      <c r="X5413" s="174"/>
    </row>
    <row r="5414" spans="7:24" s="165" customFormat="1" ht="15" customHeight="1">
      <c r="G5414" s="172"/>
      <c r="I5414" s="173"/>
      <c r="J5414" s="173"/>
      <c r="K5414" s="174"/>
      <c r="M5414" s="175"/>
      <c r="N5414" s="174"/>
      <c r="P5414" s="174"/>
      <c r="R5414" s="175"/>
      <c r="S5414" s="174"/>
      <c r="U5414" s="174"/>
      <c r="W5414" s="175"/>
      <c r="X5414" s="174"/>
    </row>
    <row r="5415" spans="7:24" s="165" customFormat="1" ht="15" customHeight="1">
      <c r="G5415" s="172"/>
      <c r="I5415" s="173"/>
      <c r="J5415" s="173"/>
      <c r="K5415" s="174"/>
      <c r="M5415" s="175"/>
      <c r="N5415" s="174"/>
      <c r="P5415" s="174"/>
      <c r="R5415" s="175"/>
      <c r="S5415" s="174"/>
      <c r="U5415" s="174"/>
      <c r="W5415" s="175"/>
      <c r="X5415" s="174"/>
    </row>
    <row r="5416" spans="7:24" s="165" customFormat="1" ht="15" customHeight="1">
      <c r="G5416" s="172"/>
      <c r="I5416" s="173"/>
      <c r="J5416" s="173"/>
      <c r="K5416" s="174"/>
      <c r="M5416" s="175"/>
      <c r="N5416" s="174"/>
      <c r="P5416" s="174"/>
      <c r="R5416" s="175"/>
      <c r="S5416" s="174"/>
      <c r="U5416" s="174"/>
      <c r="W5416" s="175"/>
      <c r="X5416" s="174"/>
    </row>
    <row r="5417" spans="7:24" s="165" customFormat="1" ht="15" customHeight="1">
      <c r="G5417" s="172"/>
      <c r="I5417" s="173"/>
      <c r="J5417" s="173"/>
      <c r="K5417" s="174"/>
      <c r="M5417" s="175"/>
      <c r="N5417" s="174"/>
      <c r="P5417" s="174"/>
      <c r="R5417" s="175"/>
      <c r="S5417" s="174"/>
      <c r="U5417" s="174"/>
      <c r="W5417" s="175"/>
      <c r="X5417" s="174"/>
    </row>
    <row r="5418" spans="7:24" s="165" customFormat="1" ht="15" customHeight="1">
      <c r="G5418" s="172"/>
      <c r="I5418" s="173"/>
      <c r="J5418" s="173"/>
      <c r="K5418" s="174"/>
      <c r="M5418" s="175"/>
      <c r="N5418" s="174"/>
      <c r="P5418" s="174"/>
      <c r="R5418" s="175"/>
      <c r="S5418" s="174"/>
      <c r="U5418" s="174"/>
      <c r="W5418" s="175"/>
      <c r="X5418" s="174"/>
    </row>
    <row r="5419" spans="7:24" s="165" customFormat="1" ht="15" customHeight="1">
      <c r="G5419" s="172"/>
      <c r="I5419" s="173"/>
      <c r="J5419" s="173"/>
      <c r="K5419" s="174"/>
      <c r="M5419" s="175"/>
      <c r="N5419" s="174"/>
      <c r="P5419" s="174"/>
      <c r="R5419" s="175"/>
      <c r="S5419" s="174"/>
      <c r="U5419" s="174"/>
      <c r="W5419" s="175"/>
      <c r="X5419" s="174"/>
    </row>
    <row r="5420" spans="7:24" s="165" customFormat="1" ht="15" customHeight="1">
      <c r="G5420" s="172"/>
      <c r="I5420" s="173"/>
      <c r="J5420" s="173"/>
      <c r="K5420" s="174"/>
      <c r="M5420" s="175"/>
      <c r="N5420" s="174"/>
      <c r="P5420" s="174"/>
      <c r="R5420" s="175"/>
      <c r="S5420" s="174"/>
      <c r="U5420" s="174"/>
      <c r="W5420" s="175"/>
      <c r="X5420" s="174"/>
    </row>
    <row r="5421" spans="7:24" s="165" customFormat="1" ht="15" customHeight="1">
      <c r="G5421" s="172"/>
      <c r="I5421" s="173"/>
      <c r="J5421" s="173"/>
      <c r="K5421" s="174"/>
      <c r="M5421" s="175"/>
      <c r="N5421" s="174"/>
      <c r="P5421" s="174"/>
      <c r="R5421" s="175"/>
      <c r="S5421" s="174"/>
      <c r="U5421" s="174"/>
      <c r="W5421" s="175"/>
      <c r="X5421" s="174"/>
    </row>
    <row r="5422" spans="7:24" s="165" customFormat="1" ht="15" customHeight="1">
      <c r="G5422" s="172"/>
      <c r="I5422" s="173"/>
      <c r="J5422" s="173"/>
      <c r="K5422" s="174"/>
      <c r="M5422" s="175"/>
      <c r="N5422" s="174"/>
      <c r="P5422" s="174"/>
      <c r="R5422" s="175"/>
      <c r="S5422" s="174"/>
      <c r="U5422" s="174"/>
      <c r="W5422" s="175"/>
      <c r="X5422" s="174"/>
    </row>
    <row r="5423" spans="7:24" s="165" customFormat="1" ht="15" customHeight="1">
      <c r="G5423" s="172"/>
      <c r="I5423" s="173"/>
      <c r="J5423" s="173"/>
      <c r="K5423" s="174"/>
      <c r="M5423" s="175"/>
      <c r="N5423" s="174"/>
      <c r="P5423" s="174"/>
      <c r="R5423" s="175"/>
      <c r="S5423" s="174"/>
      <c r="U5423" s="174"/>
      <c r="W5423" s="175"/>
      <c r="X5423" s="174"/>
    </row>
    <row r="5424" spans="7:24" s="165" customFormat="1" ht="15" customHeight="1">
      <c r="G5424" s="172"/>
      <c r="I5424" s="173"/>
      <c r="J5424" s="173"/>
      <c r="K5424" s="174"/>
      <c r="M5424" s="175"/>
      <c r="N5424" s="174"/>
      <c r="P5424" s="174"/>
      <c r="R5424" s="175"/>
      <c r="S5424" s="174"/>
      <c r="U5424" s="174"/>
      <c r="W5424" s="175"/>
      <c r="X5424" s="174"/>
    </row>
    <row r="5425" spans="7:24" s="165" customFormat="1" ht="15" customHeight="1">
      <c r="G5425" s="172"/>
      <c r="I5425" s="173"/>
      <c r="J5425" s="173"/>
      <c r="K5425" s="174"/>
      <c r="M5425" s="175"/>
      <c r="N5425" s="174"/>
      <c r="P5425" s="174"/>
      <c r="R5425" s="175"/>
      <c r="S5425" s="174"/>
      <c r="U5425" s="174"/>
      <c r="W5425" s="175"/>
      <c r="X5425" s="174"/>
    </row>
    <row r="5426" spans="7:24" s="165" customFormat="1" ht="15" customHeight="1">
      <c r="G5426" s="172"/>
      <c r="I5426" s="173"/>
      <c r="J5426" s="173"/>
      <c r="K5426" s="174"/>
      <c r="M5426" s="175"/>
      <c r="N5426" s="174"/>
      <c r="P5426" s="174"/>
      <c r="R5426" s="175"/>
      <c r="S5426" s="174"/>
      <c r="U5426" s="174"/>
      <c r="W5426" s="175"/>
      <c r="X5426" s="174"/>
    </row>
    <row r="5427" spans="7:24" s="165" customFormat="1" ht="15" customHeight="1">
      <c r="G5427" s="172"/>
      <c r="I5427" s="173"/>
      <c r="J5427" s="173"/>
      <c r="K5427" s="174"/>
      <c r="M5427" s="175"/>
      <c r="N5427" s="174"/>
      <c r="P5427" s="174"/>
      <c r="R5427" s="175"/>
      <c r="S5427" s="174"/>
      <c r="U5427" s="174"/>
      <c r="W5427" s="175"/>
      <c r="X5427" s="174"/>
    </row>
    <row r="5428" spans="7:24" s="165" customFormat="1" ht="15" customHeight="1">
      <c r="G5428" s="172"/>
      <c r="I5428" s="173"/>
      <c r="J5428" s="173"/>
      <c r="K5428" s="174"/>
      <c r="M5428" s="175"/>
      <c r="N5428" s="174"/>
      <c r="P5428" s="174"/>
      <c r="R5428" s="175"/>
      <c r="S5428" s="174"/>
      <c r="U5428" s="174"/>
      <c r="W5428" s="175"/>
      <c r="X5428" s="174"/>
    </row>
    <row r="5429" spans="7:24" s="165" customFormat="1" ht="15" customHeight="1">
      <c r="G5429" s="172"/>
      <c r="I5429" s="173"/>
      <c r="J5429" s="173"/>
      <c r="K5429" s="174"/>
      <c r="M5429" s="175"/>
      <c r="N5429" s="174"/>
      <c r="P5429" s="174"/>
      <c r="R5429" s="175"/>
      <c r="S5429" s="174"/>
      <c r="U5429" s="174"/>
      <c r="W5429" s="175"/>
      <c r="X5429" s="174"/>
    </row>
    <row r="5430" spans="7:24" s="165" customFormat="1" ht="15" customHeight="1">
      <c r="G5430" s="172"/>
      <c r="I5430" s="173"/>
      <c r="J5430" s="173"/>
      <c r="K5430" s="174"/>
      <c r="M5430" s="175"/>
      <c r="N5430" s="174"/>
      <c r="P5430" s="174"/>
      <c r="R5430" s="175"/>
      <c r="S5430" s="174"/>
      <c r="U5430" s="174"/>
      <c r="W5430" s="175"/>
      <c r="X5430" s="174"/>
    </row>
    <row r="5431" spans="7:24" s="165" customFormat="1" ht="15" customHeight="1">
      <c r="G5431" s="172"/>
      <c r="I5431" s="173"/>
      <c r="J5431" s="173"/>
      <c r="K5431" s="174"/>
      <c r="M5431" s="175"/>
      <c r="N5431" s="174"/>
      <c r="P5431" s="174"/>
      <c r="R5431" s="175"/>
      <c r="S5431" s="174"/>
      <c r="U5431" s="174"/>
      <c r="W5431" s="175"/>
      <c r="X5431" s="174"/>
    </row>
    <row r="5432" spans="7:24" s="165" customFormat="1" ht="15" customHeight="1">
      <c r="G5432" s="172"/>
      <c r="I5432" s="173"/>
      <c r="J5432" s="173"/>
      <c r="K5432" s="174"/>
      <c r="M5432" s="175"/>
      <c r="N5432" s="174"/>
      <c r="P5432" s="174"/>
      <c r="R5432" s="175"/>
      <c r="S5432" s="174"/>
      <c r="U5432" s="174"/>
      <c r="W5432" s="175"/>
      <c r="X5432" s="174"/>
    </row>
    <row r="5433" spans="7:24" s="165" customFormat="1" ht="15" customHeight="1">
      <c r="G5433" s="172"/>
      <c r="I5433" s="173"/>
      <c r="J5433" s="173"/>
      <c r="K5433" s="174"/>
      <c r="M5433" s="175"/>
      <c r="N5433" s="174"/>
      <c r="P5433" s="174"/>
      <c r="R5433" s="175"/>
      <c r="S5433" s="174"/>
      <c r="U5433" s="174"/>
      <c r="W5433" s="175"/>
      <c r="X5433" s="174"/>
    </row>
    <row r="5434" spans="7:24" s="165" customFormat="1" ht="15" customHeight="1">
      <c r="G5434" s="172"/>
      <c r="I5434" s="173"/>
      <c r="J5434" s="173"/>
      <c r="K5434" s="174"/>
      <c r="M5434" s="175"/>
      <c r="N5434" s="174"/>
      <c r="P5434" s="174"/>
      <c r="R5434" s="175"/>
      <c r="S5434" s="174"/>
      <c r="U5434" s="174"/>
      <c r="W5434" s="175"/>
      <c r="X5434" s="174"/>
    </row>
    <row r="5435" spans="7:24" s="165" customFormat="1" ht="15" customHeight="1">
      <c r="G5435" s="172"/>
      <c r="I5435" s="173"/>
      <c r="J5435" s="173"/>
      <c r="K5435" s="174"/>
      <c r="M5435" s="175"/>
      <c r="N5435" s="174"/>
      <c r="P5435" s="174"/>
      <c r="R5435" s="175"/>
      <c r="S5435" s="174"/>
      <c r="U5435" s="174"/>
      <c r="W5435" s="175"/>
      <c r="X5435" s="174"/>
    </row>
    <row r="5436" spans="7:24" s="165" customFormat="1" ht="15" customHeight="1">
      <c r="G5436" s="172"/>
      <c r="I5436" s="173"/>
      <c r="J5436" s="173"/>
      <c r="K5436" s="174"/>
      <c r="M5436" s="175"/>
      <c r="N5436" s="174"/>
      <c r="P5436" s="174"/>
      <c r="R5436" s="175"/>
      <c r="S5436" s="174"/>
      <c r="U5436" s="174"/>
      <c r="W5436" s="175"/>
      <c r="X5436" s="174"/>
    </row>
    <row r="5437" spans="7:24" s="165" customFormat="1" ht="15" customHeight="1">
      <c r="G5437" s="172"/>
      <c r="I5437" s="173"/>
      <c r="J5437" s="173"/>
      <c r="K5437" s="174"/>
      <c r="M5437" s="175"/>
      <c r="N5437" s="174"/>
      <c r="P5437" s="174"/>
      <c r="R5437" s="175"/>
      <c r="S5437" s="174"/>
      <c r="U5437" s="174"/>
      <c r="W5437" s="175"/>
      <c r="X5437" s="174"/>
    </row>
    <row r="5438" spans="7:24" s="165" customFormat="1" ht="15" customHeight="1">
      <c r="G5438" s="172"/>
      <c r="I5438" s="173"/>
      <c r="J5438" s="173"/>
      <c r="K5438" s="174"/>
      <c r="M5438" s="175"/>
      <c r="N5438" s="174"/>
      <c r="P5438" s="174"/>
      <c r="R5438" s="175"/>
      <c r="S5438" s="174"/>
      <c r="U5438" s="174"/>
      <c r="W5438" s="175"/>
      <c r="X5438" s="174"/>
    </row>
    <row r="5439" spans="7:24" s="165" customFormat="1" ht="15" customHeight="1">
      <c r="G5439" s="172"/>
      <c r="I5439" s="173"/>
      <c r="J5439" s="173"/>
      <c r="K5439" s="174"/>
      <c r="M5439" s="175"/>
      <c r="N5439" s="174"/>
      <c r="P5439" s="174"/>
      <c r="R5439" s="175"/>
      <c r="S5439" s="174"/>
      <c r="U5439" s="174"/>
      <c r="W5439" s="175"/>
      <c r="X5439" s="174"/>
    </row>
    <row r="5440" spans="7:24" s="165" customFormat="1" ht="15" customHeight="1">
      <c r="G5440" s="172"/>
      <c r="I5440" s="173"/>
      <c r="J5440" s="173"/>
      <c r="K5440" s="174"/>
      <c r="M5440" s="175"/>
      <c r="N5440" s="174"/>
      <c r="P5440" s="174"/>
      <c r="R5440" s="175"/>
      <c r="S5440" s="174"/>
      <c r="U5440" s="174"/>
      <c r="W5440" s="175"/>
      <c r="X5440" s="174"/>
    </row>
    <row r="5441" spans="7:24" s="165" customFormat="1" ht="15" customHeight="1">
      <c r="G5441" s="172"/>
      <c r="I5441" s="173"/>
      <c r="J5441" s="173"/>
      <c r="K5441" s="174"/>
      <c r="M5441" s="175"/>
      <c r="N5441" s="174"/>
      <c r="P5441" s="174"/>
      <c r="R5441" s="175"/>
      <c r="S5441" s="174"/>
      <c r="U5441" s="174"/>
      <c r="W5441" s="175"/>
      <c r="X5441" s="174"/>
    </row>
    <row r="5442" spans="7:24" s="165" customFormat="1" ht="15" customHeight="1">
      <c r="G5442" s="172"/>
      <c r="I5442" s="173"/>
      <c r="J5442" s="173"/>
      <c r="K5442" s="174"/>
      <c r="M5442" s="175"/>
      <c r="N5442" s="174"/>
      <c r="P5442" s="174"/>
      <c r="R5442" s="175"/>
      <c r="S5442" s="174"/>
      <c r="U5442" s="174"/>
      <c r="W5442" s="175"/>
      <c r="X5442" s="174"/>
    </row>
    <row r="5443" spans="7:24" s="165" customFormat="1" ht="15" customHeight="1">
      <c r="G5443" s="172"/>
      <c r="I5443" s="173"/>
      <c r="J5443" s="173"/>
      <c r="K5443" s="174"/>
      <c r="M5443" s="175"/>
      <c r="N5443" s="174"/>
      <c r="P5443" s="174"/>
      <c r="R5443" s="175"/>
      <c r="S5443" s="174"/>
      <c r="U5443" s="174"/>
      <c r="W5443" s="175"/>
      <c r="X5443" s="174"/>
    </row>
    <row r="5444" spans="7:24" s="165" customFormat="1" ht="15" customHeight="1">
      <c r="G5444" s="172"/>
      <c r="I5444" s="173"/>
      <c r="J5444" s="173"/>
      <c r="K5444" s="174"/>
      <c r="M5444" s="175"/>
      <c r="N5444" s="174"/>
      <c r="P5444" s="174"/>
      <c r="R5444" s="175"/>
      <c r="S5444" s="174"/>
      <c r="U5444" s="174"/>
      <c r="W5444" s="175"/>
      <c r="X5444" s="174"/>
    </row>
    <row r="5445" spans="7:24" s="165" customFormat="1" ht="15" customHeight="1">
      <c r="G5445" s="172"/>
      <c r="I5445" s="173"/>
      <c r="J5445" s="173"/>
      <c r="K5445" s="174"/>
      <c r="M5445" s="175"/>
      <c r="N5445" s="174"/>
      <c r="P5445" s="174"/>
      <c r="R5445" s="175"/>
      <c r="S5445" s="174"/>
      <c r="U5445" s="174"/>
      <c r="W5445" s="175"/>
      <c r="X5445" s="174"/>
    </row>
    <row r="5446" spans="7:24" s="165" customFormat="1" ht="15" customHeight="1">
      <c r="G5446" s="172"/>
      <c r="I5446" s="173"/>
      <c r="J5446" s="173"/>
      <c r="K5446" s="174"/>
      <c r="M5446" s="175"/>
      <c r="N5446" s="174"/>
      <c r="P5446" s="174"/>
      <c r="R5446" s="175"/>
      <c r="S5446" s="174"/>
      <c r="U5446" s="174"/>
      <c r="W5446" s="175"/>
      <c r="X5446" s="174"/>
    </row>
    <row r="5447" spans="7:24" s="165" customFormat="1" ht="15" customHeight="1">
      <c r="G5447" s="172"/>
      <c r="I5447" s="173"/>
      <c r="J5447" s="173"/>
      <c r="K5447" s="174"/>
      <c r="M5447" s="175"/>
      <c r="N5447" s="174"/>
      <c r="P5447" s="174"/>
      <c r="R5447" s="175"/>
      <c r="S5447" s="174"/>
      <c r="U5447" s="174"/>
      <c r="W5447" s="175"/>
      <c r="X5447" s="174"/>
    </row>
    <row r="5448" spans="7:24" s="165" customFormat="1" ht="15" customHeight="1">
      <c r="G5448" s="172"/>
      <c r="I5448" s="173"/>
      <c r="J5448" s="173"/>
      <c r="K5448" s="174"/>
      <c r="M5448" s="175"/>
      <c r="N5448" s="174"/>
      <c r="P5448" s="174"/>
      <c r="R5448" s="175"/>
      <c r="S5448" s="174"/>
      <c r="U5448" s="174"/>
      <c r="W5448" s="175"/>
      <c r="X5448" s="174"/>
    </row>
    <row r="5449" spans="7:24" s="165" customFormat="1" ht="15" customHeight="1">
      <c r="G5449" s="172"/>
      <c r="I5449" s="173"/>
      <c r="J5449" s="173"/>
      <c r="K5449" s="174"/>
      <c r="M5449" s="175"/>
      <c r="N5449" s="174"/>
      <c r="P5449" s="174"/>
      <c r="R5449" s="175"/>
      <c r="S5449" s="174"/>
      <c r="U5449" s="174"/>
      <c r="W5449" s="175"/>
      <c r="X5449" s="174"/>
    </row>
    <row r="5450" spans="7:24" s="165" customFormat="1" ht="15" customHeight="1">
      <c r="G5450" s="172"/>
      <c r="I5450" s="173"/>
      <c r="J5450" s="173"/>
      <c r="K5450" s="174"/>
      <c r="M5450" s="175"/>
      <c r="N5450" s="174"/>
      <c r="P5450" s="174"/>
      <c r="R5450" s="175"/>
      <c r="S5450" s="174"/>
      <c r="U5450" s="174"/>
      <c r="W5450" s="175"/>
      <c r="X5450" s="174"/>
    </row>
    <row r="5451" spans="7:24" s="165" customFormat="1" ht="15" customHeight="1">
      <c r="G5451" s="172"/>
      <c r="I5451" s="173"/>
      <c r="J5451" s="173"/>
      <c r="K5451" s="174"/>
      <c r="M5451" s="175"/>
      <c r="N5451" s="174"/>
      <c r="P5451" s="174"/>
      <c r="R5451" s="175"/>
      <c r="S5451" s="174"/>
      <c r="U5451" s="174"/>
      <c r="W5451" s="175"/>
      <c r="X5451" s="174"/>
    </row>
    <row r="5452" spans="7:24" s="165" customFormat="1" ht="15" customHeight="1">
      <c r="G5452" s="172"/>
      <c r="I5452" s="173"/>
      <c r="J5452" s="173"/>
      <c r="K5452" s="174"/>
      <c r="M5452" s="175"/>
      <c r="N5452" s="174"/>
      <c r="P5452" s="174"/>
      <c r="R5452" s="175"/>
      <c r="S5452" s="174"/>
      <c r="U5452" s="174"/>
      <c r="W5452" s="175"/>
      <c r="X5452" s="174"/>
    </row>
    <row r="5453" spans="7:24" s="165" customFormat="1" ht="15" customHeight="1">
      <c r="G5453" s="172"/>
      <c r="I5453" s="173"/>
      <c r="J5453" s="173"/>
      <c r="K5453" s="174"/>
      <c r="M5453" s="175"/>
      <c r="N5453" s="174"/>
      <c r="P5453" s="174"/>
      <c r="R5453" s="175"/>
      <c r="S5453" s="174"/>
      <c r="U5453" s="174"/>
      <c r="W5453" s="175"/>
      <c r="X5453" s="174"/>
    </row>
    <row r="5454" spans="7:24" s="165" customFormat="1" ht="15" customHeight="1">
      <c r="G5454" s="172"/>
      <c r="I5454" s="173"/>
      <c r="J5454" s="173"/>
      <c r="K5454" s="174"/>
      <c r="M5454" s="175"/>
      <c r="N5454" s="174"/>
      <c r="P5454" s="174"/>
      <c r="R5454" s="175"/>
      <c r="S5454" s="174"/>
      <c r="U5454" s="174"/>
      <c r="W5454" s="175"/>
      <c r="X5454" s="174"/>
    </row>
    <row r="5455" spans="7:24" s="165" customFormat="1" ht="15" customHeight="1">
      <c r="G5455" s="172"/>
      <c r="I5455" s="173"/>
      <c r="J5455" s="173"/>
      <c r="K5455" s="174"/>
      <c r="M5455" s="175"/>
      <c r="N5455" s="174"/>
      <c r="P5455" s="174"/>
      <c r="R5455" s="175"/>
      <c r="S5455" s="174"/>
      <c r="U5455" s="174"/>
      <c r="W5455" s="175"/>
      <c r="X5455" s="174"/>
    </row>
    <row r="5456" spans="7:24" s="165" customFormat="1" ht="15" customHeight="1">
      <c r="G5456" s="172"/>
      <c r="I5456" s="173"/>
      <c r="J5456" s="173"/>
      <c r="K5456" s="174"/>
      <c r="M5456" s="175"/>
      <c r="N5456" s="174"/>
      <c r="P5456" s="174"/>
      <c r="R5456" s="175"/>
      <c r="S5456" s="174"/>
      <c r="U5456" s="174"/>
      <c r="W5456" s="175"/>
      <c r="X5456" s="174"/>
    </row>
    <row r="5457" spans="7:24" s="165" customFormat="1" ht="15" customHeight="1">
      <c r="G5457" s="172"/>
      <c r="I5457" s="173"/>
      <c r="J5457" s="173"/>
      <c r="K5457" s="174"/>
      <c r="M5457" s="175"/>
      <c r="N5457" s="174"/>
      <c r="P5457" s="174"/>
      <c r="R5457" s="175"/>
      <c r="S5457" s="174"/>
      <c r="U5457" s="174"/>
      <c r="W5457" s="175"/>
      <c r="X5457" s="174"/>
    </row>
    <row r="5458" spans="7:24" s="165" customFormat="1" ht="15" customHeight="1">
      <c r="G5458" s="172"/>
      <c r="I5458" s="173"/>
      <c r="J5458" s="173"/>
      <c r="K5458" s="174"/>
      <c r="M5458" s="175"/>
      <c r="N5458" s="174"/>
      <c r="P5458" s="174"/>
      <c r="R5458" s="175"/>
      <c r="S5458" s="174"/>
      <c r="U5458" s="174"/>
      <c r="W5458" s="175"/>
      <c r="X5458" s="174"/>
    </row>
    <row r="5459" spans="7:24" s="165" customFormat="1" ht="15" customHeight="1">
      <c r="G5459" s="172"/>
      <c r="I5459" s="173"/>
      <c r="J5459" s="173"/>
      <c r="K5459" s="174"/>
      <c r="M5459" s="175"/>
      <c r="N5459" s="174"/>
      <c r="P5459" s="174"/>
      <c r="R5459" s="175"/>
      <c r="S5459" s="174"/>
      <c r="U5459" s="174"/>
      <c r="W5459" s="175"/>
      <c r="X5459" s="174"/>
    </row>
    <row r="5460" spans="7:24" s="165" customFormat="1" ht="15" customHeight="1">
      <c r="G5460" s="172"/>
      <c r="I5460" s="173"/>
      <c r="J5460" s="173"/>
      <c r="K5460" s="174"/>
      <c r="M5460" s="175"/>
      <c r="N5460" s="174"/>
      <c r="P5460" s="174"/>
      <c r="R5460" s="175"/>
      <c r="S5460" s="174"/>
      <c r="U5460" s="174"/>
      <c r="W5460" s="175"/>
      <c r="X5460" s="174"/>
    </row>
    <row r="5461" spans="7:24" s="165" customFormat="1" ht="15" customHeight="1">
      <c r="G5461" s="172"/>
      <c r="I5461" s="173"/>
      <c r="J5461" s="173"/>
      <c r="K5461" s="174"/>
      <c r="M5461" s="175"/>
      <c r="N5461" s="174"/>
      <c r="P5461" s="174"/>
      <c r="R5461" s="175"/>
      <c r="S5461" s="174"/>
      <c r="U5461" s="174"/>
      <c r="W5461" s="175"/>
      <c r="X5461" s="174"/>
    </row>
    <row r="5462" spans="7:24" s="165" customFormat="1" ht="15" customHeight="1">
      <c r="G5462" s="172"/>
      <c r="I5462" s="173"/>
      <c r="J5462" s="173"/>
      <c r="K5462" s="174"/>
      <c r="M5462" s="175"/>
      <c r="N5462" s="174"/>
      <c r="P5462" s="174"/>
      <c r="R5462" s="175"/>
      <c r="S5462" s="174"/>
      <c r="U5462" s="174"/>
      <c r="W5462" s="175"/>
      <c r="X5462" s="174"/>
    </row>
    <row r="5463" spans="7:24" s="165" customFormat="1" ht="15" customHeight="1">
      <c r="G5463" s="172"/>
      <c r="I5463" s="173"/>
      <c r="J5463" s="173"/>
      <c r="K5463" s="174"/>
      <c r="M5463" s="175"/>
      <c r="N5463" s="174"/>
      <c r="P5463" s="174"/>
      <c r="R5463" s="175"/>
      <c r="S5463" s="174"/>
      <c r="U5463" s="174"/>
      <c r="W5463" s="175"/>
      <c r="X5463" s="174"/>
    </row>
    <row r="5464" spans="7:24" s="165" customFormat="1" ht="15" customHeight="1">
      <c r="G5464" s="172"/>
      <c r="I5464" s="173"/>
      <c r="J5464" s="173"/>
      <c r="K5464" s="174"/>
      <c r="M5464" s="175"/>
      <c r="N5464" s="174"/>
      <c r="P5464" s="174"/>
      <c r="R5464" s="175"/>
      <c r="S5464" s="174"/>
      <c r="U5464" s="174"/>
      <c r="W5464" s="175"/>
      <c r="X5464" s="174"/>
    </row>
    <row r="5465" spans="7:24" s="165" customFormat="1" ht="15" customHeight="1">
      <c r="G5465" s="172"/>
      <c r="I5465" s="173"/>
      <c r="J5465" s="173"/>
      <c r="K5465" s="174"/>
      <c r="M5465" s="175"/>
      <c r="N5465" s="174"/>
      <c r="P5465" s="174"/>
      <c r="R5465" s="175"/>
      <c r="S5465" s="174"/>
      <c r="U5465" s="174"/>
      <c r="W5465" s="175"/>
      <c r="X5465" s="174"/>
    </row>
    <row r="5466" spans="7:24" s="165" customFormat="1" ht="15" customHeight="1">
      <c r="G5466" s="172"/>
      <c r="I5466" s="173"/>
      <c r="J5466" s="173"/>
      <c r="K5466" s="174"/>
      <c r="M5466" s="175"/>
      <c r="N5466" s="174"/>
      <c r="P5466" s="174"/>
      <c r="R5466" s="175"/>
      <c r="S5466" s="174"/>
      <c r="U5466" s="174"/>
      <c r="W5466" s="175"/>
      <c r="X5466" s="174"/>
    </row>
    <row r="5467" spans="7:24" s="165" customFormat="1" ht="15" customHeight="1">
      <c r="G5467" s="172"/>
      <c r="I5467" s="173"/>
      <c r="J5467" s="173"/>
      <c r="K5467" s="174"/>
      <c r="M5467" s="175"/>
      <c r="N5467" s="174"/>
      <c r="P5467" s="174"/>
      <c r="R5467" s="175"/>
      <c r="S5467" s="174"/>
      <c r="U5467" s="174"/>
      <c r="W5467" s="175"/>
      <c r="X5467" s="174"/>
    </row>
    <row r="5468" spans="7:24" s="165" customFormat="1" ht="15" customHeight="1">
      <c r="G5468" s="172"/>
      <c r="I5468" s="173"/>
      <c r="J5468" s="173"/>
      <c r="K5468" s="174"/>
      <c r="M5468" s="175"/>
      <c r="N5468" s="174"/>
      <c r="P5468" s="174"/>
      <c r="R5468" s="175"/>
      <c r="S5468" s="174"/>
      <c r="U5468" s="174"/>
      <c r="W5468" s="175"/>
      <c r="X5468" s="174"/>
    </row>
    <row r="5469" spans="7:24" s="165" customFormat="1" ht="15" customHeight="1">
      <c r="G5469" s="172"/>
      <c r="I5469" s="173"/>
      <c r="J5469" s="173"/>
      <c r="K5469" s="174"/>
      <c r="M5469" s="175"/>
      <c r="N5469" s="174"/>
      <c r="P5469" s="174"/>
      <c r="R5469" s="175"/>
      <c r="S5469" s="174"/>
      <c r="U5469" s="174"/>
      <c r="W5469" s="175"/>
      <c r="X5469" s="174"/>
    </row>
    <row r="5470" spans="7:24" s="165" customFormat="1" ht="15" customHeight="1">
      <c r="G5470" s="172"/>
      <c r="I5470" s="173"/>
      <c r="J5470" s="173"/>
      <c r="K5470" s="174"/>
      <c r="M5470" s="175"/>
      <c r="N5470" s="174"/>
      <c r="P5470" s="174"/>
      <c r="R5470" s="175"/>
      <c r="S5470" s="174"/>
      <c r="U5470" s="174"/>
      <c r="W5470" s="175"/>
      <c r="X5470" s="174"/>
    </row>
    <row r="5471" spans="7:24" s="165" customFormat="1" ht="15" customHeight="1">
      <c r="G5471" s="172"/>
      <c r="I5471" s="173"/>
      <c r="J5471" s="173"/>
      <c r="K5471" s="174"/>
      <c r="M5471" s="175"/>
      <c r="N5471" s="174"/>
      <c r="P5471" s="174"/>
      <c r="R5471" s="175"/>
      <c r="S5471" s="174"/>
      <c r="U5471" s="174"/>
      <c r="W5471" s="175"/>
      <c r="X5471" s="174"/>
    </row>
    <row r="5472" spans="7:24" s="165" customFormat="1" ht="15" customHeight="1">
      <c r="G5472" s="172"/>
      <c r="I5472" s="173"/>
      <c r="J5472" s="173"/>
      <c r="K5472" s="174"/>
      <c r="M5472" s="175"/>
      <c r="N5472" s="174"/>
      <c r="P5472" s="174"/>
      <c r="R5472" s="175"/>
      <c r="S5472" s="174"/>
      <c r="U5472" s="174"/>
      <c r="W5472" s="175"/>
      <c r="X5472" s="174"/>
    </row>
    <row r="5473" spans="7:24" s="165" customFormat="1" ht="15" customHeight="1">
      <c r="G5473" s="172"/>
      <c r="I5473" s="173"/>
      <c r="J5473" s="173"/>
      <c r="K5473" s="174"/>
      <c r="M5473" s="175"/>
      <c r="N5473" s="174"/>
      <c r="P5473" s="174"/>
      <c r="R5473" s="175"/>
      <c r="S5473" s="174"/>
      <c r="U5473" s="174"/>
      <c r="W5473" s="175"/>
      <c r="X5473" s="174"/>
    </row>
    <row r="5474" spans="7:24" s="165" customFormat="1" ht="15" customHeight="1">
      <c r="G5474" s="172"/>
      <c r="I5474" s="173"/>
      <c r="J5474" s="173"/>
      <c r="K5474" s="174"/>
      <c r="M5474" s="175"/>
      <c r="N5474" s="174"/>
      <c r="P5474" s="174"/>
      <c r="R5474" s="175"/>
      <c r="S5474" s="174"/>
      <c r="U5474" s="174"/>
      <c r="W5474" s="175"/>
      <c r="X5474" s="174"/>
    </row>
    <row r="5475" spans="7:24" s="165" customFormat="1" ht="15" customHeight="1">
      <c r="G5475" s="172"/>
      <c r="I5475" s="173"/>
      <c r="J5475" s="173"/>
      <c r="K5475" s="174"/>
      <c r="M5475" s="175"/>
      <c r="N5475" s="174"/>
      <c r="P5475" s="174"/>
      <c r="R5475" s="175"/>
      <c r="S5475" s="174"/>
      <c r="U5475" s="174"/>
      <c r="W5475" s="175"/>
      <c r="X5475" s="174"/>
    </row>
    <row r="5476" spans="7:24" s="165" customFormat="1" ht="15" customHeight="1">
      <c r="G5476" s="172"/>
      <c r="I5476" s="173"/>
      <c r="J5476" s="173"/>
      <c r="K5476" s="174"/>
      <c r="M5476" s="175"/>
      <c r="N5476" s="174"/>
      <c r="P5476" s="174"/>
      <c r="R5476" s="175"/>
      <c r="S5476" s="174"/>
      <c r="U5476" s="174"/>
      <c r="W5476" s="175"/>
      <c r="X5476" s="174"/>
    </row>
    <row r="5477" spans="7:24" s="165" customFormat="1" ht="15" customHeight="1">
      <c r="G5477" s="172"/>
      <c r="I5477" s="173"/>
      <c r="J5477" s="173"/>
      <c r="K5477" s="174"/>
      <c r="M5477" s="175"/>
      <c r="N5477" s="174"/>
      <c r="P5477" s="174"/>
      <c r="R5477" s="175"/>
      <c r="S5477" s="174"/>
      <c r="U5477" s="174"/>
      <c r="W5477" s="175"/>
      <c r="X5477" s="174"/>
    </row>
    <row r="5478" spans="7:24" s="165" customFormat="1" ht="15" customHeight="1">
      <c r="G5478" s="172"/>
      <c r="I5478" s="173"/>
      <c r="J5478" s="173"/>
      <c r="K5478" s="174"/>
      <c r="M5478" s="175"/>
      <c r="N5478" s="174"/>
      <c r="P5478" s="174"/>
      <c r="R5478" s="175"/>
      <c r="S5478" s="174"/>
      <c r="U5478" s="174"/>
      <c r="W5478" s="175"/>
      <c r="X5478" s="174"/>
    </row>
    <row r="5479" spans="7:24" s="165" customFormat="1" ht="15" customHeight="1">
      <c r="G5479" s="172"/>
      <c r="I5479" s="173"/>
      <c r="J5479" s="173"/>
      <c r="K5479" s="174"/>
      <c r="M5479" s="175"/>
      <c r="N5479" s="174"/>
      <c r="P5479" s="174"/>
      <c r="R5479" s="175"/>
      <c r="S5479" s="174"/>
      <c r="U5479" s="174"/>
      <c r="W5479" s="175"/>
      <c r="X5479" s="174"/>
    </row>
    <row r="5480" spans="7:24" s="165" customFormat="1" ht="15" customHeight="1">
      <c r="G5480" s="172"/>
      <c r="I5480" s="173"/>
      <c r="J5480" s="173"/>
      <c r="K5480" s="174"/>
      <c r="M5480" s="175"/>
      <c r="N5480" s="174"/>
      <c r="P5480" s="174"/>
      <c r="R5480" s="175"/>
      <c r="S5480" s="174"/>
      <c r="U5480" s="174"/>
      <c r="W5480" s="175"/>
      <c r="X5480" s="174"/>
    </row>
    <row r="5481" spans="7:24" s="165" customFormat="1" ht="15" customHeight="1">
      <c r="G5481" s="172"/>
      <c r="I5481" s="173"/>
      <c r="J5481" s="173"/>
      <c r="K5481" s="174"/>
      <c r="M5481" s="175"/>
      <c r="N5481" s="174"/>
      <c r="P5481" s="174"/>
      <c r="R5481" s="175"/>
      <c r="S5481" s="174"/>
      <c r="U5481" s="174"/>
      <c r="W5481" s="175"/>
      <c r="X5481" s="174"/>
    </row>
    <row r="5482" spans="7:24" s="165" customFormat="1" ht="15" customHeight="1">
      <c r="G5482" s="172"/>
      <c r="I5482" s="173"/>
      <c r="J5482" s="173"/>
      <c r="K5482" s="174"/>
      <c r="M5482" s="175"/>
      <c r="N5482" s="174"/>
      <c r="P5482" s="174"/>
      <c r="R5482" s="175"/>
      <c r="S5482" s="174"/>
      <c r="U5482" s="174"/>
      <c r="W5482" s="175"/>
      <c r="X5482" s="174"/>
    </row>
    <row r="5483" spans="7:24" s="165" customFormat="1" ht="15" customHeight="1">
      <c r="G5483" s="172"/>
      <c r="I5483" s="173"/>
      <c r="J5483" s="173"/>
      <c r="K5483" s="174"/>
      <c r="M5483" s="175"/>
      <c r="N5483" s="174"/>
      <c r="P5483" s="174"/>
      <c r="R5483" s="175"/>
      <c r="S5483" s="174"/>
      <c r="U5483" s="174"/>
      <c r="W5483" s="175"/>
      <c r="X5483" s="174"/>
    </row>
    <row r="5484" spans="7:24" s="165" customFormat="1" ht="15" customHeight="1">
      <c r="G5484" s="172"/>
      <c r="I5484" s="173"/>
      <c r="J5484" s="173"/>
      <c r="K5484" s="174"/>
      <c r="M5484" s="175"/>
      <c r="N5484" s="174"/>
      <c r="P5484" s="174"/>
      <c r="R5484" s="175"/>
      <c r="S5484" s="174"/>
      <c r="U5484" s="174"/>
      <c r="W5484" s="175"/>
      <c r="X5484" s="174"/>
    </row>
    <row r="5485" spans="7:24" s="165" customFormat="1" ht="15" customHeight="1">
      <c r="G5485" s="172"/>
      <c r="I5485" s="173"/>
      <c r="J5485" s="173"/>
      <c r="K5485" s="174"/>
      <c r="M5485" s="175"/>
      <c r="N5485" s="174"/>
      <c r="P5485" s="174"/>
      <c r="R5485" s="175"/>
      <c r="S5485" s="174"/>
      <c r="U5485" s="174"/>
      <c r="W5485" s="175"/>
      <c r="X5485" s="174"/>
    </row>
    <row r="5486" spans="7:24" s="165" customFormat="1" ht="15" customHeight="1">
      <c r="G5486" s="172"/>
      <c r="I5486" s="173"/>
      <c r="J5486" s="173"/>
      <c r="K5486" s="174"/>
      <c r="M5486" s="175"/>
      <c r="N5486" s="174"/>
      <c r="P5486" s="174"/>
      <c r="R5486" s="175"/>
      <c r="S5486" s="174"/>
      <c r="U5486" s="174"/>
      <c r="W5486" s="175"/>
      <c r="X5486" s="174"/>
    </row>
    <row r="5487" spans="7:24" s="165" customFormat="1" ht="15" customHeight="1">
      <c r="G5487" s="172"/>
      <c r="I5487" s="173"/>
      <c r="J5487" s="173"/>
      <c r="K5487" s="174"/>
      <c r="M5487" s="175"/>
      <c r="N5487" s="174"/>
      <c r="P5487" s="174"/>
      <c r="R5487" s="175"/>
      <c r="S5487" s="174"/>
      <c r="U5487" s="174"/>
      <c r="W5487" s="175"/>
      <c r="X5487" s="174"/>
    </row>
    <row r="5488" spans="7:24" s="165" customFormat="1" ht="15" customHeight="1">
      <c r="G5488" s="172"/>
      <c r="I5488" s="173"/>
      <c r="J5488" s="173"/>
      <c r="K5488" s="174"/>
      <c r="M5488" s="175"/>
      <c r="N5488" s="174"/>
      <c r="P5488" s="174"/>
      <c r="R5488" s="175"/>
      <c r="S5488" s="174"/>
      <c r="U5488" s="174"/>
      <c r="W5488" s="175"/>
      <c r="X5488" s="174"/>
    </row>
    <row r="5489" spans="7:24" s="165" customFormat="1" ht="15" customHeight="1">
      <c r="G5489" s="172"/>
      <c r="I5489" s="173"/>
      <c r="J5489" s="173"/>
      <c r="K5489" s="174"/>
      <c r="M5489" s="175"/>
      <c r="N5489" s="174"/>
      <c r="P5489" s="174"/>
      <c r="R5489" s="175"/>
      <c r="S5489" s="174"/>
      <c r="U5489" s="174"/>
      <c r="W5489" s="175"/>
      <c r="X5489" s="174"/>
    </row>
    <row r="5490" spans="7:24" s="165" customFormat="1" ht="15" customHeight="1">
      <c r="G5490" s="172"/>
      <c r="I5490" s="173"/>
      <c r="J5490" s="173"/>
      <c r="K5490" s="174"/>
      <c r="M5490" s="175"/>
      <c r="N5490" s="174"/>
      <c r="P5490" s="174"/>
      <c r="R5490" s="175"/>
      <c r="S5490" s="174"/>
      <c r="U5490" s="174"/>
      <c r="W5490" s="175"/>
      <c r="X5490" s="174"/>
    </row>
    <row r="5491" spans="7:24" s="165" customFormat="1" ht="15" customHeight="1">
      <c r="G5491" s="172"/>
      <c r="I5491" s="173"/>
      <c r="J5491" s="173"/>
      <c r="K5491" s="174"/>
      <c r="M5491" s="175"/>
      <c r="N5491" s="174"/>
      <c r="P5491" s="174"/>
      <c r="R5491" s="175"/>
      <c r="S5491" s="174"/>
      <c r="U5491" s="174"/>
      <c r="W5491" s="175"/>
      <c r="X5491" s="174"/>
    </row>
    <row r="5492" spans="7:24" s="165" customFormat="1" ht="15" customHeight="1">
      <c r="G5492" s="172"/>
      <c r="I5492" s="173"/>
      <c r="J5492" s="173"/>
      <c r="K5492" s="174"/>
      <c r="M5492" s="175"/>
      <c r="N5492" s="174"/>
      <c r="P5492" s="174"/>
      <c r="R5492" s="175"/>
      <c r="S5492" s="174"/>
      <c r="U5492" s="174"/>
      <c r="W5492" s="175"/>
      <c r="X5492" s="174"/>
    </row>
    <row r="5493" spans="7:24" s="165" customFormat="1" ht="15" customHeight="1">
      <c r="G5493" s="172"/>
      <c r="I5493" s="173"/>
      <c r="J5493" s="173"/>
      <c r="K5493" s="174"/>
      <c r="M5493" s="175"/>
      <c r="N5493" s="174"/>
      <c r="P5493" s="174"/>
      <c r="R5493" s="175"/>
      <c r="S5493" s="174"/>
      <c r="U5493" s="174"/>
      <c r="W5493" s="175"/>
      <c r="X5493" s="174"/>
    </row>
    <row r="5494" spans="7:24" s="165" customFormat="1" ht="15" customHeight="1">
      <c r="G5494" s="172"/>
      <c r="I5494" s="173"/>
      <c r="J5494" s="173"/>
      <c r="K5494" s="174"/>
      <c r="M5494" s="175"/>
      <c r="N5494" s="174"/>
      <c r="P5494" s="174"/>
      <c r="R5494" s="175"/>
      <c r="S5494" s="174"/>
      <c r="U5494" s="174"/>
      <c r="W5494" s="175"/>
      <c r="X5494" s="174"/>
    </row>
    <row r="5495" spans="7:24" s="165" customFormat="1" ht="15" customHeight="1">
      <c r="G5495" s="172"/>
      <c r="I5495" s="173"/>
      <c r="J5495" s="173"/>
      <c r="K5495" s="174"/>
      <c r="M5495" s="175"/>
      <c r="N5495" s="174"/>
      <c r="P5495" s="174"/>
      <c r="R5495" s="175"/>
      <c r="S5495" s="174"/>
      <c r="U5495" s="174"/>
      <c r="W5495" s="175"/>
      <c r="X5495" s="174"/>
    </row>
    <row r="5496" spans="7:24" s="165" customFormat="1" ht="15" customHeight="1">
      <c r="G5496" s="172"/>
      <c r="I5496" s="173"/>
      <c r="J5496" s="173"/>
      <c r="K5496" s="174"/>
      <c r="M5496" s="175"/>
      <c r="N5496" s="174"/>
      <c r="P5496" s="174"/>
      <c r="R5496" s="175"/>
      <c r="S5496" s="174"/>
      <c r="U5496" s="174"/>
      <c r="W5496" s="175"/>
      <c r="X5496" s="174"/>
    </row>
    <row r="5497" spans="7:24" s="165" customFormat="1" ht="15" customHeight="1">
      <c r="G5497" s="172"/>
      <c r="I5497" s="173"/>
      <c r="J5497" s="173"/>
      <c r="K5497" s="174"/>
      <c r="M5497" s="175"/>
      <c r="N5497" s="174"/>
      <c r="P5497" s="174"/>
      <c r="R5497" s="175"/>
      <c r="S5497" s="174"/>
      <c r="U5497" s="174"/>
      <c r="W5497" s="175"/>
      <c r="X5497" s="174"/>
    </row>
    <row r="5498" spans="7:24" s="165" customFormat="1" ht="15" customHeight="1">
      <c r="G5498" s="172"/>
      <c r="I5498" s="173"/>
      <c r="J5498" s="173"/>
      <c r="K5498" s="174"/>
      <c r="M5498" s="175"/>
      <c r="N5498" s="174"/>
      <c r="P5498" s="174"/>
      <c r="R5498" s="175"/>
      <c r="S5498" s="174"/>
      <c r="U5498" s="174"/>
      <c r="W5498" s="175"/>
      <c r="X5498" s="174"/>
    </row>
    <row r="5499" spans="7:24" s="165" customFormat="1" ht="15" customHeight="1">
      <c r="G5499" s="172"/>
      <c r="I5499" s="173"/>
      <c r="J5499" s="173"/>
      <c r="K5499" s="174"/>
      <c r="M5499" s="175"/>
      <c r="N5499" s="174"/>
      <c r="P5499" s="174"/>
      <c r="R5499" s="175"/>
      <c r="S5499" s="174"/>
      <c r="U5499" s="174"/>
      <c r="W5499" s="175"/>
      <c r="X5499" s="174"/>
    </row>
    <row r="5500" spans="7:24" s="165" customFormat="1" ht="15" customHeight="1">
      <c r="G5500" s="172"/>
      <c r="I5500" s="173"/>
      <c r="J5500" s="173"/>
      <c r="K5500" s="174"/>
      <c r="M5500" s="175"/>
      <c r="N5500" s="174"/>
      <c r="P5500" s="174"/>
      <c r="R5500" s="175"/>
      <c r="S5500" s="174"/>
      <c r="U5500" s="174"/>
      <c r="W5500" s="175"/>
      <c r="X5500" s="174"/>
    </row>
    <row r="5501" spans="7:24" s="165" customFormat="1" ht="15" customHeight="1">
      <c r="G5501" s="172"/>
      <c r="I5501" s="173"/>
      <c r="J5501" s="173"/>
      <c r="K5501" s="174"/>
      <c r="M5501" s="175"/>
      <c r="N5501" s="174"/>
      <c r="P5501" s="174"/>
      <c r="R5501" s="175"/>
      <c r="S5501" s="174"/>
      <c r="U5501" s="174"/>
      <c r="W5501" s="175"/>
      <c r="X5501" s="174"/>
    </row>
    <row r="5502" spans="7:24" s="165" customFormat="1" ht="15" customHeight="1">
      <c r="G5502" s="172"/>
      <c r="I5502" s="173"/>
      <c r="J5502" s="173"/>
      <c r="K5502" s="174"/>
      <c r="M5502" s="175"/>
      <c r="N5502" s="174"/>
      <c r="P5502" s="174"/>
      <c r="R5502" s="175"/>
      <c r="S5502" s="174"/>
      <c r="U5502" s="174"/>
      <c r="W5502" s="175"/>
      <c r="X5502" s="174"/>
    </row>
    <row r="5503" spans="7:24" s="165" customFormat="1" ht="15" customHeight="1">
      <c r="G5503" s="172"/>
      <c r="I5503" s="173"/>
      <c r="J5503" s="173"/>
      <c r="K5503" s="174"/>
      <c r="M5503" s="175"/>
      <c r="N5503" s="174"/>
      <c r="P5503" s="174"/>
      <c r="R5503" s="175"/>
      <c r="S5503" s="174"/>
      <c r="U5503" s="174"/>
      <c r="W5503" s="175"/>
      <c r="X5503" s="174"/>
    </row>
    <row r="5504" spans="7:24" s="165" customFormat="1" ht="15" customHeight="1">
      <c r="G5504" s="172"/>
      <c r="I5504" s="173"/>
      <c r="J5504" s="173"/>
      <c r="K5504" s="174"/>
      <c r="M5504" s="175"/>
      <c r="N5504" s="174"/>
      <c r="P5504" s="174"/>
      <c r="R5504" s="175"/>
      <c r="S5504" s="174"/>
      <c r="U5504" s="174"/>
      <c r="W5504" s="175"/>
      <c r="X5504" s="174"/>
    </row>
    <row r="5505" spans="7:24" s="165" customFormat="1" ht="15" customHeight="1">
      <c r="G5505" s="172"/>
      <c r="I5505" s="173"/>
      <c r="J5505" s="173"/>
      <c r="K5505" s="174"/>
      <c r="M5505" s="175"/>
      <c r="N5505" s="174"/>
      <c r="P5505" s="174"/>
      <c r="R5505" s="175"/>
      <c r="S5505" s="174"/>
      <c r="U5505" s="174"/>
      <c r="W5505" s="175"/>
      <c r="X5505" s="174"/>
    </row>
    <row r="5506" spans="7:24" s="165" customFormat="1" ht="15" customHeight="1">
      <c r="G5506" s="172"/>
      <c r="I5506" s="173"/>
      <c r="J5506" s="173"/>
      <c r="K5506" s="174"/>
      <c r="M5506" s="175"/>
      <c r="N5506" s="174"/>
      <c r="P5506" s="174"/>
      <c r="R5506" s="175"/>
      <c r="S5506" s="174"/>
      <c r="U5506" s="174"/>
      <c r="W5506" s="175"/>
      <c r="X5506" s="174"/>
    </row>
    <row r="5507" spans="7:24" s="165" customFormat="1" ht="15" customHeight="1">
      <c r="G5507" s="172"/>
      <c r="I5507" s="173"/>
      <c r="J5507" s="173"/>
      <c r="K5507" s="174"/>
      <c r="M5507" s="175"/>
      <c r="N5507" s="174"/>
      <c r="P5507" s="174"/>
      <c r="R5507" s="175"/>
      <c r="S5507" s="174"/>
      <c r="U5507" s="174"/>
      <c r="W5507" s="175"/>
      <c r="X5507" s="174"/>
    </row>
    <row r="5508" spans="7:24" s="165" customFormat="1" ht="15" customHeight="1">
      <c r="G5508" s="172"/>
      <c r="I5508" s="173"/>
      <c r="J5508" s="173"/>
      <c r="K5508" s="174"/>
      <c r="M5508" s="175"/>
      <c r="N5508" s="174"/>
      <c r="P5508" s="174"/>
      <c r="R5508" s="175"/>
      <c r="S5508" s="174"/>
      <c r="U5508" s="174"/>
      <c r="W5508" s="175"/>
      <c r="X5508" s="174"/>
    </row>
    <row r="5509" spans="7:24" s="165" customFormat="1" ht="15" customHeight="1">
      <c r="G5509" s="172"/>
      <c r="I5509" s="173"/>
      <c r="J5509" s="173"/>
      <c r="K5509" s="174"/>
      <c r="M5509" s="175"/>
      <c r="N5509" s="174"/>
      <c r="P5509" s="174"/>
      <c r="R5509" s="175"/>
      <c r="S5509" s="174"/>
      <c r="U5509" s="174"/>
      <c r="W5509" s="175"/>
      <c r="X5509" s="174"/>
    </row>
    <row r="5510" spans="7:24" s="165" customFormat="1" ht="15" customHeight="1">
      <c r="G5510" s="172"/>
      <c r="I5510" s="173"/>
      <c r="J5510" s="173"/>
      <c r="K5510" s="174"/>
      <c r="M5510" s="175"/>
      <c r="N5510" s="174"/>
      <c r="P5510" s="174"/>
      <c r="R5510" s="175"/>
      <c r="S5510" s="174"/>
      <c r="U5510" s="174"/>
      <c r="W5510" s="175"/>
      <c r="X5510" s="174"/>
    </row>
    <row r="5511" spans="7:24" s="165" customFormat="1" ht="15" customHeight="1">
      <c r="G5511" s="172"/>
      <c r="I5511" s="173"/>
      <c r="J5511" s="173"/>
      <c r="K5511" s="174"/>
      <c r="M5511" s="175"/>
      <c r="N5511" s="174"/>
      <c r="P5511" s="174"/>
      <c r="R5511" s="175"/>
      <c r="S5511" s="174"/>
      <c r="U5511" s="174"/>
      <c r="W5511" s="175"/>
      <c r="X5511" s="174"/>
    </row>
    <row r="5512" spans="7:24" s="165" customFormat="1" ht="15" customHeight="1">
      <c r="G5512" s="172"/>
      <c r="I5512" s="173"/>
      <c r="J5512" s="173"/>
      <c r="K5512" s="174"/>
      <c r="M5512" s="175"/>
      <c r="N5512" s="174"/>
      <c r="P5512" s="174"/>
      <c r="R5512" s="175"/>
      <c r="S5512" s="174"/>
      <c r="U5512" s="174"/>
      <c r="W5512" s="175"/>
      <c r="X5512" s="174"/>
    </row>
    <row r="5513" spans="7:24" s="165" customFormat="1" ht="15" customHeight="1">
      <c r="G5513" s="172"/>
      <c r="I5513" s="173"/>
      <c r="J5513" s="173"/>
      <c r="K5513" s="174"/>
      <c r="M5513" s="175"/>
      <c r="N5513" s="174"/>
      <c r="P5513" s="174"/>
      <c r="R5513" s="175"/>
      <c r="S5513" s="174"/>
      <c r="U5513" s="174"/>
      <c r="W5513" s="175"/>
      <c r="X5513" s="174"/>
    </row>
    <row r="5514" spans="7:24" s="165" customFormat="1" ht="15" customHeight="1">
      <c r="G5514" s="172"/>
      <c r="I5514" s="173"/>
      <c r="J5514" s="173"/>
      <c r="K5514" s="174"/>
      <c r="M5514" s="175"/>
      <c r="N5514" s="174"/>
      <c r="P5514" s="174"/>
      <c r="R5514" s="175"/>
      <c r="S5514" s="174"/>
      <c r="U5514" s="174"/>
      <c r="W5514" s="175"/>
      <c r="X5514" s="174"/>
    </row>
    <row r="5515" spans="7:24" s="165" customFormat="1" ht="15" customHeight="1">
      <c r="G5515" s="172"/>
      <c r="I5515" s="173"/>
      <c r="J5515" s="173"/>
      <c r="K5515" s="174"/>
      <c r="M5515" s="175"/>
      <c r="N5515" s="174"/>
      <c r="P5515" s="174"/>
      <c r="R5515" s="175"/>
      <c r="S5515" s="174"/>
      <c r="U5515" s="174"/>
      <c r="W5515" s="175"/>
      <c r="X5515" s="174"/>
    </row>
    <row r="5516" spans="7:24" s="165" customFormat="1" ht="15" customHeight="1">
      <c r="G5516" s="172"/>
      <c r="I5516" s="173"/>
      <c r="J5516" s="173"/>
      <c r="K5516" s="174"/>
      <c r="M5516" s="175"/>
      <c r="N5516" s="174"/>
      <c r="P5516" s="174"/>
      <c r="R5516" s="175"/>
      <c r="S5516" s="174"/>
      <c r="U5516" s="174"/>
      <c r="W5516" s="175"/>
      <c r="X5516" s="174"/>
    </row>
    <row r="5517" spans="7:24" s="165" customFormat="1" ht="15" customHeight="1">
      <c r="G5517" s="172"/>
      <c r="I5517" s="173"/>
      <c r="J5517" s="173"/>
      <c r="K5517" s="174"/>
      <c r="M5517" s="175"/>
      <c r="N5517" s="174"/>
      <c r="P5517" s="174"/>
      <c r="R5517" s="175"/>
      <c r="S5517" s="174"/>
      <c r="U5517" s="174"/>
      <c r="W5517" s="175"/>
      <c r="X5517" s="174"/>
    </row>
    <row r="5518" spans="7:24" s="165" customFormat="1" ht="15" customHeight="1">
      <c r="G5518" s="172"/>
      <c r="I5518" s="173"/>
      <c r="J5518" s="173"/>
      <c r="K5518" s="174"/>
      <c r="M5518" s="175"/>
      <c r="N5518" s="174"/>
      <c r="P5518" s="174"/>
      <c r="R5518" s="175"/>
      <c r="S5518" s="174"/>
      <c r="U5518" s="174"/>
      <c r="W5518" s="175"/>
      <c r="X5518" s="174"/>
    </row>
    <row r="5519" spans="7:24" s="165" customFormat="1" ht="15" customHeight="1">
      <c r="G5519" s="172"/>
      <c r="I5519" s="173"/>
      <c r="J5519" s="173"/>
      <c r="K5519" s="174"/>
      <c r="M5519" s="175"/>
      <c r="N5519" s="174"/>
      <c r="P5519" s="174"/>
      <c r="R5519" s="175"/>
      <c r="S5519" s="174"/>
      <c r="U5519" s="174"/>
      <c r="W5519" s="175"/>
      <c r="X5519" s="174"/>
    </row>
    <row r="5520" spans="7:24" s="165" customFormat="1" ht="15" customHeight="1">
      <c r="G5520" s="172"/>
      <c r="I5520" s="173"/>
      <c r="J5520" s="173"/>
      <c r="K5520" s="174"/>
      <c r="M5520" s="175"/>
      <c r="N5520" s="174"/>
      <c r="P5520" s="174"/>
      <c r="R5520" s="175"/>
      <c r="S5520" s="174"/>
      <c r="U5520" s="174"/>
      <c r="W5520" s="175"/>
      <c r="X5520" s="174"/>
    </row>
    <row r="5521" spans="7:24" s="165" customFormat="1" ht="15" customHeight="1">
      <c r="G5521" s="172"/>
      <c r="I5521" s="173"/>
      <c r="J5521" s="173"/>
      <c r="K5521" s="174"/>
      <c r="M5521" s="175"/>
      <c r="N5521" s="174"/>
      <c r="P5521" s="174"/>
      <c r="R5521" s="175"/>
      <c r="S5521" s="174"/>
      <c r="U5521" s="174"/>
      <c r="W5521" s="175"/>
      <c r="X5521" s="174"/>
    </row>
    <row r="5522" spans="7:24" s="165" customFormat="1" ht="15" customHeight="1">
      <c r="G5522" s="172"/>
      <c r="I5522" s="173"/>
      <c r="J5522" s="173"/>
      <c r="K5522" s="174"/>
      <c r="M5522" s="175"/>
      <c r="N5522" s="174"/>
      <c r="P5522" s="174"/>
      <c r="R5522" s="175"/>
      <c r="S5522" s="174"/>
      <c r="U5522" s="174"/>
      <c r="W5522" s="175"/>
      <c r="X5522" s="174"/>
    </row>
    <row r="5523" spans="7:24" s="165" customFormat="1" ht="15" customHeight="1">
      <c r="G5523" s="172"/>
      <c r="I5523" s="173"/>
      <c r="J5523" s="173"/>
      <c r="K5523" s="174"/>
      <c r="M5523" s="175"/>
      <c r="N5523" s="174"/>
      <c r="P5523" s="174"/>
      <c r="R5523" s="175"/>
      <c r="S5523" s="174"/>
      <c r="U5523" s="174"/>
      <c r="W5523" s="175"/>
      <c r="X5523" s="174"/>
    </row>
    <row r="5524" spans="7:24" s="165" customFormat="1" ht="15" customHeight="1">
      <c r="G5524" s="172"/>
      <c r="I5524" s="173"/>
      <c r="J5524" s="173"/>
      <c r="K5524" s="174"/>
      <c r="M5524" s="175"/>
      <c r="N5524" s="174"/>
      <c r="P5524" s="174"/>
      <c r="R5524" s="175"/>
      <c r="S5524" s="174"/>
      <c r="U5524" s="174"/>
      <c r="W5524" s="175"/>
      <c r="X5524" s="174"/>
    </row>
    <row r="5525" spans="7:24" s="165" customFormat="1" ht="15" customHeight="1">
      <c r="G5525" s="172"/>
      <c r="I5525" s="173"/>
      <c r="J5525" s="173"/>
      <c r="K5525" s="174"/>
      <c r="M5525" s="175"/>
      <c r="N5525" s="174"/>
      <c r="P5525" s="174"/>
      <c r="R5525" s="175"/>
      <c r="S5525" s="174"/>
      <c r="U5525" s="174"/>
      <c r="W5525" s="175"/>
      <c r="X5525" s="174"/>
    </row>
    <row r="5526" spans="7:24" s="165" customFormat="1" ht="15" customHeight="1">
      <c r="G5526" s="172"/>
      <c r="I5526" s="173"/>
      <c r="J5526" s="173"/>
      <c r="K5526" s="174"/>
      <c r="M5526" s="175"/>
      <c r="N5526" s="174"/>
      <c r="P5526" s="174"/>
      <c r="R5526" s="175"/>
      <c r="S5526" s="174"/>
      <c r="U5526" s="174"/>
      <c r="W5526" s="175"/>
      <c r="X5526" s="174"/>
    </row>
    <row r="5527" spans="7:24" s="165" customFormat="1" ht="15" customHeight="1">
      <c r="G5527" s="172"/>
      <c r="I5527" s="173"/>
      <c r="J5527" s="173"/>
      <c r="K5527" s="174"/>
      <c r="M5527" s="175"/>
      <c r="N5527" s="174"/>
      <c r="P5527" s="174"/>
      <c r="R5527" s="175"/>
      <c r="S5527" s="174"/>
      <c r="U5527" s="174"/>
      <c r="W5527" s="175"/>
      <c r="X5527" s="174"/>
    </row>
    <row r="5528" spans="7:24" s="165" customFormat="1" ht="15" customHeight="1">
      <c r="G5528" s="172"/>
      <c r="I5528" s="173"/>
      <c r="J5528" s="173"/>
      <c r="K5528" s="174"/>
      <c r="M5528" s="175"/>
      <c r="N5528" s="174"/>
      <c r="P5528" s="174"/>
      <c r="R5528" s="175"/>
      <c r="S5528" s="174"/>
      <c r="U5528" s="174"/>
      <c r="W5528" s="175"/>
      <c r="X5528" s="174"/>
    </row>
    <row r="5529" spans="7:24" s="165" customFormat="1" ht="15" customHeight="1">
      <c r="G5529" s="172"/>
      <c r="I5529" s="173"/>
      <c r="J5529" s="173"/>
      <c r="K5529" s="174"/>
      <c r="M5529" s="175"/>
      <c r="N5529" s="174"/>
      <c r="P5529" s="174"/>
      <c r="R5529" s="175"/>
      <c r="S5529" s="174"/>
      <c r="U5529" s="174"/>
      <c r="W5529" s="175"/>
      <c r="X5529" s="174"/>
    </row>
    <row r="5530" spans="7:24" s="165" customFormat="1" ht="15" customHeight="1">
      <c r="G5530" s="172"/>
      <c r="I5530" s="173"/>
      <c r="J5530" s="173"/>
      <c r="K5530" s="174"/>
      <c r="M5530" s="175"/>
      <c r="N5530" s="174"/>
      <c r="P5530" s="174"/>
      <c r="R5530" s="175"/>
      <c r="S5530" s="174"/>
      <c r="U5530" s="174"/>
      <c r="W5530" s="175"/>
      <c r="X5530" s="174"/>
    </row>
    <row r="5531" spans="7:24" s="165" customFormat="1" ht="15" customHeight="1">
      <c r="G5531" s="172"/>
      <c r="I5531" s="173"/>
      <c r="J5531" s="173"/>
      <c r="K5531" s="174"/>
      <c r="M5531" s="175"/>
      <c r="N5531" s="174"/>
      <c r="P5531" s="174"/>
      <c r="R5531" s="175"/>
      <c r="S5531" s="174"/>
      <c r="U5531" s="174"/>
      <c r="W5531" s="175"/>
      <c r="X5531" s="174"/>
    </row>
    <row r="5532" spans="7:24" s="165" customFormat="1" ht="15" customHeight="1">
      <c r="G5532" s="172"/>
      <c r="I5532" s="173"/>
      <c r="J5532" s="173"/>
      <c r="K5532" s="174"/>
      <c r="M5532" s="175"/>
      <c r="N5532" s="174"/>
      <c r="P5532" s="174"/>
      <c r="R5532" s="175"/>
      <c r="S5532" s="174"/>
      <c r="U5532" s="174"/>
      <c r="W5532" s="175"/>
      <c r="X5532" s="174"/>
    </row>
    <row r="5533" spans="7:24" s="165" customFormat="1" ht="15" customHeight="1">
      <c r="G5533" s="172"/>
      <c r="I5533" s="173"/>
      <c r="J5533" s="173"/>
      <c r="K5533" s="174"/>
      <c r="M5533" s="175"/>
      <c r="N5533" s="174"/>
      <c r="P5533" s="174"/>
      <c r="R5533" s="175"/>
      <c r="S5533" s="174"/>
      <c r="U5533" s="174"/>
      <c r="W5533" s="175"/>
      <c r="X5533" s="174"/>
    </row>
    <row r="5534" spans="7:24" s="165" customFormat="1" ht="15" customHeight="1">
      <c r="G5534" s="172"/>
      <c r="I5534" s="173"/>
      <c r="J5534" s="173"/>
      <c r="K5534" s="174"/>
      <c r="M5534" s="175"/>
      <c r="N5534" s="174"/>
      <c r="P5534" s="174"/>
      <c r="R5534" s="175"/>
      <c r="S5534" s="174"/>
      <c r="U5534" s="174"/>
      <c r="W5534" s="175"/>
      <c r="X5534" s="174"/>
    </row>
    <row r="5535" spans="7:24" s="165" customFormat="1" ht="15" customHeight="1">
      <c r="G5535" s="172"/>
      <c r="I5535" s="173"/>
      <c r="J5535" s="173"/>
      <c r="K5535" s="174"/>
      <c r="M5535" s="175"/>
      <c r="N5535" s="174"/>
      <c r="P5535" s="174"/>
      <c r="R5535" s="175"/>
      <c r="S5535" s="174"/>
      <c r="U5535" s="174"/>
      <c r="W5535" s="175"/>
      <c r="X5535" s="174"/>
    </row>
    <row r="5536" spans="7:24" s="165" customFormat="1" ht="15" customHeight="1">
      <c r="G5536" s="172"/>
      <c r="I5536" s="173"/>
      <c r="J5536" s="173"/>
      <c r="K5536" s="174"/>
      <c r="M5536" s="175"/>
      <c r="N5536" s="174"/>
      <c r="P5536" s="174"/>
      <c r="R5536" s="175"/>
      <c r="S5536" s="174"/>
      <c r="U5536" s="174"/>
      <c r="W5536" s="175"/>
      <c r="X5536" s="174"/>
    </row>
    <row r="5537" spans="7:24" s="165" customFormat="1" ht="15" customHeight="1">
      <c r="G5537" s="172"/>
      <c r="I5537" s="173"/>
      <c r="J5537" s="173"/>
      <c r="K5537" s="174"/>
      <c r="M5537" s="175"/>
      <c r="N5537" s="174"/>
      <c r="P5537" s="174"/>
      <c r="R5537" s="175"/>
      <c r="S5537" s="174"/>
      <c r="U5537" s="174"/>
      <c r="W5537" s="175"/>
      <c r="X5537" s="174"/>
    </row>
    <row r="5538" spans="7:24" s="165" customFormat="1" ht="15" customHeight="1">
      <c r="G5538" s="172"/>
      <c r="I5538" s="173"/>
      <c r="J5538" s="173"/>
      <c r="K5538" s="174"/>
      <c r="M5538" s="175"/>
      <c r="N5538" s="174"/>
      <c r="P5538" s="174"/>
      <c r="R5538" s="175"/>
      <c r="S5538" s="174"/>
      <c r="U5538" s="174"/>
      <c r="W5538" s="175"/>
      <c r="X5538" s="174"/>
    </row>
    <row r="5539" spans="7:24" s="165" customFormat="1" ht="15" customHeight="1">
      <c r="G5539" s="172"/>
      <c r="I5539" s="173"/>
      <c r="J5539" s="173"/>
      <c r="K5539" s="174"/>
      <c r="M5539" s="175"/>
      <c r="N5539" s="174"/>
      <c r="P5539" s="174"/>
      <c r="R5539" s="175"/>
      <c r="S5539" s="174"/>
      <c r="U5539" s="174"/>
      <c r="W5539" s="175"/>
      <c r="X5539" s="174"/>
    </row>
    <row r="5540" spans="7:24" s="165" customFormat="1" ht="15" customHeight="1">
      <c r="G5540" s="172"/>
      <c r="I5540" s="173"/>
      <c r="J5540" s="173"/>
      <c r="K5540" s="174"/>
      <c r="M5540" s="175"/>
      <c r="N5540" s="174"/>
      <c r="P5540" s="174"/>
      <c r="R5540" s="175"/>
      <c r="S5540" s="174"/>
      <c r="U5540" s="174"/>
      <c r="W5540" s="175"/>
      <c r="X5540" s="174"/>
    </row>
    <row r="5541" spans="7:24" s="165" customFormat="1" ht="15" customHeight="1">
      <c r="G5541" s="172"/>
      <c r="I5541" s="173"/>
      <c r="J5541" s="173"/>
      <c r="K5541" s="174"/>
      <c r="M5541" s="175"/>
      <c r="N5541" s="174"/>
      <c r="P5541" s="174"/>
      <c r="R5541" s="175"/>
      <c r="S5541" s="174"/>
      <c r="U5541" s="174"/>
      <c r="W5541" s="175"/>
      <c r="X5541" s="174"/>
    </row>
    <row r="5542" spans="7:24" s="165" customFormat="1" ht="15" customHeight="1">
      <c r="G5542" s="172"/>
      <c r="I5542" s="173"/>
      <c r="J5542" s="173"/>
      <c r="K5542" s="174"/>
      <c r="M5542" s="175"/>
      <c r="N5542" s="174"/>
      <c r="P5542" s="174"/>
      <c r="R5542" s="175"/>
      <c r="S5542" s="174"/>
      <c r="U5542" s="174"/>
      <c r="W5542" s="175"/>
      <c r="X5542" s="174"/>
    </row>
    <row r="5543" spans="7:24" s="165" customFormat="1" ht="15" customHeight="1">
      <c r="G5543" s="172"/>
      <c r="I5543" s="173"/>
      <c r="J5543" s="173"/>
      <c r="K5543" s="174"/>
      <c r="M5543" s="175"/>
      <c r="N5543" s="174"/>
      <c r="P5543" s="174"/>
      <c r="R5543" s="175"/>
      <c r="S5543" s="174"/>
      <c r="U5543" s="174"/>
      <c r="W5543" s="175"/>
      <c r="X5543" s="174"/>
    </row>
    <row r="5544" spans="7:24" s="165" customFormat="1" ht="15" customHeight="1">
      <c r="G5544" s="172"/>
      <c r="I5544" s="173"/>
      <c r="J5544" s="173"/>
      <c r="K5544" s="174"/>
      <c r="M5544" s="175"/>
      <c r="N5544" s="174"/>
      <c r="P5544" s="174"/>
      <c r="R5544" s="175"/>
      <c r="S5544" s="174"/>
      <c r="U5544" s="174"/>
      <c r="W5544" s="175"/>
      <c r="X5544" s="174"/>
    </row>
    <row r="5545" spans="7:24" s="165" customFormat="1" ht="15" customHeight="1">
      <c r="G5545" s="172"/>
      <c r="I5545" s="173"/>
      <c r="J5545" s="173"/>
      <c r="K5545" s="174"/>
      <c r="M5545" s="175"/>
      <c r="N5545" s="174"/>
      <c r="P5545" s="174"/>
      <c r="R5545" s="175"/>
      <c r="S5545" s="174"/>
      <c r="U5545" s="174"/>
      <c r="W5545" s="175"/>
      <c r="X5545" s="174"/>
    </row>
    <row r="5546" spans="7:24" s="165" customFormat="1" ht="15" customHeight="1">
      <c r="G5546" s="172"/>
      <c r="I5546" s="173"/>
      <c r="J5546" s="173"/>
      <c r="K5546" s="174"/>
      <c r="M5546" s="175"/>
      <c r="N5546" s="174"/>
      <c r="P5546" s="174"/>
      <c r="R5546" s="175"/>
      <c r="S5546" s="174"/>
      <c r="U5546" s="174"/>
      <c r="W5546" s="175"/>
      <c r="X5546" s="174"/>
    </row>
    <row r="5547" spans="7:24" s="165" customFormat="1" ht="15" customHeight="1">
      <c r="G5547" s="172"/>
      <c r="I5547" s="173"/>
      <c r="J5547" s="173"/>
      <c r="K5547" s="174"/>
      <c r="M5547" s="175"/>
      <c r="N5547" s="174"/>
      <c r="P5547" s="174"/>
      <c r="R5547" s="175"/>
      <c r="S5547" s="174"/>
      <c r="U5547" s="174"/>
      <c r="W5547" s="175"/>
      <c r="X5547" s="174"/>
    </row>
    <row r="5548" spans="7:24" s="165" customFormat="1" ht="15" customHeight="1">
      <c r="G5548" s="172"/>
      <c r="I5548" s="173"/>
      <c r="J5548" s="173"/>
      <c r="K5548" s="174"/>
      <c r="M5548" s="175"/>
      <c r="N5548" s="174"/>
      <c r="P5548" s="174"/>
      <c r="R5548" s="175"/>
      <c r="S5548" s="174"/>
      <c r="U5548" s="174"/>
      <c r="W5548" s="175"/>
      <c r="X5548" s="174"/>
    </row>
    <row r="5549" spans="7:24" s="165" customFormat="1" ht="15" customHeight="1">
      <c r="G5549" s="172"/>
      <c r="I5549" s="173"/>
      <c r="J5549" s="173"/>
      <c r="K5549" s="174"/>
      <c r="M5549" s="175"/>
      <c r="N5549" s="174"/>
      <c r="P5549" s="174"/>
      <c r="R5549" s="175"/>
      <c r="S5549" s="174"/>
      <c r="U5549" s="174"/>
      <c r="W5549" s="175"/>
      <c r="X5549" s="174"/>
    </row>
    <row r="5550" spans="7:24" s="165" customFormat="1" ht="15" customHeight="1">
      <c r="G5550" s="172"/>
      <c r="I5550" s="173"/>
      <c r="J5550" s="173"/>
      <c r="K5550" s="174"/>
      <c r="M5550" s="175"/>
      <c r="N5550" s="174"/>
      <c r="P5550" s="174"/>
      <c r="R5550" s="175"/>
      <c r="S5550" s="174"/>
      <c r="U5550" s="174"/>
      <c r="W5550" s="175"/>
      <c r="X5550" s="174"/>
    </row>
    <row r="5551" spans="7:24" s="165" customFormat="1" ht="15" customHeight="1">
      <c r="G5551" s="172"/>
      <c r="I5551" s="173"/>
      <c r="J5551" s="173"/>
      <c r="K5551" s="174"/>
      <c r="M5551" s="175"/>
      <c r="N5551" s="174"/>
      <c r="P5551" s="174"/>
      <c r="R5551" s="175"/>
      <c r="S5551" s="174"/>
      <c r="U5551" s="174"/>
      <c r="W5551" s="175"/>
      <c r="X5551" s="174"/>
    </row>
    <row r="5552" spans="7:24" s="165" customFormat="1" ht="15" customHeight="1">
      <c r="G5552" s="172"/>
      <c r="I5552" s="173"/>
      <c r="J5552" s="173"/>
      <c r="K5552" s="174"/>
      <c r="M5552" s="175"/>
      <c r="N5552" s="174"/>
      <c r="P5552" s="174"/>
      <c r="R5552" s="175"/>
      <c r="S5552" s="174"/>
      <c r="U5552" s="174"/>
      <c r="W5552" s="175"/>
      <c r="X5552" s="174"/>
    </row>
    <row r="5553" spans="7:24" s="165" customFormat="1" ht="15" customHeight="1">
      <c r="G5553" s="172"/>
      <c r="I5553" s="173"/>
      <c r="J5553" s="173"/>
      <c r="K5553" s="174"/>
      <c r="M5553" s="175"/>
      <c r="N5553" s="174"/>
      <c r="P5553" s="174"/>
      <c r="R5553" s="175"/>
      <c r="S5553" s="174"/>
      <c r="U5553" s="174"/>
      <c r="W5553" s="175"/>
      <c r="X5553" s="174"/>
    </row>
    <row r="5554" spans="7:24" s="165" customFormat="1" ht="15" customHeight="1">
      <c r="G5554" s="172"/>
      <c r="I5554" s="173"/>
      <c r="J5554" s="173"/>
      <c r="K5554" s="174"/>
      <c r="M5554" s="175"/>
      <c r="N5554" s="174"/>
      <c r="P5554" s="174"/>
      <c r="R5554" s="175"/>
      <c r="S5554" s="174"/>
      <c r="U5554" s="174"/>
      <c r="W5554" s="175"/>
      <c r="X5554" s="174"/>
    </row>
    <row r="5555" spans="7:24" s="165" customFormat="1" ht="15" customHeight="1">
      <c r="G5555" s="172"/>
      <c r="I5555" s="173"/>
      <c r="J5555" s="173"/>
      <c r="K5555" s="174"/>
      <c r="M5555" s="175"/>
      <c r="N5555" s="174"/>
      <c r="P5555" s="174"/>
      <c r="R5555" s="175"/>
      <c r="S5555" s="174"/>
      <c r="U5555" s="174"/>
      <c r="W5555" s="175"/>
      <c r="X5555" s="174"/>
    </row>
    <row r="5556" spans="7:24" s="165" customFormat="1" ht="15" customHeight="1">
      <c r="G5556" s="172"/>
      <c r="I5556" s="173"/>
      <c r="J5556" s="173"/>
      <c r="K5556" s="174"/>
      <c r="M5556" s="175"/>
      <c r="N5556" s="174"/>
      <c r="P5556" s="174"/>
      <c r="R5556" s="175"/>
      <c r="S5556" s="174"/>
      <c r="U5556" s="174"/>
      <c r="W5556" s="175"/>
      <c r="X5556" s="174"/>
    </row>
    <row r="5557" spans="7:24" s="165" customFormat="1" ht="15" customHeight="1">
      <c r="G5557" s="172"/>
      <c r="I5557" s="173"/>
      <c r="J5557" s="173"/>
      <c r="K5557" s="174"/>
      <c r="M5557" s="175"/>
      <c r="N5557" s="174"/>
      <c r="P5557" s="174"/>
      <c r="R5557" s="175"/>
      <c r="S5557" s="174"/>
      <c r="U5557" s="174"/>
      <c r="W5557" s="175"/>
      <c r="X5557" s="174"/>
    </row>
    <row r="5558" spans="7:24" s="165" customFormat="1" ht="15" customHeight="1">
      <c r="G5558" s="172"/>
      <c r="I5558" s="173"/>
      <c r="J5558" s="173"/>
      <c r="K5558" s="174"/>
      <c r="M5558" s="175"/>
      <c r="N5558" s="174"/>
      <c r="P5558" s="174"/>
      <c r="R5558" s="175"/>
      <c r="S5558" s="174"/>
      <c r="U5558" s="174"/>
      <c r="W5558" s="175"/>
      <c r="X5558" s="174"/>
    </row>
    <row r="5559" spans="7:24" s="165" customFormat="1" ht="15" customHeight="1">
      <c r="G5559" s="172"/>
      <c r="I5559" s="173"/>
      <c r="J5559" s="173"/>
      <c r="K5559" s="174"/>
      <c r="M5559" s="175"/>
      <c r="N5559" s="174"/>
      <c r="P5559" s="174"/>
      <c r="R5559" s="175"/>
      <c r="S5559" s="174"/>
      <c r="U5559" s="174"/>
      <c r="W5559" s="175"/>
      <c r="X5559" s="174"/>
    </row>
    <row r="5560" spans="7:24" s="165" customFormat="1" ht="15" customHeight="1">
      <c r="G5560" s="172"/>
      <c r="I5560" s="173"/>
      <c r="J5560" s="173"/>
      <c r="K5560" s="174"/>
      <c r="M5560" s="175"/>
      <c r="N5560" s="174"/>
      <c r="P5560" s="174"/>
      <c r="R5560" s="175"/>
      <c r="S5560" s="174"/>
      <c r="U5560" s="174"/>
      <c r="W5560" s="175"/>
      <c r="X5560" s="174"/>
    </row>
    <row r="5561" spans="7:24" s="165" customFormat="1" ht="15" customHeight="1">
      <c r="G5561" s="172"/>
      <c r="I5561" s="173"/>
      <c r="J5561" s="173"/>
      <c r="K5561" s="174"/>
      <c r="M5561" s="175"/>
      <c r="N5561" s="174"/>
      <c r="P5561" s="174"/>
      <c r="R5561" s="175"/>
      <c r="S5561" s="174"/>
      <c r="U5561" s="174"/>
      <c r="W5561" s="175"/>
      <c r="X5561" s="174"/>
    </row>
    <row r="5562" spans="7:24" s="165" customFormat="1" ht="15" customHeight="1">
      <c r="G5562" s="172"/>
      <c r="I5562" s="173"/>
      <c r="J5562" s="173"/>
      <c r="K5562" s="174"/>
      <c r="M5562" s="175"/>
      <c r="N5562" s="174"/>
      <c r="P5562" s="174"/>
      <c r="R5562" s="175"/>
      <c r="S5562" s="174"/>
      <c r="U5562" s="174"/>
      <c r="W5562" s="175"/>
      <c r="X5562" s="174"/>
    </row>
    <row r="5563" spans="7:24" s="165" customFormat="1" ht="15" customHeight="1">
      <c r="G5563" s="172"/>
      <c r="I5563" s="173"/>
      <c r="J5563" s="173"/>
      <c r="K5563" s="174"/>
      <c r="M5563" s="175"/>
      <c r="N5563" s="174"/>
      <c r="P5563" s="174"/>
      <c r="R5563" s="175"/>
      <c r="S5563" s="174"/>
      <c r="U5563" s="174"/>
      <c r="W5563" s="175"/>
      <c r="X5563" s="174"/>
    </row>
    <row r="5564" spans="7:24" s="165" customFormat="1" ht="15" customHeight="1">
      <c r="G5564" s="172"/>
      <c r="I5564" s="173"/>
      <c r="J5564" s="173"/>
      <c r="K5564" s="174"/>
      <c r="M5564" s="175"/>
      <c r="N5564" s="174"/>
      <c r="P5564" s="174"/>
      <c r="R5564" s="175"/>
      <c r="S5564" s="174"/>
      <c r="U5564" s="174"/>
      <c r="W5564" s="175"/>
      <c r="X5564" s="174"/>
    </row>
    <row r="5565" spans="7:24" s="165" customFormat="1" ht="15" customHeight="1">
      <c r="G5565" s="172"/>
      <c r="I5565" s="173"/>
      <c r="J5565" s="173"/>
      <c r="K5565" s="174"/>
      <c r="M5565" s="175"/>
      <c r="N5565" s="174"/>
      <c r="P5565" s="174"/>
      <c r="R5565" s="175"/>
      <c r="S5565" s="174"/>
      <c r="U5565" s="174"/>
      <c r="W5565" s="175"/>
      <c r="X5565" s="174"/>
    </row>
    <row r="5566" spans="7:24" s="165" customFormat="1" ht="15" customHeight="1">
      <c r="G5566" s="172"/>
      <c r="I5566" s="173"/>
      <c r="J5566" s="173"/>
      <c r="K5566" s="174"/>
      <c r="M5566" s="175"/>
      <c r="N5566" s="174"/>
      <c r="P5566" s="174"/>
      <c r="R5566" s="175"/>
      <c r="S5566" s="174"/>
      <c r="U5566" s="174"/>
      <c r="W5566" s="175"/>
      <c r="X5566" s="174"/>
    </row>
    <row r="5567" spans="7:24" s="165" customFormat="1" ht="15" customHeight="1">
      <c r="G5567" s="172"/>
      <c r="I5567" s="173"/>
      <c r="J5567" s="173"/>
      <c r="K5567" s="174"/>
      <c r="M5567" s="175"/>
      <c r="N5567" s="174"/>
      <c r="P5567" s="174"/>
      <c r="R5567" s="175"/>
      <c r="S5567" s="174"/>
      <c r="U5567" s="174"/>
      <c r="W5567" s="175"/>
      <c r="X5567" s="174"/>
    </row>
    <row r="5568" spans="7:24" s="165" customFormat="1" ht="15" customHeight="1">
      <c r="G5568" s="172"/>
      <c r="I5568" s="173"/>
      <c r="J5568" s="173"/>
      <c r="K5568" s="174"/>
      <c r="M5568" s="175"/>
      <c r="N5568" s="174"/>
      <c r="P5568" s="174"/>
      <c r="R5568" s="175"/>
      <c r="S5568" s="174"/>
      <c r="U5568" s="174"/>
      <c r="W5568" s="175"/>
      <c r="X5568" s="174"/>
    </row>
    <row r="5569" spans="7:24" s="165" customFormat="1" ht="15" customHeight="1">
      <c r="G5569" s="172"/>
      <c r="I5569" s="173"/>
      <c r="J5569" s="173"/>
      <c r="K5569" s="174"/>
      <c r="M5569" s="175"/>
      <c r="N5569" s="174"/>
      <c r="P5569" s="174"/>
      <c r="R5569" s="175"/>
      <c r="S5569" s="174"/>
      <c r="U5569" s="174"/>
      <c r="W5569" s="175"/>
      <c r="X5569" s="174"/>
    </row>
    <row r="5570" spans="7:24" s="165" customFormat="1" ht="15" customHeight="1">
      <c r="G5570" s="172"/>
      <c r="I5570" s="173"/>
      <c r="J5570" s="173"/>
      <c r="K5570" s="174"/>
      <c r="M5570" s="175"/>
      <c r="N5570" s="174"/>
      <c r="P5570" s="174"/>
      <c r="R5570" s="175"/>
      <c r="S5570" s="174"/>
      <c r="U5570" s="174"/>
      <c r="W5570" s="175"/>
      <c r="X5570" s="174"/>
    </row>
    <row r="5571" spans="7:24" s="165" customFormat="1" ht="15" customHeight="1">
      <c r="G5571" s="172"/>
      <c r="I5571" s="173"/>
      <c r="J5571" s="173"/>
      <c r="K5571" s="174"/>
      <c r="M5571" s="175"/>
      <c r="N5571" s="174"/>
      <c r="P5571" s="174"/>
      <c r="R5571" s="175"/>
      <c r="S5571" s="174"/>
      <c r="U5571" s="174"/>
      <c r="W5571" s="175"/>
      <c r="X5571" s="174"/>
    </row>
    <row r="5572" spans="7:24" s="165" customFormat="1" ht="15" customHeight="1">
      <c r="G5572" s="172"/>
      <c r="I5572" s="173"/>
      <c r="J5572" s="173"/>
      <c r="K5572" s="174"/>
      <c r="M5572" s="175"/>
      <c r="N5572" s="174"/>
      <c r="P5572" s="174"/>
      <c r="R5572" s="175"/>
      <c r="S5572" s="174"/>
      <c r="U5572" s="174"/>
      <c r="W5572" s="175"/>
      <c r="X5572" s="174"/>
    </row>
    <row r="5573" spans="7:24" s="165" customFormat="1" ht="15" customHeight="1">
      <c r="G5573" s="172"/>
      <c r="I5573" s="173"/>
      <c r="J5573" s="173"/>
      <c r="K5573" s="174"/>
      <c r="M5573" s="175"/>
      <c r="N5573" s="174"/>
      <c r="P5573" s="174"/>
      <c r="R5573" s="175"/>
      <c r="S5573" s="174"/>
      <c r="U5573" s="174"/>
      <c r="W5573" s="175"/>
      <c r="X5573" s="174"/>
    </row>
    <row r="5574" spans="7:24" s="165" customFormat="1" ht="15" customHeight="1">
      <c r="G5574" s="172"/>
      <c r="I5574" s="173"/>
      <c r="J5574" s="173"/>
      <c r="K5574" s="174"/>
      <c r="M5574" s="175"/>
      <c r="N5574" s="174"/>
      <c r="P5574" s="174"/>
      <c r="R5574" s="175"/>
      <c r="S5574" s="174"/>
      <c r="U5574" s="174"/>
      <c r="W5574" s="175"/>
      <c r="X5574" s="174"/>
    </row>
    <row r="5575" spans="7:24" s="165" customFormat="1" ht="15" customHeight="1">
      <c r="G5575" s="172"/>
      <c r="I5575" s="173"/>
      <c r="J5575" s="173"/>
      <c r="K5575" s="174"/>
      <c r="M5575" s="175"/>
      <c r="N5575" s="174"/>
      <c r="P5575" s="174"/>
      <c r="R5575" s="175"/>
      <c r="S5575" s="174"/>
      <c r="U5575" s="174"/>
      <c r="W5575" s="175"/>
      <c r="X5575" s="174"/>
    </row>
    <row r="5576" spans="7:24" s="165" customFormat="1" ht="15" customHeight="1">
      <c r="G5576" s="172"/>
      <c r="I5576" s="173"/>
      <c r="J5576" s="173"/>
      <c r="K5576" s="174"/>
      <c r="M5576" s="175"/>
      <c r="N5576" s="174"/>
      <c r="P5576" s="174"/>
      <c r="R5576" s="175"/>
      <c r="S5576" s="174"/>
      <c r="U5576" s="174"/>
      <c r="W5576" s="175"/>
      <c r="X5576" s="174"/>
    </row>
    <row r="5577" spans="7:24" s="165" customFormat="1" ht="15" customHeight="1">
      <c r="G5577" s="172"/>
      <c r="I5577" s="173"/>
      <c r="J5577" s="173"/>
      <c r="K5577" s="174"/>
      <c r="M5577" s="175"/>
      <c r="N5577" s="174"/>
      <c r="P5577" s="174"/>
      <c r="R5577" s="175"/>
      <c r="S5577" s="174"/>
      <c r="U5577" s="174"/>
      <c r="W5577" s="175"/>
      <c r="X5577" s="174"/>
    </row>
    <row r="5578" spans="7:24" s="165" customFormat="1" ht="15" customHeight="1">
      <c r="G5578" s="172"/>
      <c r="I5578" s="173"/>
      <c r="J5578" s="173"/>
      <c r="K5578" s="174"/>
      <c r="M5578" s="175"/>
      <c r="N5578" s="174"/>
      <c r="P5578" s="174"/>
      <c r="R5578" s="175"/>
      <c r="S5578" s="174"/>
      <c r="U5578" s="174"/>
      <c r="W5578" s="175"/>
      <c r="X5578" s="174"/>
    </row>
    <row r="5579" spans="7:24" s="165" customFormat="1" ht="15" customHeight="1">
      <c r="G5579" s="172"/>
      <c r="I5579" s="173"/>
      <c r="J5579" s="173"/>
      <c r="K5579" s="174"/>
      <c r="M5579" s="175"/>
      <c r="N5579" s="174"/>
      <c r="P5579" s="174"/>
      <c r="R5579" s="175"/>
      <c r="S5579" s="174"/>
      <c r="U5579" s="174"/>
      <c r="W5579" s="175"/>
      <c r="X5579" s="174"/>
    </row>
    <row r="5580" spans="7:24" s="165" customFormat="1" ht="15" customHeight="1">
      <c r="G5580" s="172"/>
      <c r="I5580" s="173"/>
      <c r="J5580" s="173"/>
      <c r="K5580" s="174"/>
      <c r="M5580" s="175"/>
      <c r="N5580" s="174"/>
      <c r="P5580" s="174"/>
      <c r="R5580" s="175"/>
      <c r="S5580" s="174"/>
      <c r="U5580" s="174"/>
      <c r="W5580" s="175"/>
      <c r="X5580" s="174"/>
    </row>
    <row r="5581" spans="7:24" s="165" customFormat="1" ht="15" customHeight="1">
      <c r="G5581" s="172"/>
      <c r="I5581" s="173"/>
      <c r="J5581" s="173"/>
      <c r="K5581" s="174"/>
      <c r="M5581" s="175"/>
      <c r="N5581" s="174"/>
      <c r="P5581" s="174"/>
      <c r="R5581" s="175"/>
      <c r="S5581" s="174"/>
      <c r="U5581" s="174"/>
      <c r="W5581" s="175"/>
      <c r="X5581" s="174"/>
    </row>
    <row r="5582" spans="7:24" s="165" customFormat="1" ht="15" customHeight="1">
      <c r="G5582" s="172"/>
      <c r="I5582" s="173"/>
      <c r="J5582" s="173"/>
      <c r="K5582" s="174"/>
      <c r="M5582" s="175"/>
      <c r="N5582" s="174"/>
      <c r="P5582" s="174"/>
      <c r="R5582" s="175"/>
      <c r="S5582" s="174"/>
      <c r="U5582" s="174"/>
      <c r="W5582" s="175"/>
      <c r="X5582" s="174"/>
    </row>
    <row r="5583" spans="7:24" s="165" customFormat="1" ht="15" customHeight="1">
      <c r="G5583" s="172"/>
      <c r="I5583" s="173"/>
      <c r="J5583" s="173"/>
      <c r="K5583" s="174"/>
      <c r="M5583" s="175"/>
      <c r="N5583" s="174"/>
      <c r="P5583" s="174"/>
      <c r="R5583" s="175"/>
      <c r="S5583" s="174"/>
      <c r="U5583" s="174"/>
      <c r="W5583" s="175"/>
      <c r="X5583" s="174"/>
    </row>
    <row r="5584" spans="7:24" s="165" customFormat="1" ht="15" customHeight="1">
      <c r="G5584" s="172"/>
      <c r="I5584" s="173"/>
      <c r="J5584" s="173"/>
      <c r="K5584" s="174"/>
      <c r="M5584" s="175"/>
      <c r="N5584" s="174"/>
      <c r="P5584" s="174"/>
      <c r="R5584" s="175"/>
      <c r="S5584" s="174"/>
      <c r="U5584" s="174"/>
      <c r="W5584" s="175"/>
      <c r="X5584" s="174"/>
    </row>
    <row r="5585" spans="7:24" s="165" customFormat="1" ht="15" customHeight="1">
      <c r="G5585" s="172"/>
      <c r="I5585" s="173"/>
      <c r="J5585" s="173"/>
      <c r="K5585" s="174"/>
      <c r="M5585" s="175"/>
      <c r="N5585" s="174"/>
      <c r="P5585" s="174"/>
      <c r="R5585" s="175"/>
      <c r="S5585" s="174"/>
      <c r="U5585" s="174"/>
      <c r="W5585" s="175"/>
      <c r="X5585" s="174"/>
    </row>
    <row r="5586" spans="7:24" s="165" customFormat="1" ht="15" customHeight="1">
      <c r="G5586" s="172"/>
      <c r="I5586" s="173"/>
      <c r="J5586" s="173"/>
      <c r="K5586" s="174"/>
      <c r="M5586" s="175"/>
      <c r="N5586" s="174"/>
      <c r="P5586" s="174"/>
      <c r="R5586" s="175"/>
      <c r="S5586" s="174"/>
      <c r="U5586" s="174"/>
      <c r="W5586" s="175"/>
      <c r="X5586" s="174"/>
    </row>
    <row r="5587" spans="7:24" s="165" customFormat="1" ht="15" customHeight="1">
      <c r="G5587" s="172"/>
      <c r="I5587" s="173"/>
      <c r="J5587" s="173"/>
      <c r="K5587" s="174"/>
      <c r="M5587" s="175"/>
      <c r="N5587" s="174"/>
      <c r="P5587" s="174"/>
      <c r="R5587" s="175"/>
      <c r="S5587" s="174"/>
      <c r="U5587" s="174"/>
      <c r="W5587" s="175"/>
      <c r="X5587" s="174"/>
    </row>
    <row r="5588" spans="7:24" s="165" customFormat="1" ht="15" customHeight="1">
      <c r="G5588" s="172"/>
      <c r="I5588" s="173"/>
      <c r="J5588" s="173"/>
      <c r="K5588" s="174"/>
      <c r="M5588" s="175"/>
      <c r="N5588" s="174"/>
      <c r="P5588" s="174"/>
      <c r="R5588" s="175"/>
      <c r="S5588" s="174"/>
      <c r="U5588" s="174"/>
      <c r="W5588" s="175"/>
      <c r="X5588" s="174"/>
    </row>
    <row r="5589" spans="7:24" s="165" customFormat="1" ht="15" customHeight="1">
      <c r="G5589" s="172"/>
      <c r="I5589" s="173"/>
      <c r="J5589" s="173"/>
      <c r="K5589" s="174"/>
      <c r="M5589" s="175"/>
      <c r="N5589" s="174"/>
      <c r="P5589" s="174"/>
      <c r="R5589" s="175"/>
      <c r="S5589" s="174"/>
      <c r="U5589" s="174"/>
      <c r="W5589" s="175"/>
      <c r="X5589" s="174"/>
    </row>
    <row r="5590" spans="7:24" s="165" customFormat="1" ht="15" customHeight="1">
      <c r="G5590" s="172"/>
      <c r="I5590" s="173"/>
      <c r="J5590" s="173"/>
      <c r="K5590" s="174"/>
      <c r="M5590" s="175"/>
      <c r="N5590" s="174"/>
      <c r="P5590" s="174"/>
      <c r="R5590" s="175"/>
      <c r="S5590" s="174"/>
      <c r="U5590" s="174"/>
      <c r="W5590" s="175"/>
      <c r="X5590" s="174"/>
    </row>
    <row r="5591" spans="7:24" s="165" customFormat="1" ht="15" customHeight="1">
      <c r="G5591" s="172"/>
      <c r="I5591" s="173"/>
      <c r="J5591" s="173"/>
      <c r="K5591" s="174"/>
      <c r="M5591" s="175"/>
      <c r="N5591" s="174"/>
      <c r="P5591" s="174"/>
      <c r="R5591" s="175"/>
      <c r="S5591" s="174"/>
      <c r="U5591" s="174"/>
      <c r="W5591" s="175"/>
      <c r="X5591" s="174"/>
    </row>
    <row r="5592" spans="7:24" s="165" customFormat="1" ht="15" customHeight="1">
      <c r="G5592" s="172"/>
      <c r="I5592" s="173"/>
      <c r="J5592" s="173"/>
      <c r="K5592" s="174"/>
      <c r="M5592" s="175"/>
      <c r="N5592" s="174"/>
      <c r="P5592" s="174"/>
      <c r="R5592" s="175"/>
      <c r="S5592" s="174"/>
      <c r="U5592" s="174"/>
      <c r="W5592" s="175"/>
      <c r="X5592" s="174"/>
    </row>
    <row r="5593" spans="7:24" s="165" customFormat="1" ht="15" customHeight="1">
      <c r="G5593" s="172"/>
      <c r="I5593" s="173"/>
      <c r="J5593" s="173"/>
      <c r="K5593" s="174"/>
      <c r="M5593" s="175"/>
      <c r="N5593" s="174"/>
      <c r="P5593" s="174"/>
      <c r="R5593" s="175"/>
      <c r="S5593" s="174"/>
      <c r="U5593" s="174"/>
      <c r="W5593" s="175"/>
      <c r="X5593" s="174"/>
    </row>
    <row r="5594" spans="7:24" s="165" customFormat="1" ht="15" customHeight="1">
      <c r="G5594" s="172"/>
      <c r="I5594" s="173"/>
      <c r="J5594" s="173"/>
      <c r="K5594" s="174"/>
      <c r="M5594" s="175"/>
      <c r="N5594" s="174"/>
      <c r="P5594" s="174"/>
      <c r="R5594" s="175"/>
      <c r="S5594" s="174"/>
      <c r="U5594" s="174"/>
      <c r="W5594" s="175"/>
      <c r="X5594" s="174"/>
    </row>
    <row r="5595" spans="7:24" s="165" customFormat="1" ht="15" customHeight="1">
      <c r="G5595" s="172"/>
      <c r="I5595" s="173"/>
      <c r="J5595" s="173"/>
      <c r="K5595" s="174"/>
      <c r="M5595" s="175"/>
      <c r="N5595" s="174"/>
      <c r="P5595" s="174"/>
      <c r="R5595" s="175"/>
      <c r="S5595" s="174"/>
      <c r="U5595" s="174"/>
      <c r="W5595" s="175"/>
      <c r="X5595" s="174"/>
    </row>
    <row r="5596" spans="7:24" s="165" customFormat="1" ht="15" customHeight="1">
      <c r="G5596" s="172"/>
      <c r="I5596" s="173"/>
      <c r="J5596" s="173"/>
      <c r="K5596" s="174"/>
      <c r="M5596" s="175"/>
      <c r="N5596" s="174"/>
      <c r="P5596" s="174"/>
      <c r="R5596" s="175"/>
      <c r="S5596" s="174"/>
      <c r="U5596" s="174"/>
      <c r="W5596" s="175"/>
      <c r="X5596" s="174"/>
    </row>
    <row r="5597" spans="7:24" s="165" customFormat="1" ht="15" customHeight="1">
      <c r="G5597" s="172"/>
      <c r="I5597" s="173"/>
      <c r="J5597" s="173"/>
      <c r="K5597" s="174"/>
      <c r="M5597" s="175"/>
      <c r="N5597" s="174"/>
      <c r="P5597" s="174"/>
      <c r="R5597" s="175"/>
      <c r="S5597" s="174"/>
      <c r="U5597" s="174"/>
      <c r="W5597" s="175"/>
      <c r="X5597" s="174"/>
    </row>
    <row r="5598" spans="7:24" s="165" customFormat="1" ht="15" customHeight="1">
      <c r="G5598" s="172"/>
      <c r="I5598" s="173"/>
      <c r="J5598" s="173"/>
      <c r="K5598" s="174"/>
      <c r="M5598" s="175"/>
      <c r="N5598" s="174"/>
      <c r="P5598" s="174"/>
      <c r="R5598" s="175"/>
      <c r="S5598" s="174"/>
      <c r="U5598" s="174"/>
      <c r="W5598" s="175"/>
      <c r="X5598" s="174"/>
    </row>
    <row r="5599" spans="7:24" s="165" customFormat="1" ht="15" customHeight="1">
      <c r="G5599" s="172"/>
      <c r="I5599" s="173"/>
      <c r="J5599" s="173"/>
      <c r="K5599" s="174"/>
      <c r="M5599" s="175"/>
      <c r="N5599" s="174"/>
      <c r="P5599" s="174"/>
      <c r="R5599" s="175"/>
      <c r="S5599" s="174"/>
      <c r="U5599" s="174"/>
      <c r="W5599" s="175"/>
      <c r="X5599" s="174"/>
    </row>
    <row r="5600" spans="7:24" s="165" customFormat="1" ht="15" customHeight="1">
      <c r="G5600" s="172"/>
      <c r="I5600" s="173"/>
      <c r="J5600" s="173"/>
      <c r="K5600" s="174"/>
      <c r="M5600" s="175"/>
      <c r="N5600" s="174"/>
      <c r="P5600" s="174"/>
      <c r="R5600" s="175"/>
      <c r="S5600" s="174"/>
      <c r="U5600" s="174"/>
      <c r="W5600" s="175"/>
      <c r="X5600" s="174"/>
    </row>
    <row r="5601" spans="7:24" s="165" customFormat="1" ht="15" customHeight="1">
      <c r="G5601" s="172"/>
      <c r="I5601" s="173"/>
      <c r="J5601" s="173"/>
      <c r="K5601" s="174"/>
      <c r="M5601" s="175"/>
      <c r="N5601" s="174"/>
      <c r="P5601" s="174"/>
      <c r="R5601" s="175"/>
      <c r="S5601" s="174"/>
      <c r="U5601" s="174"/>
      <c r="W5601" s="175"/>
      <c r="X5601" s="174"/>
    </row>
    <row r="5602" spans="7:24" s="165" customFormat="1" ht="15" customHeight="1">
      <c r="G5602" s="172"/>
      <c r="I5602" s="173"/>
      <c r="J5602" s="173"/>
      <c r="K5602" s="174"/>
      <c r="M5602" s="175"/>
      <c r="N5602" s="174"/>
      <c r="P5602" s="174"/>
      <c r="R5602" s="175"/>
      <c r="S5602" s="174"/>
      <c r="U5602" s="174"/>
      <c r="W5602" s="175"/>
      <c r="X5602" s="174"/>
    </row>
    <row r="5603" spans="7:24" s="165" customFormat="1" ht="15" customHeight="1">
      <c r="G5603" s="172"/>
      <c r="I5603" s="173"/>
      <c r="J5603" s="173"/>
      <c r="K5603" s="174"/>
      <c r="M5603" s="175"/>
      <c r="N5603" s="174"/>
      <c r="P5603" s="174"/>
      <c r="R5603" s="175"/>
      <c r="S5603" s="174"/>
      <c r="U5603" s="174"/>
      <c r="W5603" s="175"/>
      <c r="X5603" s="174"/>
    </row>
    <row r="5604" spans="7:24" s="165" customFormat="1" ht="15" customHeight="1">
      <c r="G5604" s="172"/>
      <c r="I5604" s="173"/>
      <c r="J5604" s="173"/>
      <c r="K5604" s="174"/>
      <c r="M5604" s="175"/>
      <c r="N5604" s="174"/>
      <c r="P5604" s="174"/>
      <c r="R5604" s="175"/>
      <c r="S5604" s="174"/>
      <c r="U5604" s="174"/>
      <c r="W5604" s="175"/>
      <c r="X5604" s="174"/>
    </row>
    <row r="5605" spans="7:24" s="165" customFormat="1" ht="15" customHeight="1">
      <c r="G5605" s="172"/>
      <c r="I5605" s="173"/>
      <c r="J5605" s="173"/>
      <c r="K5605" s="174"/>
      <c r="M5605" s="175"/>
      <c r="N5605" s="174"/>
      <c r="P5605" s="174"/>
      <c r="R5605" s="175"/>
      <c r="S5605" s="174"/>
      <c r="U5605" s="174"/>
      <c r="W5605" s="175"/>
      <c r="X5605" s="174"/>
    </row>
    <row r="5606" spans="7:24" s="165" customFormat="1" ht="15" customHeight="1">
      <c r="G5606" s="172"/>
      <c r="I5606" s="173"/>
      <c r="J5606" s="173"/>
      <c r="K5606" s="174"/>
      <c r="M5606" s="175"/>
      <c r="N5606" s="174"/>
      <c r="P5606" s="174"/>
      <c r="R5606" s="175"/>
      <c r="S5606" s="174"/>
      <c r="U5606" s="174"/>
      <c r="W5606" s="175"/>
      <c r="X5606" s="174"/>
    </row>
    <row r="5607" spans="7:24" s="165" customFormat="1" ht="15" customHeight="1">
      <c r="G5607" s="172"/>
      <c r="I5607" s="173"/>
      <c r="J5607" s="173"/>
      <c r="K5607" s="174"/>
      <c r="M5607" s="175"/>
      <c r="N5607" s="174"/>
      <c r="P5607" s="174"/>
      <c r="R5607" s="175"/>
      <c r="S5607" s="174"/>
      <c r="U5607" s="174"/>
      <c r="W5607" s="175"/>
      <c r="X5607" s="174"/>
    </row>
    <row r="5608" spans="7:24" s="165" customFormat="1" ht="15" customHeight="1">
      <c r="G5608" s="172"/>
      <c r="I5608" s="173"/>
      <c r="J5608" s="173"/>
      <c r="K5608" s="174"/>
      <c r="M5608" s="175"/>
      <c r="N5608" s="174"/>
      <c r="P5608" s="174"/>
      <c r="R5608" s="175"/>
      <c r="S5608" s="174"/>
      <c r="U5608" s="174"/>
      <c r="W5608" s="175"/>
      <c r="X5608" s="174"/>
    </row>
    <row r="5609" spans="7:24" s="165" customFormat="1" ht="15" customHeight="1">
      <c r="G5609" s="172"/>
      <c r="I5609" s="173"/>
      <c r="J5609" s="173"/>
      <c r="K5609" s="174"/>
      <c r="M5609" s="175"/>
      <c r="N5609" s="174"/>
      <c r="P5609" s="174"/>
      <c r="R5609" s="175"/>
      <c r="S5609" s="174"/>
      <c r="U5609" s="174"/>
      <c r="W5609" s="175"/>
      <c r="X5609" s="174"/>
    </row>
    <row r="5610" spans="7:24" s="165" customFormat="1" ht="15" customHeight="1">
      <c r="G5610" s="172"/>
      <c r="I5610" s="173"/>
      <c r="J5610" s="173"/>
      <c r="K5610" s="174"/>
      <c r="M5610" s="175"/>
      <c r="N5610" s="174"/>
      <c r="P5610" s="174"/>
      <c r="R5610" s="175"/>
      <c r="S5610" s="174"/>
      <c r="U5610" s="174"/>
      <c r="W5610" s="175"/>
      <c r="X5610" s="174"/>
    </row>
    <row r="5611" spans="7:24" s="165" customFormat="1" ht="15" customHeight="1">
      <c r="G5611" s="172"/>
      <c r="I5611" s="173"/>
      <c r="J5611" s="173"/>
      <c r="K5611" s="174"/>
      <c r="M5611" s="175"/>
      <c r="N5611" s="174"/>
      <c r="P5611" s="174"/>
      <c r="R5611" s="175"/>
      <c r="S5611" s="174"/>
      <c r="U5611" s="174"/>
      <c r="W5611" s="175"/>
      <c r="X5611" s="174"/>
    </row>
    <row r="5612" spans="7:24" s="165" customFormat="1" ht="15" customHeight="1">
      <c r="G5612" s="172"/>
      <c r="I5612" s="173"/>
      <c r="J5612" s="173"/>
      <c r="K5612" s="174"/>
      <c r="M5612" s="175"/>
      <c r="N5612" s="174"/>
      <c r="P5612" s="174"/>
      <c r="R5612" s="175"/>
      <c r="S5612" s="174"/>
      <c r="U5612" s="174"/>
      <c r="W5612" s="175"/>
      <c r="X5612" s="174"/>
    </row>
    <row r="5613" spans="7:24" s="165" customFormat="1" ht="15" customHeight="1">
      <c r="G5613" s="172"/>
      <c r="I5613" s="173"/>
      <c r="J5613" s="173"/>
      <c r="K5613" s="174"/>
      <c r="M5613" s="175"/>
      <c r="N5613" s="174"/>
      <c r="P5613" s="174"/>
      <c r="R5613" s="175"/>
      <c r="S5613" s="174"/>
      <c r="U5613" s="174"/>
      <c r="W5613" s="175"/>
      <c r="X5613" s="174"/>
    </row>
    <row r="5614" spans="7:24" s="165" customFormat="1" ht="15" customHeight="1">
      <c r="G5614" s="172"/>
      <c r="I5614" s="173"/>
      <c r="J5614" s="173"/>
      <c r="K5614" s="174"/>
      <c r="M5614" s="175"/>
      <c r="N5614" s="174"/>
      <c r="P5614" s="174"/>
      <c r="R5614" s="175"/>
      <c r="S5614" s="174"/>
      <c r="U5614" s="174"/>
      <c r="W5614" s="175"/>
      <c r="X5614" s="174"/>
    </row>
    <row r="5615" spans="7:24" s="165" customFormat="1" ht="15" customHeight="1">
      <c r="G5615" s="172"/>
      <c r="I5615" s="173"/>
      <c r="J5615" s="173"/>
      <c r="K5615" s="174"/>
      <c r="M5615" s="175"/>
      <c r="N5615" s="174"/>
      <c r="P5615" s="174"/>
      <c r="R5615" s="175"/>
      <c r="S5615" s="174"/>
      <c r="U5615" s="174"/>
      <c r="W5615" s="175"/>
      <c r="X5615" s="174"/>
    </row>
    <row r="5616" spans="7:24" s="165" customFormat="1" ht="15" customHeight="1">
      <c r="G5616" s="172"/>
      <c r="I5616" s="173"/>
      <c r="J5616" s="173"/>
      <c r="K5616" s="174"/>
      <c r="M5616" s="175"/>
      <c r="N5616" s="174"/>
      <c r="P5616" s="174"/>
      <c r="R5616" s="175"/>
      <c r="S5616" s="174"/>
      <c r="U5616" s="174"/>
      <c r="W5616" s="175"/>
      <c r="X5616" s="174"/>
    </row>
    <row r="5617" spans="7:24" s="165" customFormat="1" ht="15" customHeight="1">
      <c r="G5617" s="172"/>
      <c r="I5617" s="173"/>
      <c r="J5617" s="173"/>
      <c r="K5617" s="174"/>
      <c r="M5617" s="175"/>
      <c r="N5617" s="174"/>
      <c r="P5617" s="174"/>
      <c r="R5617" s="175"/>
      <c r="S5617" s="174"/>
      <c r="U5617" s="174"/>
      <c r="W5617" s="175"/>
      <c r="X5617" s="174"/>
    </row>
    <row r="5618" spans="7:24" s="165" customFormat="1" ht="15" customHeight="1">
      <c r="G5618" s="172"/>
      <c r="I5618" s="173"/>
      <c r="J5618" s="173"/>
      <c r="K5618" s="174"/>
      <c r="M5618" s="175"/>
      <c r="N5618" s="174"/>
      <c r="P5618" s="174"/>
      <c r="R5618" s="175"/>
      <c r="S5618" s="174"/>
      <c r="U5618" s="174"/>
      <c r="W5618" s="175"/>
      <c r="X5618" s="174"/>
    </row>
    <row r="5619" spans="7:24" s="165" customFormat="1" ht="15" customHeight="1">
      <c r="G5619" s="172"/>
      <c r="I5619" s="173"/>
      <c r="J5619" s="173"/>
      <c r="K5619" s="174"/>
      <c r="M5619" s="175"/>
      <c r="N5619" s="174"/>
      <c r="P5619" s="174"/>
      <c r="R5619" s="175"/>
      <c r="S5619" s="174"/>
      <c r="U5619" s="174"/>
      <c r="W5619" s="175"/>
      <c r="X5619" s="174"/>
    </row>
    <row r="5620" spans="7:24" s="165" customFormat="1" ht="15" customHeight="1">
      <c r="G5620" s="172"/>
      <c r="I5620" s="173"/>
      <c r="J5620" s="173"/>
      <c r="K5620" s="174"/>
      <c r="M5620" s="175"/>
      <c r="N5620" s="174"/>
      <c r="P5620" s="174"/>
      <c r="R5620" s="175"/>
      <c r="S5620" s="174"/>
      <c r="U5620" s="174"/>
      <c r="W5620" s="175"/>
      <c r="X5620" s="174"/>
    </row>
    <row r="5621" spans="7:24" s="165" customFormat="1" ht="15" customHeight="1">
      <c r="G5621" s="172"/>
      <c r="I5621" s="173"/>
      <c r="J5621" s="173"/>
      <c r="K5621" s="174"/>
      <c r="M5621" s="175"/>
      <c r="N5621" s="174"/>
      <c r="P5621" s="174"/>
      <c r="R5621" s="175"/>
      <c r="S5621" s="174"/>
      <c r="U5621" s="174"/>
      <c r="W5621" s="175"/>
      <c r="X5621" s="174"/>
    </row>
    <row r="5622" spans="7:24" s="165" customFormat="1" ht="15" customHeight="1">
      <c r="G5622" s="172"/>
      <c r="I5622" s="173"/>
      <c r="J5622" s="173"/>
      <c r="K5622" s="174"/>
      <c r="M5622" s="175"/>
      <c r="N5622" s="174"/>
      <c r="P5622" s="174"/>
      <c r="R5622" s="175"/>
      <c r="S5622" s="174"/>
      <c r="U5622" s="174"/>
      <c r="W5622" s="175"/>
      <c r="X5622" s="174"/>
    </row>
    <row r="5623" spans="7:24" s="165" customFormat="1" ht="15" customHeight="1">
      <c r="G5623" s="172"/>
      <c r="I5623" s="173"/>
      <c r="J5623" s="173"/>
      <c r="K5623" s="174"/>
      <c r="M5623" s="175"/>
      <c r="N5623" s="174"/>
      <c r="P5623" s="174"/>
      <c r="R5623" s="175"/>
      <c r="S5623" s="174"/>
      <c r="U5623" s="174"/>
      <c r="W5623" s="175"/>
      <c r="X5623" s="174"/>
    </row>
    <row r="5624" spans="7:24" s="165" customFormat="1" ht="15" customHeight="1">
      <c r="G5624" s="172"/>
      <c r="I5624" s="173"/>
      <c r="J5624" s="173"/>
      <c r="K5624" s="174"/>
      <c r="M5624" s="175"/>
      <c r="N5624" s="174"/>
      <c r="P5624" s="174"/>
      <c r="R5624" s="175"/>
      <c r="S5624" s="174"/>
      <c r="U5624" s="174"/>
      <c r="W5624" s="175"/>
      <c r="X5624" s="174"/>
    </row>
    <row r="5625" spans="7:24" s="165" customFormat="1" ht="15" customHeight="1">
      <c r="G5625" s="172"/>
      <c r="I5625" s="173"/>
      <c r="J5625" s="173"/>
      <c r="K5625" s="174"/>
      <c r="M5625" s="175"/>
      <c r="N5625" s="174"/>
      <c r="P5625" s="174"/>
      <c r="R5625" s="175"/>
      <c r="S5625" s="174"/>
      <c r="U5625" s="174"/>
      <c r="W5625" s="175"/>
      <c r="X5625" s="174"/>
    </row>
    <row r="5626" spans="7:24" s="165" customFormat="1" ht="15" customHeight="1">
      <c r="G5626" s="172"/>
      <c r="I5626" s="173"/>
      <c r="J5626" s="173"/>
      <c r="K5626" s="174"/>
      <c r="M5626" s="175"/>
      <c r="N5626" s="174"/>
      <c r="P5626" s="174"/>
      <c r="R5626" s="175"/>
      <c r="S5626" s="174"/>
      <c r="U5626" s="174"/>
      <c r="W5626" s="175"/>
      <c r="X5626" s="174"/>
    </row>
    <row r="5627" spans="7:24" s="165" customFormat="1" ht="15" customHeight="1">
      <c r="G5627" s="172"/>
      <c r="I5627" s="173"/>
      <c r="J5627" s="173"/>
      <c r="K5627" s="174"/>
      <c r="M5627" s="175"/>
      <c r="N5627" s="174"/>
      <c r="P5627" s="174"/>
      <c r="R5627" s="175"/>
      <c r="S5627" s="174"/>
      <c r="U5627" s="174"/>
      <c r="W5627" s="175"/>
      <c r="X5627" s="174"/>
    </row>
    <row r="5628" spans="7:24" s="165" customFormat="1" ht="15" customHeight="1">
      <c r="G5628" s="172"/>
      <c r="I5628" s="173"/>
      <c r="J5628" s="173"/>
      <c r="K5628" s="174"/>
      <c r="M5628" s="175"/>
      <c r="N5628" s="174"/>
      <c r="P5628" s="174"/>
      <c r="R5628" s="175"/>
      <c r="S5628" s="174"/>
      <c r="U5628" s="174"/>
      <c r="W5628" s="175"/>
      <c r="X5628" s="174"/>
    </row>
    <row r="5629" spans="7:24" s="165" customFormat="1" ht="15" customHeight="1">
      <c r="G5629" s="172"/>
      <c r="I5629" s="173"/>
      <c r="J5629" s="173"/>
      <c r="K5629" s="174"/>
      <c r="M5629" s="175"/>
      <c r="N5629" s="174"/>
      <c r="P5629" s="174"/>
      <c r="R5629" s="175"/>
      <c r="S5629" s="174"/>
      <c r="U5629" s="174"/>
      <c r="W5629" s="175"/>
      <c r="X5629" s="174"/>
    </row>
    <row r="5630" spans="7:24" s="165" customFormat="1" ht="15" customHeight="1">
      <c r="G5630" s="172"/>
      <c r="I5630" s="173"/>
      <c r="J5630" s="173"/>
      <c r="K5630" s="174"/>
      <c r="M5630" s="175"/>
      <c r="N5630" s="174"/>
      <c r="P5630" s="174"/>
      <c r="R5630" s="175"/>
      <c r="S5630" s="174"/>
      <c r="U5630" s="174"/>
      <c r="W5630" s="175"/>
      <c r="X5630" s="174"/>
    </row>
    <row r="5631" spans="7:24" s="165" customFormat="1" ht="15" customHeight="1">
      <c r="G5631" s="172"/>
      <c r="I5631" s="173"/>
      <c r="J5631" s="173"/>
      <c r="K5631" s="174"/>
      <c r="M5631" s="175"/>
      <c r="N5631" s="174"/>
      <c r="P5631" s="174"/>
      <c r="R5631" s="175"/>
      <c r="S5631" s="174"/>
      <c r="U5631" s="174"/>
      <c r="W5631" s="175"/>
      <c r="X5631" s="174"/>
    </row>
    <row r="5632" spans="7:24" s="165" customFormat="1" ht="15" customHeight="1">
      <c r="G5632" s="172"/>
      <c r="I5632" s="173"/>
      <c r="J5632" s="173"/>
      <c r="K5632" s="174"/>
      <c r="M5632" s="175"/>
      <c r="N5632" s="174"/>
      <c r="P5632" s="174"/>
      <c r="R5632" s="175"/>
      <c r="S5632" s="174"/>
      <c r="U5632" s="174"/>
      <c r="W5632" s="175"/>
      <c r="X5632" s="174"/>
    </row>
    <row r="5633" spans="7:24" s="165" customFormat="1" ht="15" customHeight="1">
      <c r="G5633" s="172"/>
      <c r="I5633" s="173"/>
      <c r="J5633" s="173"/>
      <c r="K5633" s="174"/>
      <c r="M5633" s="175"/>
      <c r="N5633" s="174"/>
      <c r="P5633" s="174"/>
      <c r="R5633" s="175"/>
      <c r="S5633" s="174"/>
      <c r="U5633" s="174"/>
      <c r="W5633" s="175"/>
      <c r="X5633" s="174"/>
    </row>
    <row r="5634" spans="7:24" s="165" customFormat="1" ht="15" customHeight="1">
      <c r="G5634" s="172"/>
      <c r="I5634" s="173"/>
      <c r="J5634" s="173"/>
      <c r="K5634" s="174"/>
      <c r="M5634" s="175"/>
      <c r="N5634" s="174"/>
      <c r="P5634" s="174"/>
      <c r="R5634" s="175"/>
      <c r="S5634" s="174"/>
      <c r="U5634" s="174"/>
      <c r="W5634" s="175"/>
      <c r="X5634" s="174"/>
    </row>
    <row r="5635" spans="7:24" s="165" customFormat="1" ht="15" customHeight="1">
      <c r="G5635" s="172"/>
      <c r="I5635" s="173"/>
      <c r="J5635" s="173"/>
      <c r="K5635" s="174"/>
      <c r="M5635" s="175"/>
      <c r="N5635" s="174"/>
      <c r="P5635" s="174"/>
      <c r="R5635" s="175"/>
      <c r="S5635" s="174"/>
      <c r="U5635" s="174"/>
      <c r="W5635" s="175"/>
      <c r="X5635" s="174"/>
    </row>
    <row r="5636" spans="7:24" s="165" customFormat="1" ht="15" customHeight="1">
      <c r="G5636" s="172"/>
      <c r="I5636" s="173"/>
      <c r="J5636" s="173"/>
      <c r="K5636" s="174"/>
      <c r="M5636" s="175"/>
      <c r="N5636" s="174"/>
      <c r="P5636" s="174"/>
      <c r="R5636" s="175"/>
      <c r="S5636" s="174"/>
      <c r="U5636" s="174"/>
      <c r="W5636" s="175"/>
      <c r="X5636" s="174"/>
    </row>
    <row r="5637" spans="7:24" s="165" customFormat="1" ht="15" customHeight="1">
      <c r="G5637" s="172"/>
      <c r="I5637" s="173"/>
      <c r="J5637" s="173"/>
      <c r="K5637" s="174"/>
      <c r="M5637" s="175"/>
      <c r="N5637" s="174"/>
      <c r="P5637" s="174"/>
      <c r="R5637" s="175"/>
      <c r="S5637" s="174"/>
      <c r="U5637" s="174"/>
      <c r="W5637" s="175"/>
      <c r="X5637" s="174"/>
    </row>
    <row r="5638" spans="7:24" s="165" customFormat="1" ht="15" customHeight="1">
      <c r="G5638" s="172"/>
      <c r="I5638" s="173"/>
      <c r="J5638" s="173"/>
      <c r="K5638" s="174"/>
      <c r="M5638" s="175"/>
      <c r="N5638" s="174"/>
      <c r="P5638" s="174"/>
      <c r="R5638" s="175"/>
      <c r="S5638" s="174"/>
      <c r="U5638" s="174"/>
      <c r="W5638" s="175"/>
      <c r="X5638" s="174"/>
    </row>
    <row r="5639" spans="7:24" s="165" customFormat="1" ht="15" customHeight="1">
      <c r="G5639" s="172"/>
      <c r="I5639" s="173"/>
      <c r="J5639" s="173"/>
      <c r="K5639" s="174"/>
      <c r="M5639" s="175"/>
      <c r="N5639" s="174"/>
      <c r="P5639" s="174"/>
      <c r="R5639" s="175"/>
      <c r="S5639" s="174"/>
      <c r="U5639" s="174"/>
      <c r="W5639" s="175"/>
      <c r="X5639" s="174"/>
    </row>
    <row r="5640" spans="7:24" s="165" customFormat="1" ht="15" customHeight="1">
      <c r="G5640" s="172"/>
      <c r="I5640" s="173"/>
      <c r="J5640" s="173"/>
      <c r="K5640" s="174"/>
      <c r="M5640" s="175"/>
      <c r="N5640" s="174"/>
      <c r="P5640" s="174"/>
      <c r="R5640" s="175"/>
      <c r="S5640" s="174"/>
      <c r="U5640" s="174"/>
      <c r="W5640" s="175"/>
      <c r="X5640" s="174"/>
    </row>
    <row r="5641" spans="7:24" s="165" customFormat="1" ht="15" customHeight="1">
      <c r="G5641" s="172"/>
      <c r="I5641" s="173"/>
      <c r="J5641" s="173"/>
      <c r="K5641" s="174"/>
      <c r="M5641" s="175"/>
      <c r="N5641" s="174"/>
      <c r="P5641" s="174"/>
      <c r="R5641" s="175"/>
      <c r="S5641" s="174"/>
      <c r="U5641" s="174"/>
      <c r="W5641" s="175"/>
      <c r="X5641" s="174"/>
    </row>
    <row r="5642" spans="7:24" s="165" customFormat="1" ht="15" customHeight="1">
      <c r="G5642" s="172"/>
      <c r="I5642" s="173"/>
      <c r="J5642" s="173"/>
      <c r="K5642" s="174"/>
      <c r="M5642" s="175"/>
      <c r="N5642" s="174"/>
      <c r="P5642" s="174"/>
      <c r="R5642" s="175"/>
      <c r="S5642" s="174"/>
      <c r="U5642" s="174"/>
      <c r="W5642" s="175"/>
      <c r="X5642" s="174"/>
    </row>
    <row r="5643" spans="7:24" s="165" customFormat="1" ht="15" customHeight="1">
      <c r="G5643" s="172"/>
      <c r="I5643" s="173"/>
      <c r="J5643" s="173"/>
      <c r="K5643" s="174"/>
      <c r="M5643" s="175"/>
      <c r="N5643" s="174"/>
      <c r="P5643" s="174"/>
      <c r="R5643" s="175"/>
      <c r="S5643" s="174"/>
      <c r="U5643" s="174"/>
      <c r="W5643" s="175"/>
      <c r="X5643" s="174"/>
    </row>
    <row r="5644" spans="7:24" s="165" customFormat="1" ht="15" customHeight="1">
      <c r="G5644" s="172"/>
      <c r="I5644" s="173"/>
      <c r="J5644" s="173"/>
      <c r="K5644" s="174"/>
      <c r="M5644" s="175"/>
      <c r="N5644" s="174"/>
      <c r="P5644" s="174"/>
      <c r="R5644" s="175"/>
      <c r="S5644" s="174"/>
      <c r="U5644" s="174"/>
      <c r="W5644" s="175"/>
      <c r="X5644" s="174"/>
    </row>
    <row r="5645" spans="7:24" s="165" customFormat="1" ht="15" customHeight="1">
      <c r="G5645" s="172"/>
      <c r="I5645" s="173"/>
      <c r="J5645" s="173"/>
      <c r="K5645" s="174"/>
      <c r="M5645" s="175"/>
      <c r="N5645" s="174"/>
      <c r="P5645" s="174"/>
      <c r="R5645" s="175"/>
      <c r="S5645" s="174"/>
      <c r="U5645" s="174"/>
      <c r="W5645" s="175"/>
      <c r="X5645" s="174"/>
    </row>
    <row r="5646" spans="7:24" s="165" customFormat="1" ht="15" customHeight="1">
      <c r="G5646" s="172"/>
      <c r="I5646" s="173"/>
      <c r="J5646" s="173"/>
      <c r="K5646" s="174"/>
      <c r="M5646" s="175"/>
      <c r="N5646" s="174"/>
      <c r="P5646" s="174"/>
      <c r="R5646" s="175"/>
      <c r="S5646" s="174"/>
      <c r="U5646" s="174"/>
      <c r="W5646" s="175"/>
      <c r="X5646" s="174"/>
    </row>
    <row r="5647" spans="7:24" s="165" customFormat="1" ht="15" customHeight="1">
      <c r="G5647" s="172"/>
      <c r="I5647" s="173"/>
      <c r="J5647" s="173"/>
      <c r="K5647" s="174"/>
      <c r="M5647" s="175"/>
      <c r="N5647" s="174"/>
      <c r="P5647" s="174"/>
      <c r="R5647" s="175"/>
      <c r="S5647" s="174"/>
      <c r="U5647" s="174"/>
      <c r="W5647" s="175"/>
      <c r="X5647" s="174"/>
    </row>
    <row r="5648" spans="7:24" s="165" customFormat="1" ht="15" customHeight="1">
      <c r="G5648" s="172"/>
      <c r="I5648" s="173"/>
      <c r="J5648" s="173"/>
      <c r="K5648" s="174"/>
      <c r="M5648" s="175"/>
      <c r="N5648" s="174"/>
      <c r="P5648" s="174"/>
      <c r="R5648" s="175"/>
      <c r="S5648" s="174"/>
      <c r="U5648" s="174"/>
      <c r="W5648" s="175"/>
      <c r="X5648" s="174"/>
    </row>
    <row r="5649" spans="7:24" s="165" customFormat="1" ht="15" customHeight="1">
      <c r="G5649" s="172"/>
      <c r="I5649" s="173"/>
      <c r="J5649" s="173"/>
      <c r="K5649" s="174"/>
      <c r="M5649" s="175"/>
      <c r="N5649" s="174"/>
      <c r="P5649" s="174"/>
      <c r="R5649" s="175"/>
      <c r="S5649" s="174"/>
      <c r="U5649" s="174"/>
      <c r="W5649" s="175"/>
      <c r="X5649" s="174"/>
    </row>
    <row r="5650" spans="7:24" s="165" customFormat="1" ht="15" customHeight="1">
      <c r="G5650" s="172"/>
      <c r="I5650" s="173"/>
      <c r="J5650" s="173"/>
      <c r="K5650" s="174"/>
      <c r="M5650" s="175"/>
      <c r="N5650" s="174"/>
      <c r="P5650" s="174"/>
      <c r="R5650" s="175"/>
      <c r="S5650" s="174"/>
      <c r="U5650" s="174"/>
      <c r="W5650" s="175"/>
      <c r="X5650" s="174"/>
    </row>
    <row r="5651" spans="7:24" s="165" customFormat="1" ht="15" customHeight="1">
      <c r="G5651" s="172"/>
      <c r="I5651" s="173"/>
      <c r="J5651" s="173"/>
      <c r="K5651" s="174"/>
      <c r="M5651" s="175"/>
      <c r="N5651" s="174"/>
      <c r="P5651" s="174"/>
      <c r="R5651" s="175"/>
      <c r="S5651" s="174"/>
      <c r="U5651" s="174"/>
      <c r="W5651" s="175"/>
      <c r="X5651" s="174"/>
    </row>
    <row r="5652" spans="7:24" s="165" customFormat="1" ht="15" customHeight="1">
      <c r="G5652" s="172"/>
      <c r="I5652" s="173"/>
      <c r="J5652" s="173"/>
      <c r="K5652" s="174"/>
      <c r="M5652" s="175"/>
      <c r="N5652" s="174"/>
      <c r="P5652" s="174"/>
      <c r="R5652" s="175"/>
      <c r="S5652" s="174"/>
      <c r="U5652" s="174"/>
      <c r="W5652" s="175"/>
      <c r="X5652" s="174"/>
    </row>
    <row r="5653" spans="7:24" s="165" customFormat="1" ht="15" customHeight="1">
      <c r="G5653" s="172"/>
      <c r="I5653" s="173"/>
      <c r="J5653" s="173"/>
      <c r="K5653" s="174"/>
      <c r="M5653" s="175"/>
      <c r="N5653" s="174"/>
      <c r="P5653" s="174"/>
      <c r="R5653" s="175"/>
      <c r="S5653" s="174"/>
      <c r="U5653" s="174"/>
      <c r="W5653" s="175"/>
      <c r="X5653" s="174"/>
    </row>
    <row r="5654" spans="7:24" s="165" customFormat="1" ht="15" customHeight="1">
      <c r="G5654" s="172"/>
      <c r="I5654" s="173"/>
      <c r="J5654" s="173"/>
      <c r="K5654" s="174"/>
      <c r="M5654" s="175"/>
      <c r="N5654" s="174"/>
      <c r="P5654" s="174"/>
      <c r="R5654" s="175"/>
      <c r="S5654" s="174"/>
      <c r="U5654" s="174"/>
      <c r="W5654" s="175"/>
      <c r="X5654" s="174"/>
    </row>
    <row r="5655" spans="7:24" s="165" customFormat="1" ht="15" customHeight="1">
      <c r="G5655" s="172"/>
      <c r="I5655" s="173"/>
      <c r="J5655" s="173"/>
      <c r="K5655" s="174"/>
      <c r="M5655" s="175"/>
      <c r="N5655" s="174"/>
      <c r="P5655" s="174"/>
      <c r="R5655" s="175"/>
      <c r="S5655" s="174"/>
      <c r="U5655" s="174"/>
      <c r="W5655" s="175"/>
      <c r="X5655" s="174"/>
    </row>
    <row r="5656" spans="7:24" s="165" customFormat="1" ht="15" customHeight="1">
      <c r="G5656" s="172"/>
      <c r="I5656" s="173"/>
      <c r="J5656" s="173"/>
      <c r="K5656" s="174"/>
      <c r="M5656" s="175"/>
      <c r="N5656" s="174"/>
      <c r="P5656" s="174"/>
      <c r="R5656" s="175"/>
      <c r="S5656" s="174"/>
      <c r="U5656" s="174"/>
      <c r="W5656" s="175"/>
      <c r="X5656" s="174"/>
    </row>
    <row r="5657" spans="7:24" s="165" customFormat="1" ht="15" customHeight="1">
      <c r="G5657" s="172"/>
      <c r="I5657" s="173"/>
      <c r="J5657" s="173"/>
      <c r="K5657" s="174"/>
      <c r="M5657" s="175"/>
      <c r="N5657" s="174"/>
      <c r="P5657" s="174"/>
      <c r="R5657" s="175"/>
      <c r="S5657" s="174"/>
      <c r="U5657" s="174"/>
      <c r="W5657" s="175"/>
      <c r="X5657" s="174"/>
    </row>
    <row r="5658" spans="7:24" s="165" customFormat="1" ht="15" customHeight="1">
      <c r="G5658" s="172"/>
      <c r="I5658" s="173"/>
      <c r="J5658" s="173"/>
      <c r="K5658" s="174"/>
      <c r="M5658" s="175"/>
      <c r="N5658" s="174"/>
      <c r="P5658" s="174"/>
      <c r="R5658" s="175"/>
      <c r="S5658" s="174"/>
      <c r="U5658" s="174"/>
      <c r="W5658" s="175"/>
      <c r="X5658" s="174"/>
    </row>
    <row r="5659" spans="7:24" s="165" customFormat="1" ht="15" customHeight="1">
      <c r="G5659" s="172"/>
      <c r="I5659" s="173"/>
      <c r="J5659" s="173"/>
      <c r="K5659" s="174"/>
      <c r="M5659" s="175"/>
      <c r="N5659" s="174"/>
      <c r="P5659" s="174"/>
      <c r="R5659" s="175"/>
      <c r="S5659" s="174"/>
      <c r="U5659" s="174"/>
      <c r="W5659" s="175"/>
      <c r="X5659" s="174"/>
    </row>
    <row r="5660" spans="7:24" s="165" customFormat="1" ht="15" customHeight="1">
      <c r="G5660" s="172"/>
      <c r="I5660" s="173"/>
      <c r="J5660" s="173"/>
      <c r="K5660" s="174"/>
      <c r="M5660" s="175"/>
      <c r="N5660" s="174"/>
      <c r="P5660" s="174"/>
      <c r="R5660" s="175"/>
      <c r="S5660" s="174"/>
      <c r="U5660" s="174"/>
      <c r="W5660" s="175"/>
      <c r="X5660" s="174"/>
    </row>
    <row r="5661" spans="7:24" s="165" customFormat="1" ht="15" customHeight="1">
      <c r="G5661" s="172"/>
      <c r="I5661" s="173"/>
      <c r="J5661" s="173"/>
      <c r="K5661" s="174"/>
      <c r="M5661" s="175"/>
      <c r="N5661" s="174"/>
      <c r="P5661" s="174"/>
      <c r="R5661" s="175"/>
      <c r="S5661" s="174"/>
      <c r="U5661" s="174"/>
      <c r="W5661" s="175"/>
      <c r="X5661" s="174"/>
    </row>
    <row r="5662" spans="7:24" s="165" customFormat="1" ht="15" customHeight="1">
      <c r="G5662" s="172"/>
      <c r="I5662" s="173"/>
      <c r="J5662" s="173"/>
      <c r="K5662" s="174"/>
      <c r="M5662" s="175"/>
      <c r="N5662" s="174"/>
      <c r="P5662" s="174"/>
      <c r="R5662" s="175"/>
      <c r="S5662" s="174"/>
      <c r="U5662" s="174"/>
      <c r="W5662" s="175"/>
      <c r="X5662" s="174"/>
    </row>
    <row r="5663" spans="7:24" s="165" customFormat="1" ht="15" customHeight="1">
      <c r="G5663" s="172"/>
      <c r="I5663" s="173"/>
      <c r="J5663" s="173"/>
      <c r="K5663" s="174"/>
      <c r="M5663" s="175"/>
      <c r="N5663" s="174"/>
      <c r="P5663" s="174"/>
      <c r="R5663" s="175"/>
      <c r="S5663" s="174"/>
      <c r="U5663" s="174"/>
      <c r="W5663" s="175"/>
      <c r="X5663" s="174"/>
    </row>
    <row r="5664" spans="7:24" s="165" customFormat="1" ht="15" customHeight="1">
      <c r="G5664" s="172"/>
      <c r="I5664" s="173"/>
      <c r="J5664" s="173"/>
      <c r="K5664" s="174"/>
      <c r="M5664" s="175"/>
      <c r="N5664" s="174"/>
      <c r="P5664" s="174"/>
      <c r="R5664" s="175"/>
      <c r="S5664" s="174"/>
      <c r="U5664" s="174"/>
      <c r="W5664" s="175"/>
      <c r="X5664" s="174"/>
    </row>
    <row r="5665" spans="7:24" s="165" customFormat="1" ht="15" customHeight="1">
      <c r="G5665" s="172"/>
      <c r="I5665" s="173"/>
      <c r="J5665" s="173"/>
      <c r="K5665" s="174"/>
      <c r="M5665" s="175"/>
      <c r="N5665" s="174"/>
      <c r="P5665" s="174"/>
      <c r="R5665" s="175"/>
      <c r="S5665" s="174"/>
      <c r="U5665" s="174"/>
      <c r="W5665" s="175"/>
      <c r="X5665" s="174"/>
    </row>
    <row r="5666" spans="7:24" s="165" customFormat="1" ht="15" customHeight="1">
      <c r="G5666" s="172"/>
      <c r="I5666" s="173"/>
      <c r="J5666" s="173"/>
      <c r="K5666" s="174"/>
      <c r="M5666" s="175"/>
      <c r="N5666" s="174"/>
      <c r="P5666" s="174"/>
      <c r="R5666" s="175"/>
      <c r="S5666" s="174"/>
      <c r="U5666" s="174"/>
      <c r="W5666" s="175"/>
      <c r="X5666" s="174"/>
    </row>
    <row r="5667" spans="7:24" s="165" customFormat="1" ht="15" customHeight="1">
      <c r="G5667" s="172"/>
      <c r="I5667" s="173"/>
      <c r="J5667" s="173"/>
      <c r="K5667" s="174"/>
      <c r="M5667" s="175"/>
      <c r="N5667" s="174"/>
      <c r="P5667" s="174"/>
      <c r="R5667" s="175"/>
      <c r="S5667" s="174"/>
      <c r="U5667" s="174"/>
      <c r="W5667" s="175"/>
      <c r="X5667" s="174"/>
    </row>
    <row r="5668" spans="7:24" s="165" customFormat="1" ht="15" customHeight="1">
      <c r="G5668" s="172"/>
      <c r="I5668" s="173"/>
      <c r="J5668" s="173"/>
      <c r="K5668" s="174"/>
      <c r="M5668" s="175"/>
      <c r="N5668" s="174"/>
      <c r="P5668" s="174"/>
      <c r="R5668" s="175"/>
      <c r="S5668" s="174"/>
      <c r="U5668" s="174"/>
      <c r="W5668" s="175"/>
      <c r="X5668" s="174"/>
    </row>
    <row r="5669" spans="7:24" s="165" customFormat="1" ht="15" customHeight="1">
      <c r="G5669" s="172"/>
      <c r="I5669" s="173"/>
      <c r="J5669" s="173"/>
      <c r="K5669" s="174"/>
      <c r="M5669" s="175"/>
      <c r="N5669" s="174"/>
      <c r="P5669" s="174"/>
      <c r="R5669" s="175"/>
      <c r="S5669" s="174"/>
      <c r="U5669" s="174"/>
      <c r="W5669" s="175"/>
      <c r="X5669" s="174"/>
    </row>
    <row r="5670" spans="7:24" s="165" customFormat="1" ht="15" customHeight="1">
      <c r="G5670" s="172"/>
      <c r="I5670" s="173"/>
      <c r="J5670" s="173"/>
      <c r="K5670" s="174"/>
      <c r="M5670" s="175"/>
      <c r="N5670" s="174"/>
      <c r="P5670" s="174"/>
      <c r="R5670" s="175"/>
      <c r="S5670" s="174"/>
      <c r="U5670" s="174"/>
      <c r="W5670" s="175"/>
      <c r="X5670" s="174"/>
    </row>
    <row r="5671" spans="7:24" s="165" customFormat="1" ht="15" customHeight="1">
      <c r="G5671" s="172"/>
      <c r="I5671" s="173"/>
      <c r="J5671" s="173"/>
      <c r="K5671" s="174"/>
      <c r="M5671" s="175"/>
      <c r="N5671" s="174"/>
      <c r="P5671" s="174"/>
      <c r="R5671" s="175"/>
      <c r="S5671" s="174"/>
      <c r="U5671" s="174"/>
      <c r="W5671" s="175"/>
      <c r="X5671" s="174"/>
    </row>
    <row r="5672" spans="7:24" s="165" customFormat="1" ht="15" customHeight="1">
      <c r="G5672" s="172"/>
      <c r="I5672" s="173"/>
      <c r="J5672" s="173"/>
      <c r="K5672" s="174"/>
      <c r="M5672" s="175"/>
      <c r="N5672" s="174"/>
      <c r="P5672" s="174"/>
      <c r="R5672" s="175"/>
      <c r="S5672" s="174"/>
      <c r="U5672" s="174"/>
      <c r="W5672" s="175"/>
      <c r="X5672" s="174"/>
    </row>
    <row r="5673" spans="7:24" s="165" customFormat="1" ht="15" customHeight="1">
      <c r="G5673" s="172"/>
      <c r="I5673" s="173"/>
      <c r="J5673" s="173"/>
      <c r="K5673" s="174"/>
      <c r="M5673" s="175"/>
      <c r="N5673" s="174"/>
      <c r="P5673" s="174"/>
      <c r="R5673" s="175"/>
      <c r="S5673" s="174"/>
      <c r="U5673" s="174"/>
      <c r="W5673" s="175"/>
      <c r="X5673" s="174"/>
    </row>
    <row r="5674" spans="7:24" s="165" customFormat="1" ht="15" customHeight="1">
      <c r="G5674" s="172"/>
      <c r="I5674" s="173"/>
      <c r="J5674" s="173"/>
      <c r="K5674" s="174"/>
      <c r="M5674" s="175"/>
      <c r="N5674" s="174"/>
      <c r="P5674" s="174"/>
      <c r="R5674" s="175"/>
      <c r="S5674" s="174"/>
      <c r="U5674" s="174"/>
      <c r="W5674" s="175"/>
      <c r="X5674" s="174"/>
    </row>
    <row r="5675" spans="7:24" s="165" customFormat="1" ht="15" customHeight="1">
      <c r="G5675" s="172"/>
      <c r="I5675" s="173"/>
      <c r="J5675" s="173"/>
      <c r="K5675" s="174"/>
      <c r="M5675" s="175"/>
      <c r="N5675" s="174"/>
      <c r="P5675" s="174"/>
      <c r="R5675" s="175"/>
      <c r="S5675" s="174"/>
      <c r="U5675" s="174"/>
      <c r="W5675" s="175"/>
      <c r="X5675" s="174"/>
    </row>
    <row r="5676" spans="7:24" s="165" customFormat="1" ht="15" customHeight="1">
      <c r="G5676" s="172"/>
      <c r="I5676" s="173"/>
      <c r="J5676" s="173"/>
      <c r="K5676" s="174"/>
      <c r="M5676" s="175"/>
      <c r="N5676" s="174"/>
      <c r="P5676" s="174"/>
      <c r="R5676" s="175"/>
      <c r="S5676" s="174"/>
      <c r="U5676" s="174"/>
      <c r="W5676" s="175"/>
      <c r="X5676" s="174"/>
    </row>
    <row r="5677" spans="7:24" s="165" customFormat="1" ht="15" customHeight="1">
      <c r="G5677" s="172"/>
      <c r="I5677" s="173"/>
      <c r="J5677" s="173"/>
      <c r="K5677" s="174"/>
      <c r="M5677" s="175"/>
      <c r="N5677" s="174"/>
      <c r="P5677" s="174"/>
      <c r="R5677" s="175"/>
      <c r="S5677" s="174"/>
      <c r="U5677" s="174"/>
      <c r="W5677" s="175"/>
      <c r="X5677" s="174"/>
    </row>
    <row r="5678" spans="7:24" s="165" customFormat="1" ht="15" customHeight="1">
      <c r="G5678" s="172"/>
      <c r="I5678" s="173"/>
      <c r="J5678" s="173"/>
      <c r="K5678" s="174"/>
      <c r="M5678" s="175"/>
      <c r="N5678" s="174"/>
      <c r="P5678" s="174"/>
      <c r="R5678" s="175"/>
      <c r="S5678" s="174"/>
      <c r="U5678" s="174"/>
      <c r="W5678" s="175"/>
      <c r="X5678" s="174"/>
    </row>
    <row r="5679" spans="7:24" s="165" customFormat="1" ht="15" customHeight="1">
      <c r="G5679" s="172"/>
      <c r="I5679" s="173"/>
      <c r="J5679" s="173"/>
      <c r="K5679" s="174"/>
      <c r="M5679" s="175"/>
      <c r="N5679" s="174"/>
      <c r="P5679" s="174"/>
      <c r="R5679" s="175"/>
      <c r="S5679" s="174"/>
      <c r="U5679" s="174"/>
      <c r="W5679" s="175"/>
      <c r="X5679" s="174"/>
    </row>
    <row r="5680" spans="7:24" s="165" customFormat="1" ht="15" customHeight="1">
      <c r="G5680" s="172"/>
      <c r="I5680" s="173"/>
      <c r="J5680" s="173"/>
      <c r="K5680" s="174"/>
      <c r="M5680" s="175"/>
      <c r="N5680" s="174"/>
      <c r="P5680" s="174"/>
      <c r="R5680" s="175"/>
      <c r="S5680" s="174"/>
      <c r="U5680" s="174"/>
      <c r="W5680" s="175"/>
      <c r="X5680" s="174"/>
    </row>
    <row r="5681" spans="7:24" s="165" customFormat="1" ht="15" customHeight="1">
      <c r="G5681" s="172"/>
      <c r="I5681" s="173"/>
      <c r="J5681" s="173"/>
      <c r="K5681" s="174"/>
      <c r="M5681" s="175"/>
      <c r="N5681" s="174"/>
      <c r="P5681" s="174"/>
      <c r="R5681" s="175"/>
      <c r="S5681" s="174"/>
      <c r="U5681" s="174"/>
      <c r="W5681" s="175"/>
      <c r="X5681" s="174"/>
    </row>
    <row r="5682" spans="7:24" s="165" customFormat="1" ht="15" customHeight="1">
      <c r="G5682" s="172"/>
      <c r="I5682" s="173"/>
      <c r="J5682" s="173"/>
      <c r="K5682" s="174"/>
      <c r="M5682" s="175"/>
      <c r="N5682" s="174"/>
      <c r="P5682" s="174"/>
      <c r="R5682" s="175"/>
      <c r="S5682" s="174"/>
      <c r="U5682" s="174"/>
      <c r="W5682" s="175"/>
      <c r="X5682" s="174"/>
    </row>
    <row r="5683" spans="7:24" s="165" customFormat="1" ht="15" customHeight="1">
      <c r="G5683" s="172"/>
      <c r="I5683" s="173"/>
      <c r="J5683" s="173"/>
      <c r="K5683" s="174"/>
      <c r="M5683" s="175"/>
      <c r="N5683" s="174"/>
      <c r="P5683" s="174"/>
      <c r="R5683" s="175"/>
      <c r="S5683" s="174"/>
      <c r="U5683" s="174"/>
      <c r="W5683" s="175"/>
      <c r="X5683" s="174"/>
    </row>
    <row r="5684" spans="7:24" s="165" customFormat="1" ht="15" customHeight="1">
      <c r="G5684" s="172"/>
      <c r="I5684" s="173"/>
      <c r="J5684" s="173"/>
      <c r="K5684" s="174"/>
      <c r="M5684" s="175"/>
      <c r="N5684" s="174"/>
      <c r="P5684" s="174"/>
      <c r="R5684" s="175"/>
      <c r="S5684" s="174"/>
      <c r="U5684" s="174"/>
      <c r="W5684" s="175"/>
      <c r="X5684" s="174"/>
    </row>
    <row r="5685" spans="7:24" s="165" customFormat="1" ht="15" customHeight="1">
      <c r="G5685" s="172"/>
      <c r="I5685" s="173"/>
      <c r="J5685" s="173"/>
      <c r="K5685" s="174"/>
      <c r="M5685" s="175"/>
      <c r="N5685" s="174"/>
      <c r="P5685" s="174"/>
      <c r="R5685" s="175"/>
      <c r="S5685" s="174"/>
      <c r="U5685" s="174"/>
      <c r="W5685" s="175"/>
      <c r="X5685" s="174"/>
    </row>
    <row r="5686" spans="7:24" s="165" customFormat="1" ht="15" customHeight="1">
      <c r="G5686" s="172"/>
      <c r="I5686" s="173"/>
      <c r="J5686" s="173"/>
      <c r="K5686" s="174"/>
      <c r="M5686" s="175"/>
      <c r="N5686" s="174"/>
      <c r="P5686" s="174"/>
      <c r="R5686" s="175"/>
      <c r="S5686" s="174"/>
      <c r="U5686" s="174"/>
      <c r="W5686" s="175"/>
      <c r="X5686" s="174"/>
    </row>
    <row r="5687" spans="7:24" s="165" customFormat="1" ht="15" customHeight="1">
      <c r="G5687" s="172"/>
      <c r="I5687" s="173"/>
      <c r="J5687" s="173"/>
      <c r="K5687" s="174"/>
      <c r="M5687" s="175"/>
      <c r="N5687" s="174"/>
      <c r="P5687" s="174"/>
      <c r="R5687" s="175"/>
      <c r="S5687" s="174"/>
      <c r="U5687" s="174"/>
      <c r="W5687" s="175"/>
      <c r="X5687" s="174"/>
    </row>
    <row r="5688" spans="7:24" s="165" customFormat="1" ht="15" customHeight="1">
      <c r="G5688" s="172"/>
      <c r="I5688" s="173"/>
      <c r="J5688" s="173"/>
      <c r="K5688" s="174"/>
      <c r="M5688" s="175"/>
      <c r="N5688" s="174"/>
      <c r="P5688" s="174"/>
      <c r="R5688" s="175"/>
      <c r="S5688" s="174"/>
      <c r="U5688" s="174"/>
      <c r="W5688" s="175"/>
      <c r="X5688" s="174"/>
    </row>
    <row r="5689" spans="7:24" s="165" customFormat="1" ht="15" customHeight="1">
      <c r="G5689" s="172"/>
      <c r="I5689" s="173"/>
      <c r="J5689" s="173"/>
      <c r="K5689" s="174"/>
      <c r="M5689" s="175"/>
      <c r="N5689" s="174"/>
      <c r="P5689" s="174"/>
      <c r="R5689" s="175"/>
      <c r="S5689" s="174"/>
      <c r="U5689" s="174"/>
      <c r="W5689" s="175"/>
      <c r="X5689" s="174"/>
    </row>
    <row r="5690" spans="7:24" s="165" customFormat="1" ht="15" customHeight="1">
      <c r="G5690" s="172"/>
      <c r="I5690" s="173"/>
      <c r="J5690" s="173"/>
      <c r="K5690" s="174"/>
      <c r="M5690" s="175"/>
      <c r="N5690" s="174"/>
      <c r="P5690" s="174"/>
      <c r="R5690" s="175"/>
      <c r="S5690" s="174"/>
      <c r="U5690" s="174"/>
      <c r="W5690" s="175"/>
      <c r="X5690" s="174"/>
    </row>
    <row r="5691" spans="7:24" s="165" customFormat="1" ht="15" customHeight="1">
      <c r="G5691" s="172"/>
      <c r="I5691" s="173"/>
      <c r="J5691" s="173"/>
      <c r="K5691" s="174"/>
      <c r="M5691" s="175"/>
      <c r="N5691" s="174"/>
      <c r="P5691" s="174"/>
      <c r="R5691" s="175"/>
      <c r="S5691" s="174"/>
      <c r="U5691" s="174"/>
      <c r="W5691" s="175"/>
      <c r="X5691" s="174"/>
    </row>
    <row r="5692" spans="7:24" s="165" customFormat="1" ht="15" customHeight="1">
      <c r="G5692" s="172"/>
      <c r="I5692" s="173"/>
      <c r="J5692" s="173"/>
      <c r="K5692" s="174"/>
      <c r="M5692" s="175"/>
      <c r="N5692" s="174"/>
      <c r="P5692" s="174"/>
      <c r="R5692" s="175"/>
      <c r="S5692" s="174"/>
      <c r="U5692" s="174"/>
      <c r="W5692" s="175"/>
      <c r="X5692" s="174"/>
    </row>
    <row r="5693" spans="7:24" s="165" customFormat="1" ht="15" customHeight="1">
      <c r="G5693" s="172"/>
      <c r="I5693" s="173"/>
      <c r="J5693" s="173"/>
      <c r="K5693" s="174"/>
      <c r="M5693" s="175"/>
      <c r="N5693" s="174"/>
      <c r="P5693" s="174"/>
      <c r="R5693" s="175"/>
      <c r="S5693" s="174"/>
      <c r="U5693" s="174"/>
      <c r="W5693" s="175"/>
      <c r="X5693" s="174"/>
    </row>
    <row r="5694" spans="7:24" s="165" customFormat="1" ht="15" customHeight="1">
      <c r="G5694" s="172"/>
      <c r="I5694" s="173"/>
      <c r="J5694" s="173"/>
      <c r="K5694" s="174"/>
      <c r="M5694" s="175"/>
      <c r="N5694" s="174"/>
      <c r="P5694" s="174"/>
      <c r="R5694" s="175"/>
      <c r="S5694" s="174"/>
      <c r="U5694" s="174"/>
      <c r="W5694" s="175"/>
      <c r="X5694" s="174"/>
    </row>
    <row r="5695" spans="7:24" s="165" customFormat="1" ht="15" customHeight="1">
      <c r="G5695" s="172"/>
      <c r="I5695" s="173"/>
      <c r="J5695" s="173"/>
      <c r="K5695" s="174"/>
      <c r="M5695" s="175"/>
      <c r="N5695" s="174"/>
      <c r="P5695" s="174"/>
      <c r="R5695" s="175"/>
      <c r="S5695" s="174"/>
      <c r="U5695" s="174"/>
      <c r="W5695" s="175"/>
      <c r="X5695" s="174"/>
    </row>
    <row r="5696" spans="7:24" s="165" customFormat="1" ht="15" customHeight="1">
      <c r="G5696" s="172"/>
      <c r="I5696" s="173"/>
      <c r="J5696" s="173"/>
      <c r="K5696" s="174"/>
      <c r="M5696" s="175"/>
      <c r="N5696" s="174"/>
      <c r="P5696" s="174"/>
      <c r="R5696" s="175"/>
      <c r="S5696" s="174"/>
      <c r="U5696" s="174"/>
      <c r="W5696" s="175"/>
      <c r="X5696" s="174"/>
    </row>
    <row r="5697" spans="7:24" s="165" customFormat="1" ht="15" customHeight="1">
      <c r="G5697" s="172"/>
      <c r="I5697" s="173"/>
      <c r="J5697" s="173"/>
      <c r="K5697" s="174"/>
      <c r="M5697" s="175"/>
      <c r="N5697" s="174"/>
      <c r="P5697" s="174"/>
      <c r="R5697" s="175"/>
      <c r="S5697" s="174"/>
      <c r="U5697" s="174"/>
      <c r="W5697" s="175"/>
      <c r="X5697" s="174"/>
    </row>
    <row r="5698" spans="7:24" s="165" customFormat="1" ht="15" customHeight="1">
      <c r="G5698" s="172"/>
      <c r="I5698" s="173"/>
      <c r="J5698" s="173"/>
      <c r="K5698" s="174"/>
      <c r="M5698" s="175"/>
      <c r="N5698" s="174"/>
      <c r="P5698" s="174"/>
      <c r="R5698" s="175"/>
      <c r="S5698" s="174"/>
      <c r="U5698" s="174"/>
      <c r="W5698" s="175"/>
      <c r="X5698" s="174"/>
    </row>
    <row r="5699" spans="7:24" s="165" customFormat="1" ht="15" customHeight="1">
      <c r="G5699" s="172"/>
      <c r="I5699" s="173"/>
      <c r="J5699" s="173"/>
      <c r="K5699" s="174"/>
      <c r="M5699" s="175"/>
      <c r="N5699" s="174"/>
      <c r="P5699" s="174"/>
      <c r="R5699" s="175"/>
      <c r="S5699" s="174"/>
      <c r="U5699" s="174"/>
      <c r="W5699" s="175"/>
      <c r="X5699" s="174"/>
    </row>
    <row r="5700" spans="7:24" s="165" customFormat="1" ht="15" customHeight="1">
      <c r="G5700" s="172"/>
      <c r="I5700" s="173"/>
      <c r="J5700" s="173"/>
      <c r="K5700" s="174"/>
      <c r="M5700" s="175"/>
      <c r="N5700" s="174"/>
      <c r="P5700" s="174"/>
      <c r="R5700" s="175"/>
      <c r="S5700" s="174"/>
      <c r="U5700" s="174"/>
      <c r="W5700" s="175"/>
      <c r="X5700" s="174"/>
    </row>
    <row r="5701" spans="7:24" s="165" customFormat="1" ht="15" customHeight="1">
      <c r="G5701" s="172"/>
      <c r="I5701" s="173"/>
      <c r="J5701" s="173"/>
      <c r="K5701" s="174"/>
      <c r="M5701" s="175"/>
      <c r="N5701" s="174"/>
      <c r="P5701" s="174"/>
      <c r="R5701" s="175"/>
      <c r="S5701" s="174"/>
      <c r="U5701" s="174"/>
      <c r="W5701" s="175"/>
      <c r="X5701" s="174"/>
    </row>
    <row r="5702" spans="7:24" s="165" customFormat="1" ht="15" customHeight="1">
      <c r="G5702" s="172"/>
      <c r="I5702" s="173"/>
      <c r="J5702" s="173"/>
      <c r="K5702" s="174"/>
      <c r="M5702" s="175"/>
      <c r="N5702" s="174"/>
      <c r="P5702" s="174"/>
      <c r="R5702" s="175"/>
      <c r="S5702" s="174"/>
      <c r="U5702" s="174"/>
      <c r="W5702" s="175"/>
      <c r="X5702" s="174"/>
    </row>
    <row r="5703" spans="7:24" s="165" customFormat="1" ht="15" customHeight="1">
      <c r="G5703" s="172"/>
      <c r="I5703" s="173"/>
      <c r="J5703" s="173"/>
      <c r="K5703" s="174"/>
      <c r="M5703" s="175"/>
      <c r="N5703" s="174"/>
      <c r="P5703" s="174"/>
      <c r="R5703" s="175"/>
      <c r="S5703" s="174"/>
      <c r="U5703" s="174"/>
      <c r="W5703" s="175"/>
      <c r="X5703" s="174"/>
    </row>
    <row r="5704" spans="7:24" s="165" customFormat="1" ht="15" customHeight="1">
      <c r="G5704" s="172"/>
      <c r="I5704" s="173"/>
      <c r="J5704" s="173"/>
      <c r="K5704" s="174"/>
      <c r="M5704" s="175"/>
      <c r="N5704" s="174"/>
      <c r="P5704" s="174"/>
      <c r="R5704" s="175"/>
      <c r="S5704" s="174"/>
      <c r="U5704" s="174"/>
      <c r="W5704" s="175"/>
      <c r="X5704" s="174"/>
    </row>
    <row r="5705" spans="7:24" s="165" customFormat="1" ht="15" customHeight="1">
      <c r="G5705" s="172"/>
      <c r="I5705" s="173"/>
      <c r="J5705" s="173"/>
      <c r="K5705" s="174"/>
      <c r="M5705" s="175"/>
      <c r="N5705" s="174"/>
      <c r="P5705" s="174"/>
      <c r="R5705" s="175"/>
      <c r="S5705" s="174"/>
      <c r="U5705" s="174"/>
      <c r="W5705" s="175"/>
      <c r="X5705" s="174"/>
    </row>
    <row r="5706" spans="7:24" s="165" customFormat="1" ht="15" customHeight="1">
      <c r="G5706" s="172"/>
      <c r="I5706" s="173"/>
      <c r="J5706" s="173"/>
      <c r="K5706" s="174"/>
      <c r="M5706" s="175"/>
      <c r="N5706" s="174"/>
      <c r="P5706" s="174"/>
      <c r="R5706" s="175"/>
      <c r="S5706" s="174"/>
      <c r="U5706" s="174"/>
      <c r="W5706" s="175"/>
      <c r="X5706" s="174"/>
    </row>
    <row r="5707" spans="7:24" s="165" customFormat="1" ht="15" customHeight="1">
      <c r="G5707" s="172"/>
      <c r="I5707" s="173"/>
      <c r="J5707" s="173"/>
      <c r="K5707" s="174"/>
      <c r="M5707" s="175"/>
      <c r="N5707" s="174"/>
      <c r="P5707" s="174"/>
      <c r="R5707" s="175"/>
      <c r="S5707" s="174"/>
      <c r="U5707" s="174"/>
      <c r="W5707" s="175"/>
      <c r="X5707" s="174"/>
    </row>
    <row r="5708" spans="7:24" s="165" customFormat="1" ht="15" customHeight="1">
      <c r="G5708" s="172"/>
      <c r="I5708" s="173"/>
      <c r="J5708" s="173"/>
      <c r="K5708" s="174"/>
      <c r="M5708" s="175"/>
      <c r="N5708" s="174"/>
      <c r="P5708" s="174"/>
      <c r="R5708" s="175"/>
      <c r="S5708" s="174"/>
      <c r="U5708" s="174"/>
      <c r="W5708" s="175"/>
      <c r="X5708" s="174"/>
    </row>
    <row r="5709" spans="7:24" s="165" customFormat="1" ht="15" customHeight="1">
      <c r="G5709" s="172"/>
      <c r="I5709" s="173"/>
      <c r="J5709" s="173"/>
      <c r="K5709" s="174"/>
      <c r="M5709" s="175"/>
      <c r="N5709" s="174"/>
      <c r="P5709" s="174"/>
      <c r="R5709" s="175"/>
      <c r="S5709" s="174"/>
      <c r="U5709" s="174"/>
      <c r="W5709" s="175"/>
      <c r="X5709" s="174"/>
    </row>
    <row r="5710" spans="7:24" s="165" customFormat="1" ht="15" customHeight="1">
      <c r="G5710" s="172"/>
      <c r="I5710" s="173"/>
      <c r="J5710" s="173"/>
      <c r="K5710" s="174"/>
      <c r="M5710" s="175"/>
      <c r="N5710" s="174"/>
      <c r="P5710" s="174"/>
      <c r="R5710" s="175"/>
      <c r="S5710" s="174"/>
      <c r="U5710" s="174"/>
      <c r="W5710" s="175"/>
      <c r="X5710" s="174"/>
    </row>
    <row r="5711" spans="7:24" s="165" customFormat="1" ht="15" customHeight="1">
      <c r="G5711" s="172"/>
      <c r="I5711" s="173"/>
      <c r="J5711" s="173"/>
      <c r="K5711" s="174"/>
      <c r="M5711" s="175"/>
      <c r="N5711" s="174"/>
      <c r="P5711" s="174"/>
      <c r="R5711" s="175"/>
      <c r="S5711" s="174"/>
      <c r="U5711" s="174"/>
      <c r="W5711" s="175"/>
      <c r="X5711" s="174"/>
    </row>
    <row r="5712" spans="7:24" s="165" customFormat="1" ht="15" customHeight="1">
      <c r="G5712" s="172"/>
      <c r="I5712" s="173"/>
      <c r="J5712" s="173"/>
      <c r="K5712" s="174"/>
      <c r="M5712" s="175"/>
      <c r="N5712" s="174"/>
      <c r="P5712" s="174"/>
      <c r="R5712" s="175"/>
      <c r="S5712" s="174"/>
      <c r="U5712" s="174"/>
      <c r="W5712" s="175"/>
      <c r="X5712" s="174"/>
    </row>
    <row r="5713" spans="7:24" s="165" customFormat="1" ht="15" customHeight="1">
      <c r="G5713" s="172"/>
      <c r="I5713" s="173"/>
      <c r="J5713" s="173"/>
      <c r="K5713" s="174"/>
      <c r="M5713" s="175"/>
      <c r="N5713" s="174"/>
      <c r="P5713" s="174"/>
      <c r="R5713" s="175"/>
      <c r="S5713" s="174"/>
      <c r="U5713" s="174"/>
      <c r="W5713" s="175"/>
      <c r="X5713" s="174"/>
    </row>
    <row r="5714" spans="7:24" s="165" customFormat="1" ht="15" customHeight="1">
      <c r="G5714" s="172"/>
      <c r="I5714" s="173"/>
      <c r="J5714" s="173"/>
      <c r="K5714" s="174"/>
      <c r="M5714" s="175"/>
      <c r="N5714" s="174"/>
      <c r="P5714" s="174"/>
      <c r="R5714" s="175"/>
      <c r="S5714" s="174"/>
      <c r="U5714" s="174"/>
      <c r="W5714" s="175"/>
      <c r="X5714" s="174"/>
    </row>
    <row r="5715" spans="7:24" s="165" customFormat="1" ht="15" customHeight="1">
      <c r="G5715" s="172"/>
      <c r="I5715" s="173"/>
      <c r="J5715" s="173"/>
      <c r="K5715" s="174"/>
      <c r="M5715" s="175"/>
      <c r="N5715" s="174"/>
      <c r="P5715" s="174"/>
      <c r="R5715" s="175"/>
      <c r="S5715" s="174"/>
      <c r="U5715" s="174"/>
      <c r="W5715" s="175"/>
      <c r="X5715" s="174"/>
    </row>
    <row r="5716" spans="7:24" s="165" customFormat="1" ht="15" customHeight="1">
      <c r="G5716" s="172"/>
      <c r="I5716" s="173"/>
      <c r="J5716" s="173"/>
      <c r="K5716" s="174"/>
      <c r="M5716" s="175"/>
      <c r="N5716" s="174"/>
      <c r="P5716" s="174"/>
      <c r="R5716" s="175"/>
      <c r="S5716" s="174"/>
      <c r="U5716" s="174"/>
      <c r="W5716" s="175"/>
      <c r="X5716" s="174"/>
    </row>
    <row r="5717" spans="7:24" s="165" customFormat="1" ht="15" customHeight="1">
      <c r="G5717" s="172"/>
      <c r="I5717" s="173"/>
      <c r="J5717" s="173"/>
      <c r="K5717" s="174"/>
      <c r="M5717" s="175"/>
      <c r="N5717" s="174"/>
      <c r="P5717" s="174"/>
      <c r="R5717" s="175"/>
      <c r="S5717" s="174"/>
      <c r="U5717" s="174"/>
      <c r="W5717" s="175"/>
      <c r="X5717" s="174"/>
    </row>
    <row r="5718" spans="7:24" s="165" customFormat="1" ht="15" customHeight="1">
      <c r="G5718" s="172"/>
      <c r="I5718" s="173"/>
      <c r="J5718" s="173"/>
      <c r="K5718" s="174"/>
      <c r="M5718" s="175"/>
      <c r="N5718" s="174"/>
      <c r="P5718" s="174"/>
      <c r="R5718" s="175"/>
      <c r="S5718" s="174"/>
      <c r="U5718" s="174"/>
      <c r="W5718" s="175"/>
      <c r="X5718" s="174"/>
    </row>
    <row r="5719" spans="7:24" s="165" customFormat="1" ht="15" customHeight="1">
      <c r="G5719" s="172"/>
      <c r="I5719" s="173"/>
      <c r="J5719" s="173"/>
      <c r="K5719" s="174"/>
      <c r="M5719" s="175"/>
      <c r="N5719" s="174"/>
      <c r="P5719" s="174"/>
      <c r="R5719" s="175"/>
      <c r="S5719" s="174"/>
      <c r="U5719" s="174"/>
      <c r="W5719" s="175"/>
      <c r="X5719" s="174"/>
    </row>
    <row r="5720" spans="7:24" s="165" customFormat="1" ht="15" customHeight="1">
      <c r="G5720" s="172"/>
      <c r="I5720" s="173"/>
      <c r="J5720" s="173"/>
      <c r="K5720" s="174"/>
      <c r="M5720" s="175"/>
      <c r="N5720" s="174"/>
      <c r="P5720" s="174"/>
      <c r="R5720" s="175"/>
      <c r="S5720" s="174"/>
      <c r="U5720" s="174"/>
      <c r="W5720" s="175"/>
      <c r="X5720" s="174"/>
    </row>
    <row r="5721" spans="7:24" s="165" customFormat="1" ht="15" customHeight="1">
      <c r="G5721" s="172"/>
      <c r="I5721" s="173"/>
      <c r="J5721" s="173"/>
      <c r="K5721" s="174"/>
      <c r="M5721" s="175"/>
      <c r="N5721" s="174"/>
      <c r="P5721" s="174"/>
      <c r="R5721" s="175"/>
      <c r="S5721" s="174"/>
      <c r="U5721" s="174"/>
      <c r="W5721" s="175"/>
      <c r="X5721" s="174"/>
    </row>
    <row r="5722" spans="7:24" s="165" customFormat="1" ht="15" customHeight="1">
      <c r="G5722" s="172"/>
      <c r="I5722" s="173"/>
      <c r="J5722" s="173"/>
      <c r="K5722" s="174"/>
      <c r="M5722" s="175"/>
      <c r="N5722" s="174"/>
      <c r="P5722" s="174"/>
      <c r="R5722" s="175"/>
      <c r="S5722" s="174"/>
      <c r="U5722" s="174"/>
      <c r="W5722" s="175"/>
      <c r="X5722" s="174"/>
    </row>
    <row r="5723" spans="7:24" s="165" customFormat="1" ht="15" customHeight="1">
      <c r="G5723" s="172"/>
      <c r="I5723" s="173"/>
      <c r="J5723" s="173"/>
      <c r="K5723" s="174"/>
      <c r="M5723" s="175"/>
      <c r="N5723" s="174"/>
      <c r="P5723" s="174"/>
      <c r="R5723" s="175"/>
      <c r="S5723" s="174"/>
      <c r="U5723" s="174"/>
      <c r="W5723" s="175"/>
      <c r="X5723" s="174"/>
    </row>
    <row r="5724" spans="7:24" s="165" customFormat="1" ht="15" customHeight="1">
      <c r="G5724" s="172"/>
      <c r="I5724" s="173"/>
      <c r="J5724" s="173"/>
      <c r="K5724" s="174"/>
      <c r="M5724" s="175"/>
      <c r="N5724" s="174"/>
      <c r="P5724" s="174"/>
      <c r="R5724" s="175"/>
      <c r="S5724" s="174"/>
      <c r="U5724" s="174"/>
      <c r="W5724" s="175"/>
      <c r="X5724" s="174"/>
    </row>
    <row r="5725" spans="7:24" s="165" customFormat="1" ht="15" customHeight="1">
      <c r="G5725" s="172"/>
      <c r="I5725" s="173"/>
      <c r="J5725" s="173"/>
      <c r="K5725" s="174"/>
      <c r="M5725" s="175"/>
      <c r="N5725" s="174"/>
      <c r="P5725" s="174"/>
      <c r="R5725" s="175"/>
      <c r="S5725" s="174"/>
      <c r="U5725" s="174"/>
      <c r="W5725" s="175"/>
      <c r="X5725" s="174"/>
    </row>
    <row r="5726" spans="7:24" s="165" customFormat="1" ht="15" customHeight="1">
      <c r="G5726" s="172"/>
      <c r="I5726" s="173"/>
      <c r="J5726" s="173"/>
      <c r="K5726" s="174"/>
      <c r="M5726" s="175"/>
      <c r="N5726" s="174"/>
      <c r="P5726" s="174"/>
      <c r="R5726" s="175"/>
      <c r="S5726" s="174"/>
      <c r="U5726" s="174"/>
      <c r="W5726" s="175"/>
      <c r="X5726" s="174"/>
    </row>
    <row r="5727" spans="7:24" s="165" customFormat="1" ht="15" customHeight="1">
      <c r="G5727" s="172"/>
      <c r="I5727" s="173"/>
      <c r="J5727" s="173"/>
      <c r="K5727" s="174"/>
      <c r="M5727" s="175"/>
      <c r="N5727" s="174"/>
      <c r="P5727" s="174"/>
      <c r="R5727" s="175"/>
      <c r="S5727" s="174"/>
      <c r="U5727" s="174"/>
      <c r="W5727" s="175"/>
      <c r="X5727" s="174"/>
    </row>
    <row r="5728" spans="7:24" s="165" customFormat="1" ht="15" customHeight="1">
      <c r="G5728" s="172"/>
      <c r="I5728" s="173"/>
      <c r="J5728" s="173"/>
      <c r="K5728" s="174"/>
      <c r="M5728" s="175"/>
      <c r="N5728" s="174"/>
      <c r="P5728" s="174"/>
      <c r="R5728" s="175"/>
      <c r="S5728" s="174"/>
      <c r="U5728" s="174"/>
      <c r="W5728" s="175"/>
      <c r="X5728" s="174"/>
    </row>
    <row r="5729" spans="7:24" s="165" customFormat="1" ht="15" customHeight="1">
      <c r="G5729" s="172"/>
      <c r="I5729" s="173"/>
      <c r="J5729" s="173"/>
      <c r="K5729" s="174"/>
      <c r="M5729" s="175"/>
      <c r="N5729" s="174"/>
      <c r="P5729" s="174"/>
      <c r="R5729" s="175"/>
      <c r="S5729" s="174"/>
      <c r="U5729" s="174"/>
      <c r="W5729" s="175"/>
      <c r="X5729" s="174"/>
    </row>
    <row r="5730" spans="7:24" s="165" customFormat="1" ht="15" customHeight="1">
      <c r="G5730" s="172"/>
      <c r="I5730" s="173"/>
      <c r="J5730" s="173"/>
      <c r="K5730" s="174"/>
      <c r="M5730" s="175"/>
      <c r="N5730" s="174"/>
      <c r="P5730" s="174"/>
      <c r="R5730" s="175"/>
      <c r="S5730" s="174"/>
      <c r="U5730" s="174"/>
      <c r="W5730" s="175"/>
      <c r="X5730" s="174"/>
    </row>
    <row r="5731" spans="7:24" s="165" customFormat="1" ht="15" customHeight="1">
      <c r="G5731" s="172"/>
      <c r="I5731" s="173"/>
      <c r="J5731" s="173"/>
      <c r="K5731" s="174"/>
      <c r="M5731" s="175"/>
      <c r="N5731" s="174"/>
      <c r="P5731" s="174"/>
      <c r="R5731" s="175"/>
      <c r="S5731" s="174"/>
      <c r="U5731" s="174"/>
      <c r="W5731" s="175"/>
      <c r="X5731" s="174"/>
    </row>
    <row r="5732" spans="7:24" s="165" customFormat="1" ht="15" customHeight="1">
      <c r="G5732" s="172"/>
      <c r="I5732" s="173"/>
      <c r="J5732" s="173"/>
      <c r="K5732" s="174"/>
      <c r="M5732" s="175"/>
      <c r="N5732" s="174"/>
      <c r="P5732" s="174"/>
      <c r="R5732" s="175"/>
      <c r="S5732" s="174"/>
      <c r="U5732" s="174"/>
      <c r="W5732" s="175"/>
      <c r="X5732" s="174"/>
    </row>
    <row r="5733" spans="7:24" s="165" customFormat="1" ht="15" customHeight="1">
      <c r="G5733" s="172"/>
      <c r="I5733" s="173"/>
      <c r="J5733" s="173"/>
      <c r="K5733" s="174"/>
      <c r="M5733" s="175"/>
      <c r="N5733" s="174"/>
      <c r="P5733" s="174"/>
      <c r="R5733" s="175"/>
      <c r="S5733" s="174"/>
      <c r="U5733" s="174"/>
      <c r="W5733" s="175"/>
      <c r="X5733" s="174"/>
    </row>
    <row r="5734" spans="7:24" s="165" customFormat="1" ht="15" customHeight="1">
      <c r="G5734" s="172"/>
      <c r="I5734" s="173"/>
      <c r="J5734" s="173"/>
      <c r="K5734" s="174"/>
      <c r="M5734" s="175"/>
      <c r="N5734" s="174"/>
      <c r="P5734" s="174"/>
      <c r="R5734" s="175"/>
      <c r="S5734" s="174"/>
      <c r="U5734" s="174"/>
      <c r="W5734" s="175"/>
      <c r="X5734" s="174"/>
    </row>
    <row r="5735" spans="7:24" s="165" customFormat="1" ht="15" customHeight="1">
      <c r="G5735" s="172"/>
      <c r="I5735" s="173"/>
      <c r="J5735" s="173"/>
      <c r="K5735" s="174"/>
      <c r="M5735" s="175"/>
      <c r="N5735" s="174"/>
      <c r="P5735" s="174"/>
      <c r="R5735" s="175"/>
      <c r="S5735" s="174"/>
      <c r="U5735" s="174"/>
      <c r="W5735" s="175"/>
      <c r="X5735" s="174"/>
    </row>
    <row r="5736" spans="7:24" s="165" customFormat="1" ht="15" customHeight="1">
      <c r="G5736" s="172"/>
      <c r="I5736" s="173"/>
      <c r="J5736" s="173"/>
      <c r="K5736" s="174"/>
      <c r="M5736" s="175"/>
      <c r="N5736" s="174"/>
      <c r="P5736" s="174"/>
      <c r="R5736" s="175"/>
      <c r="S5736" s="174"/>
      <c r="U5736" s="174"/>
      <c r="W5736" s="175"/>
      <c r="X5736" s="174"/>
    </row>
    <row r="5737" spans="7:24" s="165" customFormat="1" ht="15" customHeight="1">
      <c r="G5737" s="172"/>
      <c r="I5737" s="173"/>
      <c r="J5737" s="173"/>
      <c r="K5737" s="174"/>
      <c r="M5737" s="175"/>
      <c r="N5737" s="174"/>
      <c r="P5737" s="174"/>
      <c r="R5737" s="175"/>
      <c r="S5737" s="174"/>
      <c r="U5737" s="174"/>
      <c r="W5737" s="175"/>
      <c r="X5737" s="174"/>
    </row>
    <row r="5738" spans="7:24" s="165" customFormat="1" ht="15" customHeight="1">
      <c r="G5738" s="172"/>
      <c r="I5738" s="173"/>
      <c r="J5738" s="173"/>
      <c r="K5738" s="174"/>
      <c r="M5738" s="175"/>
      <c r="N5738" s="174"/>
      <c r="P5738" s="174"/>
      <c r="R5738" s="175"/>
      <c r="S5738" s="174"/>
      <c r="U5738" s="174"/>
      <c r="W5738" s="175"/>
      <c r="X5738" s="174"/>
    </row>
    <row r="5739" spans="7:24" s="165" customFormat="1" ht="15" customHeight="1">
      <c r="G5739" s="172"/>
      <c r="I5739" s="173"/>
      <c r="J5739" s="173"/>
      <c r="K5739" s="174"/>
      <c r="M5739" s="175"/>
      <c r="N5739" s="174"/>
      <c r="P5739" s="174"/>
      <c r="R5739" s="175"/>
      <c r="S5739" s="174"/>
      <c r="U5739" s="174"/>
      <c r="W5739" s="175"/>
      <c r="X5739" s="174"/>
    </row>
    <row r="5740" spans="7:24" s="165" customFormat="1" ht="15" customHeight="1">
      <c r="G5740" s="172"/>
      <c r="I5740" s="173"/>
      <c r="J5740" s="173"/>
      <c r="K5740" s="174"/>
      <c r="M5740" s="175"/>
      <c r="N5740" s="174"/>
      <c r="P5740" s="174"/>
      <c r="R5740" s="175"/>
      <c r="S5740" s="174"/>
      <c r="U5740" s="174"/>
      <c r="W5740" s="175"/>
      <c r="X5740" s="174"/>
    </row>
    <row r="5741" spans="7:24" s="165" customFormat="1" ht="15" customHeight="1">
      <c r="G5741" s="172"/>
      <c r="I5741" s="173"/>
      <c r="J5741" s="173"/>
      <c r="K5741" s="174"/>
      <c r="M5741" s="175"/>
      <c r="N5741" s="174"/>
      <c r="P5741" s="174"/>
      <c r="R5741" s="175"/>
      <c r="S5741" s="174"/>
      <c r="U5741" s="174"/>
      <c r="W5741" s="175"/>
      <c r="X5741" s="174"/>
    </row>
    <row r="5742" spans="7:24" s="165" customFormat="1" ht="15" customHeight="1">
      <c r="G5742" s="172"/>
      <c r="I5742" s="173"/>
      <c r="J5742" s="173"/>
      <c r="K5742" s="174"/>
      <c r="M5742" s="175"/>
      <c r="N5742" s="174"/>
      <c r="P5742" s="174"/>
      <c r="R5742" s="175"/>
      <c r="S5742" s="174"/>
      <c r="U5742" s="174"/>
      <c r="W5742" s="175"/>
      <c r="X5742" s="174"/>
    </row>
    <row r="5743" spans="7:24" s="165" customFormat="1" ht="15" customHeight="1">
      <c r="G5743" s="172"/>
      <c r="I5743" s="173"/>
      <c r="J5743" s="173"/>
      <c r="K5743" s="174"/>
      <c r="M5743" s="175"/>
      <c r="N5743" s="174"/>
      <c r="P5743" s="174"/>
      <c r="R5743" s="175"/>
      <c r="S5743" s="174"/>
      <c r="U5743" s="174"/>
      <c r="W5743" s="175"/>
      <c r="X5743" s="174"/>
    </row>
    <row r="5744" spans="7:24" s="165" customFormat="1" ht="15" customHeight="1">
      <c r="G5744" s="172"/>
      <c r="I5744" s="173"/>
      <c r="J5744" s="173"/>
      <c r="K5744" s="174"/>
      <c r="M5744" s="175"/>
      <c r="N5744" s="174"/>
      <c r="P5744" s="174"/>
      <c r="R5744" s="175"/>
      <c r="S5744" s="174"/>
      <c r="U5744" s="174"/>
      <c r="W5744" s="175"/>
      <c r="X5744" s="174"/>
    </row>
    <row r="5745" spans="7:24" s="165" customFormat="1" ht="15" customHeight="1">
      <c r="G5745" s="172"/>
      <c r="I5745" s="173"/>
      <c r="J5745" s="173"/>
      <c r="K5745" s="174"/>
      <c r="M5745" s="175"/>
      <c r="N5745" s="174"/>
      <c r="P5745" s="174"/>
      <c r="R5745" s="175"/>
      <c r="S5745" s="174"/>
      <c r="U5745" s="174"/>
      <c r="W5745" s="175"/>
      <c r="X5745" s="174"/>
    </row>
    <row r="5746" spans="7:24" s="165" customFormat="1" ht="15" customHeight="1">
      <c r="G5746" s="172"/>
      <c r="I5746" s="173"/>
      <c r="J5746" s="173"/>
      <c r="K5746" s="174"/>
      <c r="M5746" s="175"/>
      <c r="N5746" s="174"/>
      <c r="P5746" s="174"/>
      <c r="R5746" s="175"/>
      <c r="S5746" s="174"/>
      <c r="U5746" s="174"/>
      <c r="W5746" s="175"/>
      <c r="X5746" s="174"/>
    </row>
    <row r="5747" spans="7:24" s="165" customFormat="1" ht="15" customHeight="1">
      <c r="G5747" s="172"/>
      <c r="I5747" s="173"/>
      <c r="J5747" s="173"/>
      <c r="K5747" s="174"/>
      <c r="M5747" s="175"/>
      <c r="N5747" s="174"/>
      <c r="P5747" s="174"/>
      <c r="R5747" s="175"/>
      <c r="S5747" s="174"/>
      <c r="U5747" s="174"/>
      <c r="W5747" s="175"/>
      <c r="X5747" s="174"/>
    </row>
    <row r="5748" spans="7:24" s="165" customFormat="1" ht="15" customHeight="1">
      <c r="G5748" s="172"/>
      <c r="I5748" s="173"/>
      <c r="J5748" s="173"/>
      <c r="K5748" s="174"/>
      <c r="M5748" s="175"/>
      <c r="N5748" s="174"/>
      <c r="P5748" s="174"/>
      <c r="R5748" s="175"/>
      <c r="S5748" s="174"/>
      <c r="U5748" s="174"/>
      <c r="W5748" s="175"/>
      <c r="X5748" s="174"/>
    </row>
    <row r="5749" spans="7:24" s="165" customFormat="1" ht="15" customHeight="1">
      <c r="G5749" s="172"/>
      <c r="I5749" s="173"/>
      <c r="J5749" s="173"/>
      <c r="K5749" s="174"/>
      <c r="M5749" s="175"/>
      <c r="N5749" s="174"/>
      <c r="P5749" s="174"/>
      <c r="R5749" s="175"/>
      <c r="S5749" s="174"/>
      <c r="U5749" s="174"/>
      <c r="W5749" s="175"/>
      <c r="X5749" s="174"/>
    </row>
    <row r="5750" spans="7:24" s="165" customFormat="1" ht="15" customHeight="1">
      <c r="G5750" s="172"/>
      <c r="I5750" s="173"/>
      <c r="J5750" s="173"/>
      <c r="K5750" s="174"/>
      <c r="M5750" s="175"/>
      <c r="N5750" s="174"/>
      <c r="P5750" s="174"/>
      <c r="R5750" s="175"/>
      <c r="S5750" s="174"/>
      <c r="U5750" s="174"/>
      <c r="W5750" s="175"/>
      <c r="X5750" s="174"/>
    </row>
    <row r="5751" spans="7:24" s="165" customFormat="1" ht="15" customHeight="1">
      <c r="G5751" s="172"/>
      <c r="I5751" s="173"/>
      <c r="J5751" s="173"/>
      <c r="K5751" s="174"/>
      <c r="M5751" s="175"/>
      <c r="N5751" s="174"/>
      <c r="P5751" s="174"/>
      <c r="R5751" s="175"/>
      <c r="S5751" s="174"/>
      <c r="U5751" s="174"/>
      <c r="W5751" s="175"/>
      <c r="X5751" s="174"/>
    </row>
    <row r="5752" spans="7:24" s="165" customFormat="1" ht="15" customHeight="1">
      <c r="G5752" s="172"/>
      <c r="I5752" s="173"/>
      <c r="J5752" s="173"/>
      <c r="K5752" s="174"/>
      <c r="M5752" s="175"/>
      <c r="N5752" s="174"/>
      <c r="P5752" s="174"/>
      <c r="R5752" s="175"/>
      <c r="S5752" s="174"/>
      <c r="U5752" s="174"/>
      <c r="W5752" s="175"/>
      <c r="X5752" s="174"/>
    </row>
    <row r="5753" spans="7:24" s="165" customFormat="1" ht="15" customHeight="1">
      <c r="G5753" s="172"/>
      <c r="I5753" s="173"/>
      <c r="J5753" s="173"/>
      <c r="K5753" s="174"/>
      <c r="M5753" s="175"/>
      <c r="N5753" s="174"/>
      <c r="P5753" s="174"/>
      <c r="R5753" s="175"/>
      <c r="S5753" s="174"/>
      <c r="U5753" s="174"/>
      <c r="W5753" s="175"/>
      <c r="X5753" s="174"/>
    </row>
    <row r="5754" spans="7:24" s="165" customFormat="1" ht="15" customHeight="1">
      <c r="G5754" s="172"/>
      <c r="I5754" s="173"/>
      <c r="J5754" s="173"/>
      <c r="K5754" s="174"/>
      <c r="M5754" s="175"/>
      <c r="N5754" s="174"/>
      <c r="P5754" s="174"/>
      <c r="R5754" s="175"/>
      <c r="S5754" s="174"/>
      <c r="U5754" s="174"/>
      <c r="W5754" s="175"/>
      <c r="X5754" s="174"/>
    </row>
    <row r="5755" spans="7:24" s="165" customFormat="1" ht="15" customHeight="1">
      <c r="G5755" s="172"/>
      <c r="I5755" s="173"/>
      <c r="J5755" s="173"/>
      <c r="K5755" s="174"/>
      <c r="M5755" s="175"/>
      <c r="N5755" s="174"/>
      <c r="P5755" s="174"/>
      <c r="R5755" s="175"/>
      <c r="S5755" s="174"/>
      <c r="U5755" s="174"/>
      <c r="W5755" s="175"/>
      <c r="X5755" s="174"/>
    </row>
    <row r="5756" spans="7:24" s="165" customFormat="1" ht="15" customHeight="1">
      <c r="G5756" s="172"/>
      <c r="I5756" s="173"/>
      <c r="J5756" s="173"/>
      <c r="K5756" s="174"/>
      <c r="M5756" s="175"/>
      <c r="N5756" s="174"/>
      <c r="P5756" s="174"/>
      <c r="R5756" s="175"/>
      <c r="S5756" s="174"/>
      <c r="U5756" s="174"/>
      <c r="W5756" s="175"/>
      <c r="X5756" s="174"/>
    </row>
    <row r="5757" spans="7:24" s="165" customFormat="1" ht="15" customHeight="1">
      <c r="G5757" s="172"/>
      <c r="I5757" s="173"/>
      <c r="J5757" s="173"/>
      <c r="K5757" s="174"/>
      <c r="M5757" s="175"/>
      <c r="N5757" s="174"/>
      <c r="P5757" s="174"/>
      <c r="R5757" s="175"/>
      <c r="S5757" s="174"/>
      <c r="U5757" s="174"/>
      <c r="W5757" s="175"/>
      <c r="X5757" s="174"/>
    </row>
    <row r="5758" spans="7:24" s="165" customFormat="1" ht="15" customHeight="1">
      <c r="G5758" s="172"/>
      <c r="I5758" s="173"/>
      <c r="J5758" s="173"/>
      <c r="K5758" s="174"/>
      <c r="M5758" s="175"/>
      <c r="N5758" s="174"/>
      <c r="P5758" s="174"/>
      <c r="R5758" s="175"/>
      <c r="S5758" s="174"/>
      <c r="U5758" s="174"/>
      <c r="W5758" s="175"/>
      <c r="X5758" s="174"/>
    </row>
    <row r="5759" spans="7:24" s="165" customFormat="1" ht="15" customHeight="1">
      <c r="G5759" s="172"/>
      <c r="I5759" s="173"/>
      <c r="J5759" s="173"/>
      <c r="K5759" s="174"/>
      <c r="M5759" s="175"/>
      <c r="N5759" s="174"/>
      <c r="P5759" s="174"/>
      <c r="R5759" s="175"/>
      <c r="S5759" s="174"/>
      <c r="U5759" s="174"/>
      <c r="W5759" s="175"/>
      <c r="X5759" s="174"/>
    </row>
    <row r="5760" spans="7:24" s="165" customFormat="1" ht="15" customHeight="1">
      <c r="G5760" s="172"/>
      <c r="I5760" s="173"/>
      <c r="J5760" s="173"/>
      <c r="K5760" s="174"/>
      <c r="M5760" s="175"/>
      <c r="N5760" s="174"/>
      <c r="P5760" s="174"/>
      <c r="R5760" s="175"/>
      <c r="S5760" s="174"/>
      <c r="U5760" s="174"/>
      <c r="W5760" s="175"/>
      <c r="X5760" s="174"/>
    </row>
    <row r="5761" spans="7:24" s="165" customFormat="1" ht="15" customHeight="1">
      <c r="G5761" s="172"/>
      <c r="I5761" s="173"/>
      <c r="J5761" s="173"/>
      <c r="K5761" s="174"/>
      <c r="M5761" s="175"/>
      <c r="N5761" s="174"/>
      <c r="P5761" s="174"/>
      <c r="R5761" s="175"/>
      <c r="S5761" s="174"/>
      <c r="U5761" s="174"/>
      <c r="W5761" s="175"/>
      <c r="X5761" s="174"/>
    </row>
    <row r="5762" spans="7:24" s="165" customFormat="1" ht="15" customHeight="1">
      <c r="G5762" s="172"/>
      <c r="I5762" s="173"/>
      <c r="J5762" s="173"/>
      <c r="K5762" s="174"/>
      <c r="M5762" s="175"/>
      <c r="N5762" s="174"/>
      <c r="P5762" s="174"/>
      <c r="R5762" s="175"/>
      <c r="S5762" s="174"/>
      <c r="U5762" s="174"/>
      <c r="W5762" s="175"/>
      <c r="X5762" s="174"/>
    </row>
    <row r="5763" spans="7:24" s="165" customFormat="1" ht="15" customHeight="1">
      <c r="G5763" s="172"/>
      <c r="I5763" s="173"/>
      <c r="J5763" s="173"/>
      <c r="K5763" s="174"/>
      <c r="M5763" s="175"/>
      <c r="N5763" s="174"/>
      <c r="P5763" s="174"/>
      <c r="R5763" s="175"/>
      <c r="S5763" s="174"/>
      <c r="U5763" s="174"/>
      <c r="W5763" s="175"/>
      <c r="X5763" s="174"/>
    </row>
    <row r="5764" spans="7:24" s="165" customFormat="1" ht="15" customHeight="1">
      <c r="G5764" s="172"/>
      <c r="I5764" s="173"/>
      <c r="J5764" s="173"/>
      <c r="K5764" s="174"/>
      <c r="M5764" s="175"/>
      <c r="N5764" s="174"/>
      <c r="P5764" s="174"/>
      <c r="R5764" s="175"/>
      <c r="S5764" s="174"/>
      <c r="U5764" s="174"/>
      <c r="W5764" s="175"/>
      <c r="X5764" s="174"/>
    </row>
    <row r="5765" spans="7:24" s="165" customFormat="1" ht="15" customHeight="1">
      <c r="G5765" s="172"/>
      <c r="I5765" s="173"/>
      <c r="J5765" s="173"/>
      <c r="K5765" s="174"/>
      <c r="M5765" s="175"/>
      <c r="N5765" s="174"/>
      <c r="P5765" s="174"/>
      <c r="R5765" s="175"/>
      <c r="S5765" s="174"/>
      <c r="U5765" s="174"/>
      <c r="W5765" s="175"/>
      <c r="X5765" s="174"/>
    </row>
    <row r="5766" spans="7:24" s="165" customFormat="1" ht="15" customHeight="1">
      <c r="G5766" s="172"/>
      <c r="I5766" s="173"/>
      <c r="J5766" s="173"/>
      <c r="K5766" s="174"/>
      <c r="M5766" s="175"/>
      <c r="N5766" s="174"/>
      <c r="P5766" s="174"/>
      <c r="R5766" s="175"/>
      <c r="S5766" s="174"/>
      <c r="U5766" s="174"/>
      <c r="W5766" s="175"/>
      <c r="X5766" s="174"/>
    </row>
    <row r="5767" spans="7:24" s="165" customFormat="1" ht="15" customHeight="1">
      <c r="G5767" s="172"/>
      <c r="I5767" s="173"/>
      <c r="J5767" s="173"/>
      <c r="K5767" s="174"/>
      <c r="M5767" s="175"/>
      <c r="N5767" s="174"/>
      <c r="P5767" s="174"/>
      <c r="R5767" s="175"/>
      <c r="S5767" s="174"/>
      <c r="U5767" s="174"/>
      <c r="W5767" s="175"/>
      <c r="X5767" s="174"/>
    </row>
    <row r="5768" spans="7:24" s="165" customFormat="1" ht="15" customHeight="1">
      <c r="G5768" s="172"/>
      <c r="I5768" s="173"/>
      <c r="J5768" s="173"/>
      <c r="K5768" s="174"/>
      <c r="M5768" s="175"/>
      <c r="N5768" s="174"/>
      <c r="P5768" s="174"/>
      <c r="R5768" s="175"/>
      <c r="S5768" s="174"/>
      <c r="U5768" s="174"/>
      <c r="W5768" s="175"/>
      <c r="X5768" s="174"/>
    </row>
    <row r="5769" spans="7:24" s="165" customFormat="1" ht="15" customHeight="1">
      <c r="G5769" s="172"/>
      <c r="I5769" s="173"/>
      <c r="J5769" s="173"/>
      <c r="K5769" s="174"/>
      <c r="M5769" s="175"/>
      <c r="N5769" s="174"/>
      <c r="P5769" s="174"/>
      <c r="R5769" s="175"/>
      <c r="S5769" s="174"/>
      <c r="U5769" s="174"/>
      <c r="W5769" s="175"/>
      <c r="X5769" s="174"/>
    </row>
    <row r="5770" spans="7:24" s="165" customFormat="1" ht="15" customHeight="1">
      <c r="G5770" s="172"/>
      <c r="I5770" s="173"/>
      <c r="J5770" s="173"/>
      <c r="K5770" s="174"/>
      <c r="M5770" s="175"/>
      <c r="N5770" s="174"/>
      <c r="P5770" s="174"/>
      <c r="R5770" s="175"/>
      <c r="S5770" s="174"/>
      <c r="U5770" s="174"/>
      <c r="W5770" s="175"/>
      <c r="X5770" s="174"/>
    </row>
    <row r="5771" spans="7:24" s="165" customFormat="1" ht="15" customHeight="1">
      <c r="G5771" s="172"/>
      <c r="I5771" s="173"/>
      <c r="J5771" s="173"/>
      <c r="K5771" s="174"/>
      <c r="M5771" s="175"/>
      <c r="N5771" s="174"/>
      <c r="P5771" s="174"/>
      <c r="R5771" s="175"/>
      <c r="S5771" s="174"/>
      <c r="U5771" s="174"/>
      <c r="W5771" s="175"/>
      <c r="X5771" s="174"/>
    </row>
    <row r="5772" spans="7:24" s="165" customFormat="1" ht="15" customHeight="1">
      <c r="G5772" s="172"/>
      <c r="I5772" s="173"/>
      <c r="J5772" s="173"/>
      <c r="K5772" s="174"/>
      <c r="M5772" s="175"/>
      <c r="N5772" s="174"/>
      <c r="P5772" s="174"/>
      <c r="R5772" s="175"/>
      <c r="S5772" s="174"/>
      <c r="U5772" s="174"/>
      <c r="W5772" s="175"/>
      <c r="X5772" s="174"/>
    </row>
    <row r="5773" spans="7:24" s="165" customFormat="1" ht="15" customHeight="1">
      <c r="G5773" s="172"/>
      <c r="I5773" s="173"/>
      <c r="J5773" s="173"/>
      <c r="K5773" s="174"/>
      <c r="M5773" s="175"/>
      <c r="N5773" s="174"/>
      <c r="P5773" s="174"/>
      <c r="R5773" s="175"/>
      <c r="S5773" s="174"/>
      <c r="U5773" s="174"/>
      <c r="W5773" s="175"/>
      <c r="X5773" s="174"/>
    </row>
    <row r="5774" spans="7:24" s="165" customFormat="1" ht="15" customHeight="1">
      <c r="G5774" s="172"/>
      <c r="I5774" s="173"/>
      <c r="J5774" s="173"/>
      <c r="K5774" s="174"/>
      <c r="M5774" s="175"/>
      <c r="N5774" s="174"/>
      <c r="P5774" s="174"/>
      <c r="R5774" s="175"/>
      <c r="S5774" s="174"/>
      <c r="U5774" s="174"/>
      <c r="W5774" s="175"/>
      <c r="X5774" s="174"/>
    </row>
    <row r="5775" spans="7:24" s="165" customFormat="1" ht="15" customHeight="1">
      <c r="G5775" s="172"/>
      <c r="I5775" s="173"/>
      <c r="J5775" s="173"/>
      <c r="K5775" s="174"/>
      <c r="M5775" s="175"/>
      <c r="N5775" s="174"/>
      <c r="P5775" s="174"/>
      <c r="R5775" s="175"/>
      <c r="S5775" s="174"/>
      <c r="U5775" s="174"/>
      <c r="W5775" s="175"/>
      <c r="X5775" s="174"/>
    </row>
    <row r="5776" spans="7:24" s="165" customFormat="1" ht="15" customHeight="1">
      <c r="G5776" s="172"/>
      <c r="I5776" s="173"/>
      <c r="J5776" s="173"/>
      <c r="K5776" s="174"/>
      <c r="M5776" s="175"/>
      <c r="N5776" s="174"/>
      <c r="P5776" s="174"/>
      <c r="R5776" s="175"/>
      <c r="S5776" s="174"/>
      <c r="U5776" s="174"/>
      <c r="W5776" s="175"/>
      <c r="X5776" s="174"/>
    </row>
    <row r="5777" spans="7:24" s="165" customFormat="1" ht="15" customHeight="1">
      <c r="G5777" s="172"/>
      <c r="I5777" s="173"/>
      <c r="J5777" s="173"/>
      <c r="K5777" s="174"/>
      <c r="M5777" s="175"/>
      <c r="N5777" s="174"/>
      <c r="P5777" s="174"/>
      <c r="R5777" s="175"/>
      <c r="S5777" s="174"/>
      <c r="U5777" s="174"/>
      <c r="W5777" s="175"/>
      <c r="X5777" s="174"/>
    </row>
    <row r="5778" spans="7:24" s="165" customFormat="1" ht="15" customHeight="1">
      <c r="G5778" s="172"/>
      <c r="I5778" s="173"/>
      <c r="J5778" s="173"/>
      <c r="K5778" s="174"/>
      <c r="M5778" s="175"/>
      <c r="N5778" s="174"/>
      <c r="P5778" s="174"/>
      <c r="R5778" s="175"/>
      <c r="S5778" s="174"/>
      <c r="U5778" s="174"/>
      <c r="W5778" s="175"/>
      <c r="X5778" s="174"/>
    </row>
    <row r="5779" spans="7:24" s="165" customFormat="1" ht="15" customHeight="1">
      <c r="G5779" s="172"/>
      <c r="I5779" s="173"/>
      <c r="J5779" s="173"/>
      <c r="K5779" s="174"/>
      <c r="M5779" s="175"/>
      <c r="N5779" s="174"/>
      <c r="P5779" s="174"/>
      <c r="R5779" s="175"/>
      <c r="S5779" s="174"/>
      <c r="U5779" s="174"/>
      <c r="W5779" s="175"/>
      <c r="X5779" s="174"/>
    </row>
    <row r="5780" spans="7:24" s="165" customFormat="1" ht="15" customHeight="1">
      <c r="G5780" s="172"/>
      <c r="I5780" s="173"/>
      <c r="J5780" s="173"/>
      <c r="K5780" s="174"/>
      <c r="M5780" s="175"/>
      <c r="N5780" s="174"/>
      <c r="P5780" s="174"/>
      <c r="R5780" s="175"/>
      <c r="S5780" s="174"/>
      <c r="U5780" s="174"/>
      <c r="W5780" s="175"/>
      <c r="X5780" s="174"/>
    </row>
    <row r="5781" spans="7:24" s="165" customFormat="1" ht="15" customHeight="1">
      <c r="G5781" s="172"/>
      <c r="I5781" s="173"/>
      <c r="J5781" s="173"/>
      <c r="K5781" s="174"/>
      <c r="M5781" s="175"/>
      <c r="N5781" s="174"/>
      <c r="P5781" s="174"/>
      <c r="R5781" s="175"/>
      <c r="S5781" s="174"/>
      <c r="U5781" s="174"/>
      <c r="W5781" s="175"/>
      <c r="X5781" s="174"/>
    </row>
    <row r="5782" spans="7:24" s="165" customFormat="1" ht="15" customHeight="1">
      <c r="G5782" s="172"/>
      <c r="I5782" s="173"/>
      <c r="J5782" s="173"/>
      <c r="K5782" s="174"/>
      <c r="M5782" s="175"/>
      <c r="N5782" s="174"/>
      <c r="P5782" s="174"/>
      <c r="R5782" s="175"/>
      <c r="S5782" s="174"/>
      <c r="U5782" s="174"/>
      <c r="W5782" s="175"/>
      <c r="X5782" s="174"/>
    </row>
    <row r="5783" spans="7:24" s="165" customFormat="1" ht="15" customHeight="1">
      <c r="G5783" s="172"/>
      <c r="I5783" s="173"/>
      <c r="J5783" s="173"/>
      <c r="K5783" s="174"/>
      <c r="M5783" s="175"/>
      <c r="N5783" s="174"/>
      <c r="P5783" s="174"/>
      <c r="R5783" s="175"/>
      <c r="S5783" s="174"/>
      <c r="U5783" s="174"/>
      <c r="W5783" s="175"/>
      <c r="X5783" s="174"/>
    </row>
    <row r="5784" spans="7:24" s="165" customFormat="1" ht="15" customHeight="1">
      <c r="G5784" s="172"/>
      <c r="I5784" s="173"/>
      <c r="J5784" s="173"/>
      <c r="K5784" s="174"/>
      <c r="M5784" s="175"/>
      <c r="N5784" s="174"/>
      <c r="P5784" s="174"/>
      <c r="R5784" s="175"/>
      <c r="S5784" s="174"/>
      <c r="U5784" s="174"/>
      <c r="W5784" s="175"/>
      <c r="X5784" s="174"/>
    </row>
    <row r="5785" spans="7:24" s="165" customFormat="1" ht="15" customHeight="1">
      <c r="G5785" s="172"/>
      <c r="I5785" s="173"/>
      <c r="J5785" s="173"/>
      <c r="K5785" s="174"/>
      <c r="M5785" s="175"/>
      <c r="N5785" s="174"/>
      <c r="P5785" s="174"/>
      <c r="R5785" s="175"/>
      <c r="S5785" s="174"/>
      <c r="U5785" s="174"/>
      <c r="W5785" s="175"/>
      <c r="X5785" s="174"/>
    </row>
    <row r="5786" spans="7:24" s="165" customFormat="1" ht="15" customHeight="1">
      <c r="G5786" s="172"/>
      <c r="I5786" s="173"/>
      <c r="J5786" s="173"/>
      <c r="K5786" s="174"/>
      <c r="M5786" s="175"/>
      <c r="N5786" s="174"/>
      <c r="P5786" s="174"/>
      <c r="R5786" s="175"/>
      <c r="S5786" s="174"/>
      <c r="U5786" s="174"/>
      <c r="W5786" s="175"/>
      <c r="X5786" s="174"/>
    </row>
    <row r="5787" spans="7:24" s="165" customFormat="1" ht="15" customHeight="1">
      <c r="G5787" s="172"/>
      <c r="I5787" s="173"/>
      <c r="J5787" s="173"/>
      <c r="K5787" s="174"/>
      <c r="M5787" s="175"/>
      <c r="N5787" s="174"/>
      <c r="P5787" s="174"/>
      <c r="R5787" s="175"/>
      <c r="S5787" s="174"/>
      <c r="U5787" s="174"/>
      <c r="W5787" s="175"/>
      <c r="X5787" s="174"/>
    </row>
    <row r="5788" spans="7:24" s="165" customFormat="1" ht="15" customHeight="1">
      <c r="G5788" s="172"/>
      <c r="I5788" s="173"/>
      <c r="J5788" s="173"/>
      <c r="K5788" s="174"/>
      <c r="M5788" s="175"/>
      <c r="N5788" s="174"/>
      <c r="P5788" s="174"/>
      <c r="R5788" s="175"/>
      <c r="S5788" s="174"/>
      <c r="U5788" s="174"/>
      <c r="W5788" s="175"/>
      <c r="X5788" s="174"/>
    </row>
    <row r="5789" spans="7:24" s="165" customFormat="1" ht="15" customHeight="1">
      <c r="G5789" s="172"/>
      <c r="I5789" s="173"/>
      <c r="J5789" s="173"/>
      <c r="K5789" s="174"/>
      <c r="M5789" s="175"/>
      <c r="N5789" s="174"/>
      <c r="P5789" s="174"/>
      <c r="R5789" s="175"/>
      <c r="S5789" s="174"/>
      <c r="U5789" s="174"/>
      <c r="W5789" s="175"/>
      <c r="X5789" s="174"/>
    </row>
    <row r="5790" spans="7:24" s="165" customFormat="1" ht="15" customHeight="1">
      <c r="G5790" s="172"/>
      <c r="I5790" s="173"/>
      <c r="J5790" s="173"/>
      <c r="K5790" s="174"/>
      <c r="M5790" s="175"/>
      <c r="N5790" s="174"/>
      <c r="P5790" s="174"/>
      <c r="R5790" s="175"/>
      <c r="S5790" s="174"/>
      <c r="U5790" s="174"/>
      <c r="W5790" s="175"/>
      <c r="X5790" s="174"/>
    </row>
    <row r="5791" spans="7:24" s="165" customFormat="1" ht="15" customHeight="1">
      <c r="G5791" s="172"/>
      <c r="I5791" s="173"/>
      <c r="J5791" s="173"/>
      <c r="K5791" s="174"/>
      <c r="M5791" s="175"/>
      <c r="N5791" s="174"/>
      <c r="P5791" s="174"/>
      <c r="R5791" s="175"/>
      <c r="S5791" s="174"/>
      <c r="U5791" s="174"/>
      <c r="W5791" s="175"/>
      <c r="X5791" s="174"/>
    </row>
    <row r="5792" spans="7:24" s="165" customFormat="1" ht="15" customHeight="1">
      <c r="G5792" s="172"/>
      <c r="I5792" s="173"/>
      <c r="J5792" s="173"/>
      <c r="K5792" s="174"/>
      <c r="M5792" s="175"/>
      <c r="N5792" s="174"/>
      <c r="P5792" s="174"/>
      <c r="R5792" s="175"/>
      <c r="S5792" s="174"/>
      <c r="U5792" s="174"/>
      <c r="W5792" s="175"/>
      <c r="X5792" s="174"/>
    </row>
    <row r="5793" spans="7:24" s="165" customFormat="1" ht="15" customHeight="1">
      <c r="G5793" s="172"/>
      <c r="I5793" s="173"/>
      <c r="J5793" s="173"/>
      <c r="K5793" s="174"/>
      <c r="M5793" s="175"/>
      <c r="N5793" s="174"/>
      <c r="P5793" s="174"/>
      <c r="R5793" s="175"/>
      <c r="S5793" s="174"/>
      <c r="U5793" s="174"/>
      <c r="W5793" s="175"/>
      <c r="X5793" s="174"/>
    </row>
    <row r="5794" spans="7:24" s="165" customFormat="1" ht="15" customHeight="1">
      <c r="G5794" s="172"/>
      <c r="I5794" s="173"/>
      <c r="J5794" s="173"/>
      <c r="K5794" s="174"/>
      <c r="M5794" s="175"/>
      <c r="N5794" s="174"/>
      <c r="P5794" s="174"/>
      <c r="R5794" s="175"/>
      <c r="S5794" s="174"/>
      <c r="U5794" s="174"/>
      <c r="W5794" s="175"/>
      <c r="X5794" s="174"/>
    </row>
    <row r="5795" spans="7:24" s="165" customFormat="1" ht="15" customHeight="1">
      <c r="G5795" s="172"/>
      <c r="I5795" s="173"/>
      <c r="J5795" s="173"/>
      <c r="K5795" s="174"/>
      <c r="M5795" s="175"/>
      <c r="N5795" s="174"/>
      <c r="P5795" s="174"/>
      <c r="R5795" s="175"/>
      <c r="S5795" s="174"/>
      <c r="U5795" s="174"/>
      <c r="W5795" s="175"/>
      <c r="X5795" s="174"/>
    </row>
    <row r="5796" spans="7:24" s="165" customFormat="1" ht="15" customHeight="1">
      <c r="G5796" s="172"/>
      <c r="I5796" s="173"/>
      <c r="J5796" s="173"/>
      <c r="K5796" s="174"/>
      <c r="M5796" s="175"/>
      <c r="N5796" s="174"/>
      <c r="P5796" s="174"/>
      <c r="R5796" s="175"/>
      <c r="S5796" s="174"/>
      <c r="U5796" s="174"/>
      <c r="W5796" s="175"/>
      <c r="X5796" s="174"/>
    </row>
    <row r="5797" spans="7:24" s="165" customFormat="1" ht="15" customHeight="1">
      <c r="G5797" s="172"/>
      <c r="I5797" s="173"/>
      <c r="J5797" s="173"/>
      <c r="K5797" s="174"/>
      <c r="M5797" s="175"/>
      <c r="N5797" s="174"/>
      <c r="P5797" s="174"/>
      <c r="R5797" s="175"/>
      <c r="S5797" s="174"/>
      <c r="U5797" s="174"/>
      <c r="W5797" s="175"/>
      <c r="X5797" s="174"/>
    </row>
    <row r="5798" spans="7:24" s="165" customFormat="1" ht="15" customHeight="1">
      <c r="G5798" s="172"/>
      <c r="I5798" s="173"/>
      <c r="J5798" s="173"/>
      <c r="K5798" s="174"/>
      <c r="M5798" s="175"/>
      <c r="N5798" s="174"/>
      <c r="P5798" s="174"/>
      <c r="R5798" s="175"/>
      <c r="S5798" s="174"/>
      <c r="U5798" s="174"/>
      <c r="W5798" s="175"/>
      <c r="X5798" s="174"/>
    </row>
    <row r="5799" spans="7:24" s="165" customFormat="1" ht="15" customHeight="1">
      <c r="G5799" s="172"/>
      <c r="I5799" s="173"/>
      <c r="J5799" s="173"/>
      <c r="K5799" s="174"/>
      <c r="M5799" s="175"/>
      <c r="N5799" s="174"/>
      <c r="P5799" s="174"/>
      <c r="R5799" s="175"/>
      <c r="S5799" s="174"/>
      <c r="U5799" s="174"/>
      <c r="W5799" s="175"/>
      <c r="X5799" s="174"/>
    </row>
    <row r="5800" spans="7:24" s="165" customFormat="1" ht="15" customHeight="1">
      <c r="G5800" s="172"/>
      <c r="I5800" s="173"/>
      <c r="J5800" s="173"/>
      <c r="K5800" s="174"/>
      <c r="M5800" s="175"/>
      <c r="N5800" s="174"/>
      <c r="P5800" s="174"/>
      <c r="R5800" s="175"/>
      <c r="S5800" s="174"/>
      <c r="U5800" s="174"/>
      <c r="W5800" s="175"/>
      <c r="X5800" s="174"/>
    </row>
    <row r="5801" spans="7:24" s="165" customFormat="1" ht="15" customHeight="1">
      <c r="G5801" s="172"/>
      <c r="I5801" s="173"/>
      <c r="J5801" s="173"/>
      <c r="K5801" s="174"/>
      <c r="M5801" s="175"/>
      <c r="N5801" s="174"/>
      <c r="P5801" s="174"/>
      <c r="R5801" s="175"/>
      <c r="S5801" s="174"/>
      <c r="U5801" s="174"/>
      <c r="W5801" s="175"/>
      <c r="X5801" s="174"/>
    </row>
    <row r="5802" spans="7:24" s="165" customFormat="1" ht="15" customHeight="1">
      <c r="G5802" s="172"/>
      <c r="I5802" s="173"/>
      <c r="J5802" s="173"/>
      <c r="K5802" s="174"/>
      <c r="M5802" s="175"/>
      <c r="N5802" s="174"/>
      <c r="P5802" s="174"/>
      <c r="R5802" s="175"/>
      <c r="S5802" s="174"/>
      <c r="U5802" s="174"/>
      <c r="W5802" s="175"/>
      <c r="X5802" s="174"/>
    </row>
    <row r="5803" spans="7:24" s="165" customFormat="1" ht="15" customHeight="1">
      <c r="G5803" s="172"/>
      <c r="I5803" s="173"/>
      <c r="J5803" s="173"/>
      <c r="K5803" s="174"/>
      <c r="M5803" s="175"/>
      <c r="N5803" s="174"/>
      <c r="P5803" s="174"/>
      <c r="R5803" s="175"/>
      <c r="S5803" s="174"/>
      <c r="U5803" s="174"/>
      <c r="W5803" s="175"/>
      <c r="X5803" s="174"/>
    </row>
    <row r="5804" spans="7:24" s="165" customFormat="1" ht="15" customHeight="1">
      <c r="G5804" s="172"/>
      <c r="I5804" s="173"/>
      <c r="J5804" s="173"/>
      <c r="K5804" s="174"/>
      <c r="M5804" s="175"/>
      <c r="N5804" s="174"/>
      <c r="P5804" s="174"/>
      <c r="R5804" s="175"/>
      <c r="S5804" s="174"/>
      <c r="U5804" s="174"/>
      <c r="W5804" s="175"/>
      <c r="X5804" s="174"/>
    </row>
    <row r="5805" spans="7:24" s="165" customFormat="1" ht="15" customHeight="1">
      <c r="G5805" s="172"/>
      <c r="I5805" s="173"/>
      <c r="J5805" s="173"/>
      <c r="K5805" s="174"/>
      <c r="M5805" s="175"/>
      <c r="N5805" s="174"/>
      <c r="P5805" s="174"/>
      <c r="R5805" s="175"/>
      <c r="S5805" s="174"/>
      <c r="U5805" s="174"/>
      <c r="W5805" s="175"/>
      <c r="X5805" s="174"/>
    </row>
    <row r="5806" spans="7:24" s="165" customFormat="1" ht="15" customHeight="1">
      <c r="G5806" s="172"/>
      <c r="I5806" s="173"/>
      <c r="J5806" s="173"/>
      <c r="K5806" s="174"/>
      <c r="M5806" s="175"/>
      <c r="N5806" s="174"/>
      <c r="P5806" s="174"/>
      <c r="R5806" s="175"/>
      <c r="S5806" s="174"/>
      <c r="U5806" s="174"/>
      <c r="W5806" s="175"/>
      <c r="X5806" s="174"/>
    </row>
    <row r="5807" spans="7:24" s="165" customFormat="1" ht="15" customHeight="1">
      <c r="G5807" s="172"/>
      <c r="I5807" s="173"/>
      <c r="J5807" s="173"/>
      <c r="K5807" s="174"/>
      <c r="M5807" s="175"/>
      <c r="N5807" s="174"/>
      <c r="P5807" s="174"/>
      <c r="R5807" s="175"/>
      <c r="S5807" s="174"/>
      <c r="U5807" s="174"/>
      <c r="W5807" s="175"/>
      <c r="X5807" s="174"/>
    </row>
    <row r="5808" spans="7:24" s="165" customFormat="1" ht="15" customHeight="1">
      <c r="G5808" s="172"/>
      <c r="I5808" s="173"/>
      <c r="J5808" s="173"/>
      <c r="K5808" s="174"/>
      <c r="M5808" s="175"/>
      <c r="N5808" s="174"/>
      <c r="P5808" s="174"/>
      <c r="R5808" s="175"/>
      <c r="S5808" s="174"/>
      <c r="U5808" s="174"/>
      <c r="W5808" s="175"/>
      <c r="X5808" s="174"/>
    </row>
    <row r="5809" spans="7:24" s="165" customFormat="1" ht="15" customHeight="1">
      <c r="G5809" s="172"/>
      <c r="I5809" s="173"/>
      <c r="J5809" s="173"/>
      <c r="K5809" s="174"/>
      <c r="M5809" s="175"/>
      <c r="N5809" s="174"/>
      <c r="P5809" s="174"/>
      <c r="R5809" s="175"/>
      <c r="S5809" s="174"/>
      <c r="U5809" s="174"/>
      <c r="W5809" s="175"/>
      <c r="X5809" s="174"/>
    </row>
    <row r="5810" spans="7:24" s="165" customFormat="1" ht="15" customHeight="1">
      <c r="G5810" s="172"/>
      <c r="I5810" s="173"/>
      <c r="J5810" s="173"/>
      <c r="K5810" s="174"/>
      <c r="M5810" s="175"/>
      <c r="N5810" s="174"/>
      <c r="P5810" s="174"/>
      <c r="R5810" s="175"/>
      <c r="S5810" s="174"/>
      <c r="U5810" s="174"/>
      <c r="W5810" s="175"/>
      <c r="X5810" s="174"/>
    </row>
    <row r="5811" spans="7:24" s="165" customFormat="1" ht="15" customHeight="1">
      <c r="G5811" s="172"/>
      <c r="I5811" s="173"/>
      <c r="J5811" s="173"/>
      <c r="K5811" s="174"/>
      <c r="M5811" s="175"/>
      <c r="N5811" s="174"/>
      <c r="P5811" s="174"/>
      <c r="R5811" s="175"/>
      <c r="S5811" s="174"/>
      <c r="U5811" s="174"/>
      <c r="W5811" s="175"/>
      <c r="X5811" s="174"/>
    </row>
    <row r="5812" spans="7:24" s="165" customFormat="1" ht="15" customHeight="1">
      <c r="G5812" s="172"/>
      <c r="I5812" s="173"/>
      <c r="J5812" s="173"/>
      <c r="K5812" s="174"/>
      <c r="M5812" s="175"/>
      <c r="N5812" s="174"/>
      <c r="P5812" s="174"/>
      <c r="R5812" s="175"/>
      <c r="S5812" s="174"/>
      <c r="U5812" s="174"/>
      <c r="W5812" s="175"/>
      <c r="X5812" s="174"/>
    </row>
    <row r="5813" spans="7:24" s="165" customFormat="1" ht="15" customHeight="1">
      <c r="G5813" s="172"/>
      <c r="I5813" s="173"/>
      <c r="J5813" s="173"/>
      <c r="K5813" s="174"/>
      <c r="M5813" s="175"/>
      <c r="N5813" s="174"/>
      <c r="P5813" s="174"/>
      <c r="R5813" s="175"/>
      <c r="S5813" s="174"/>
      <c r="U5813" s="174"/>
      <c r="W5813" s="175"/>
      <c r="X5813" s="174"/>
    </row>
    <row r="5814" spans="7:24" s="165" customFormat="1" ht="15" customHeight="1">
      <c r="G5814" s="172"/>
      <c r="I5814" s="173"/>
      <c r="J5814" s="173"/>
      <c r="K5814" s="174"/>
      <c r="M5814" s="175"/>
      <c r="N5814" s="174"/>
      <c r="P5814" s="174"/>
      <c r="R5814" s="175"/>
      <c r="S5814" s="174"/>
      <c r="U5814" s="174"/>
      <c r="W5814" s="175"/>
      <c r="X5814" s="174"/>
    </row>
    <row r="5815" spans="7:24" s="165" customFormat="1" ht="15" customHeight="1">
      <c r="G5815" s="172"/>
      <c r="I5815" s="173"/>
      <c r="J5815" s="173"/>
      <c r="K5815" s="174"/>
      <c r="M5815" s="175"/>
      <c r="N5815" s="174"/>
      <c r="P5815" s="174"/>
      <c r="R5815" s="175"/>
      <c r="S5815" s="174"/>
      <c r="U5815" s="174"/>
      <c r="W5815" s="175"/>
      <c r="X5815" s="174"/>
    </row>
    <row r="5816" spans="7:24" s="165" customFormat="1" ht="15" customHeight="1">
      <c r="G5816" s="172"/>
      <c r="I5816" s="173"/>
      <c r="J5816" s="173"/>
      <c r="K5816" s="174"/>
      <c r="M5816" s="175"/>
      <c r="N5816" s="174"/>
      <c r="P5816" s="174"/>
      <c r="R5816" s="175"/>
      <c r="S5816" s="174"/>
      <c r="U5816" s="174"/>
      <c r="W5816" s="175"/>
      <c r="X5816" s="174"/>
    </row>
    <row r="5817" spans="7:24" s="165" customFormat="1" ht="15" customHeight="1">
      <c r="G5817" s="172"/>
      <c r="I5817" s="173"/>
      <c r="J5817" s="173"/>
      <c r="K5817" s="174"/>
      <c r="M5817" s="175"/>
      <c r="N5817" s="174"/>
      <c r="P5817" s="174"/>
      <c r="R5817" s="175"/>
      <c r="S5817" s="174"/>
      <c r="U5817" s="174"/>
      <c r="W5817" s="175"/>
      <c r="X5817" s="174"/>
    </row>
    <row r="5818" spans="7:24" s="165" customFormat="1" ht="15" customHeight="1">
      <c r="G5818" s="172"/>
      <c r="I5818" s="173"/>
      <c r="J5818" s="173"/>
      <c r="K5818" s="174"/>
      <c r="M5818" s="175"/>
      <c r="N5818" s="174"/>
      <c r="P5818" s="174"/>
      <c r="R5818" s="175"/>
      <c r="S5818" s="174"/>
      <c r="U5818" s="174"/>
      <c r="W5818" s="175"/>
      <c r="X5818" s="174"/>
    </row>
    <row r="5819" spans="7:24" s="165" customFormat="1" ht="15" customHeight="1">
      <c r="G5819" s="172"/>
      <c r="I5819" s="173"/>
      <c r="J5819" s="173"/>
      <c r="K5819" s="174"/>
      <c r="M5819" s="175"/>
      <c r="N5819" s="174"/>
      <c r="P5819" s="174"/>
      <c r="R5819" s="175"/>
      <c r="S5819" s="174"/>
      <c r="U5819" s="174"/>
      <c r="W5819" s="175"/>
      <c r="X5819" s="174"/>
    </row>
    <row r="5820" spans="7:24" s="165" customFormat="1" ht="15" customHeight="1">
      <c r="G5820" s="172"/>
      <c r="I5820" s="173"/>
      <c r="J5820" s="173"/>
      <c r="K5820" s="174"/>
      <c r="M5820" s="175"/>
      <c r="N5820" s="174"/>
      <c r="P5820" s="174"/>
      <c r="R5820" s="175"/>
      <c r="S5820" s="174"/>
      <c r="U5820" s="174"/>
      <c r="W5820" s="175"/>
      <c r="X5820" s="174"/>
    </row>
    <row r="5821" spans="7:24" s="165" customFormat="1" ht="15" customHeight="1">
      <c r="G5821" s="172"/>
      <c r="I5821" s="173"/>
      <c r="J5821" s="173"/>
      <c r="K5821" s="174"/>
      <c r="M5821" s="175"/>
      <c r="N5821" s="174"/>
      <c r="P5821" s="174"/>
      <c r="R5821" s="175"/>
      <c r="S5821" s="174"/>
      <c r="U5821" s="174"/>
      <c r="W5821" s="175"/>
      <c r="X5821" s="174"/>
    </row>
    <row r="5822" spans="7:24" s="165" customFormat="1" ht="15" customHeight="1">
      <c r="G5822" s="172"/>
      <c r="I5822" s="173"/>
      <c r="J5822" s="173"/>
      <c r="K5822" s="174"/>
      <c r="M5822" s="175"/>
      <c r="N5822" s="174"/>
      <c r="P5822" s="174"/>
      <c r="R5822" s="175"/>
      <c r="S5822" s="174"/>
      <c r="U5822" s="174"/>
      <c r="W5822" s="175"/>
      <c r="X5822" s="174"/>
    </row>
    <row r="5823" spans="7:24" s="165" customFormat="1" ht="15" customHeight="1">
      <c r="G5823" s="172"/>
      <c r="I5823" s="173"/>
      <c r="J5823" s="173"/>
      <c r="K5823" s="174"/>
      <c r="M5823" s="175"/>
      <c r="N5823" s="174"/>
      <c r="P5823" s="174"/>
      <c r="R5823" s="175"/>
      <c r="S5823" s="174"/>
      <c r="U5823" s="174"/>
      <c r="W5823" s="175"/>
      <c r="X5823" s="174"/>
    </row>
    <row r="5824" spans="7:24" s="165" customFormat="1" ht="15" customHeight="1">
      <c r="G5824" s="172"/>
      <c r="I5824" s="173"/>
      <c r="J5824" s="173"/>
      <c r="K5824" s="174"/>
      <c r="M5824" s="175"/>
      <c r="N5824" s="174"/>
      <c r="P5824" s="174"/>
      <c r="R5824" s="175"/>
      <c r="S5824" s="174"/>
      <c r="U5824" s="174"/>
      <c r="W5824" s="175"/>
      <c r="X5824" s="174"/>
    </row>
    <row r="5825" spans="7:24" s="165" customFormat="1" ht="15" customHeight="1">
      <c r="G5825" s="172"/>
      <c r="I5825" s="173"/>
      <c r="J5825" s="173"/>
      <c r="K5825" s="174"/>
      <c r="M5825" s="175"/>
      <c r="N5825" s="174"/>
      <c r="P5825" s="174"/>
      <c r="R5825" s="175"/>
      <c r="S5825" s="174"/>
      <c r="U5825" s="174"/>
      <c r="W5825" s="175"/>
      <c r="X5825" s="174"/>
    </row>
    <row r="5826" spans="7:24" s="165" customFormat="1" ht="15" customHeight="1">
      <c r="G5826" s="172"/>
      <c r="I5826" s="173"/>
      <c r="J5826" s="173"/>
      <c r="K5826" s="174"/>
      <c r="M5826" s="175"/>
      <c r="N5826" s="174"/>
      <c r="P5826" s="174"/>
      <c r="R5826" s="175"/>
      <c r="S5826" s="174"/>
      <c r="U5826" s="174"/>
      <c r="W5826" s="175"/>
      <c r="X5826" s="174"/>
    </row>
    <row r="5827" spans="7:24" s="165" customFormat="1" ht="15" customHeight="1">
      <c r="G5827" s="172"/>
      <c r="I5827" s="173"/>
      <c r="J5827" s="173"/>
      <c r="K5827" s="174"/>
      <c r="M5827" s="175"/>
      <c r="N5827" s="174"/>
      <c r="P5827" s="174"/>
      <c r="R5827" s="175"/>
      <c r="S5827" s="174"/>
      <c r="U5827" s="174"/>
      <c r="W5827" s="175"/>
      <c r="X5827" s="174"/>
    </row>
    <row r="5828" spans="7:24" s="165" customFormat="1" ht="15" customHeight="1">
      <c r="G5828" s="172"/>
      <c r="I5828" s="173"/>
      <c r="J5828" s="173"/>
      <c r="K5828" s="174"/>
      <c r="M5828" s="175"/>
      <c r="N5828" s="174"/>
      <c r="P5828" s="174"/>
      <c r="R5828" s="175"/>
      <c r="S5828" s="174"/>
      <c r="U5828" s="174"/>
      <c r="W5828" s="175"/>
      <c r="X5828" s="174"/>
    </row>
    <row r="5829" spans="7:24" s="165" customFormat="1" ht="15" customHeight="1">
      <c r="G5829" s="172"/>
      <c r="I5829" s="173"/>
      <c r="J5829" s="173"/>
      <c r="K5829" s="174"/>
      <c r="M5829" s="175"/>
      <c r="N5829" s="174"/>
      <c r="P5829" s="174"/>
      <c r="R5829" s="175"/>
      <c r="S5829" s="174"/>
      <c r="U5829" s="174"/>
      <c r="W5829" s="175"/>
      <c r="X5829" s="174"/>
    </row>
    <row r="5830" spans="7:24" s="165" customFormat="1" ht="15" customHeight="1">
      <c r="G5830" s="172"/>
      <c r="I5830" s="173"/>
      <c r="J5830" s="173"/>
      <c r="K5830" s="174"/>
      <c r="M5830" s="175"/>
      <c r="N5830" s="174"/>
      <c r="P5830" s="174"/>
      <c r="R5830" s="175"/>
      <c r="S5830" s="174"/>
      <c r="U5830" s="174"/>
      <c r="W5830" s="175"/>
      <c r="X5830" s="174"/>
    </row>
    <row r="5831" spans="7:24" s="165" customFormat="1" ht="15" customHeight="1">
      <c r="G5831" s="172"/>
      <c r="I5831" s="173"/>
      <c r="J5831" s="173"/>
      <c r="K5831" s="174"/>
      <c r="M5831" s="175"/>
      <c r="N5831" s="174"/>
      <c r="P5831" s="174"/>
      <c r="R5831" s="175"/>
      <c r="S5831" s="174"/>
      <c r="U5831" s="174"/>
      <c r="W5831" s="175"/>
      <c r="X5831" s="174"/>
    </row>
    <row r="5832" spans="7:24" s="165" customFormat="1" ht="15" customHeight="1">
      <c r="G5832" s="172"/>
      <c r="I5832" s="173"/>
      <c r="J5832" s="173"/>
      <c r="K5832" s="174"/>
      <c r="M5832" s="175"/>
      <c r="N5832" s="174"/>
      <c r="P5832" s="174"/>
      <c r="R5832" s="175"/>
      <c r="S5832" s="174"/>
      <c r="U5832" s="174"/>
      <c r="W5832" s="175"/>
      <c r="X5832" s="174"/>
    </row>
    <row r="5833" spans="7:24" s="165" customFormat="1" ht="15" customHeight="1">
      <c r="G5833" s="172"/>
      <c r="I5833" s="173"/>
      <c r="J5833" s="173"/>
      <c r="K5833" s="174"/>
      <c r="M5833" s="175"/>
      <c r="N5833" s="174"/>
      <c r="P5833" s="174"/>
      <c r="R5833" s="175"/>
      <c r="S5833" s="174"/>
      <c r="U5833" s="174"/>
      <c r="W5833" s="175"/>
      <c r="X5833" s="174"/>
    </row>
    <row r="5834" spans="7:24" s="165" customFormat="1" ht="15" customHeight="1">
      <c r="G5834" s="172"/>
      <c r="I5834" s="173"/>
      <c r="J5834" s="173"/>
      <c r="K5834" s="174"/>
      <c r="M5834" s="175"/>
      <c r="N5834" s="174"/>
      <c r="P5834" s="174"/>
      <c r="R5834" s="175"/>
      <c r="S5834" s="174"/>
      <c r="U5834" s="174"/>
      <c r="W5834" s="175"/>
      <c r="X5834" s="174"/>
    </row>
    <row r="5835" spans="7:24" s="165" customFormat="1" ht="15" customHeight="1">
      <c r="G5835" s="172"/>
      <c r="I5835" s="173"/>
      <c r="J5835" s="173"/>
      <c r="K5835" s="174"/>
      <c r="M5835" s="175"/>
      <c r="N5835" s="174"/>
      <c r="P5835" s="174"/>
      <c r="R5835" s="175"/>
      <c r="S5835" s="174"/>
      <c r="U5835" s="174"/>
      <c r="W5835" s="175"/>
      <c r="X5835" s="174"/>
    </row>
    <row r="5836" spans="7:24" s="165" customFormat="1" ht="15" customHeight="1">
      <c r="G5836" s="172"/>
      <c r="I5836" s="173"/>
      <c r="J5836" s="173"/>
      <c r="K5836" s="174"/>
      <c r="M5836" s="175"/>
      <c r="N5836" s="174"/>
      <c r="P5836" s="174"/>
      <c r="R5836" s="175"/>
      <c r="S5836" s="174"/>
      <c r="U5836" s="174"/>
      <c r="W5836" s="175"/>
      <c r="X5836" s="174"/>
    </row>
    <row r="5837" spans="7:24" s="165" customFormat="1" ht="15" customHeight="1">
      <c r="G5837" s="172"/>
      <c r="I5837" s="173"/>
      <c r="J5837" s="173"/>
      <c r="K5837" s="174"/>
      <c r="M5837" s="175"/>
      <c r="N5837" s="174"/>
      <c r="P5837" s="174"/>
      <c r="R5837" s="175"/>
      <c r="S5837" s="174"/>
      <c r="U5837" s="174"/>
      <c r="W5837" s="175"/>
      <c r="X5837" s="174"/>
    </row>
    <row r="5838" spans="7:24" s="165" customFormat="1" ht="15" customHeight="1">
      <c r="G5838" s="172"/>
      <c r="I5838" s="173"/>
      <c r="J5838" s="173"/>
      <c r="K5838" s="174"/>
      <c r="M5838" s="175"/>
      <c r="N5838" s="174"/>
      <c r="P5838" s="174"/>
      <c r="R5838" s="175"/>
      <c r="S5838" s="174"/>
      <c r="U5838" s="174"/>
      <c r="W5838" s="175"/>
      <c r="X5838" s="174"/>
    </row>
    <row r="5839" spans="7:24" s="165" customFormat="1" ht="15" customHeight="1">
      <c r="G5839" s="172"/>
      <c r="I5839" s="173"/>
      <c r="J5839" s="173"/>
      <c r="K5839" s="174"/>
      <c r="M5839" s="175"/>
      <c r="N5839" s="174"/>
      <c r="P5839" s="174"/>
      <c r="R5839" s="175"/>
      <c r="S5839" s="174"/>
      <c r="U5839" s="174"/>
      <c r="W5839" s="175"/>
      <c r="X5839" s="174"/>
    </row>
    <row r="5840" spans="7:24" s="165" customFormat="1" ht="15" customHeight="1">
      <c r="G5840" s="172"/>
      <c r="I5840" s="173"/>
      <c r="J5840" s="173"/>
      <c r="K5840" s="174"/>
      <c r="M5840" s="175"/>
      <c r="N5840" s="174"/>
      <c r="P5840" s="174"/>
      <c r="R5840" s="175"/>
      <c r="S5840" s="174"/>
      <c r="U5840" s="174"/>
      <c r="W5840" s="175"/>
      <c r="X5840" s="174"/>
    </row>
    <row r="5841" spans="7:24" s="165" customFormat="1" ht="15" customHeight="1">
      <c r="G5841" s="172"/>
      <c r="I5841" s="173"/>
      <c r="J5841" s="173"/>
      <c r="K5841" s="174"/>
      <c r="M5841" s="175"/>
      <c r="N5841" s="174"/>
      <c r="P5841" s="174"/>
      <c r="R5841" s="175"/>
      <c r="S5841" s="174"/>
      <c r="U5841" s="174"/>
      <c r="W5841" s="175"/>
      <c r="X5841" s="174"/>
    </row>
    <row r="5842" spans="7:24" s="165" customFormat="1" ht="15" customHeight="1">
      <c r="G5842" s="172"/>
      <c r="I5842" s="173"/>
      <c r="J5842" s="173"/>
      <c r="K5842" s="174"/>
      <c r="M5842" s="175"/>
      <c r="N5842" s="174"/>
      <c r="P5842" s="174"/>
      <c r="R5842" s="175"/>
      <c r="S5842" s="174"/>
      <c r="U5842" s="174"/>
      <c r="W5842" s="175"/>
      <c r="X5842" s="174"/>
    </row>
    <row r="5843" spans="7:24" s="165" customFormat="1" ht="15" customHeight="1">
      <c r="G5843" s="172"/>
      <c r="I5843" s="173"/>
      <c r="J5843" s="173"/>
      <c r="K5843" s="174"/>
      <c r="M5843" s="175"/>
      <c r="N5843" s="174"/>
      <c r="P5843" s="174"/>
      <c r="R5843" s="175"/>
      <c r="S5843" s="174"/>
      <c r="U5843" s="174"/>
      <c r="W5843" s="175"/>
      <c r="X5843" s="174"/>
    </row>
    <row r="5844" spans="7:24" s="165" customFormat="1" ht="15" customHeight="1">
      <c r="G5844" s="172"/>
      <c r="I5844" s="173"/>
      <c r="J5844" s="173"/>
      <c r="K5844" s="174"/>
      <c r="M5844" s="175"/>
      <c r="N5844" s="174"/>
      <c r="P5844" s="174"/>
      <c r="R5844" s="175"/>
      <c r="S5844" s="174"/>
      <c r="U5844" s="174"/>
      <c r="W5844" s="175"/>
      <c r="X5844" s="174"/>
    </row>
    <row r="5845" spans="7:24" s="165" customFormat="1" ht="15" customHeight="1">
      <c r="G5845" s="172"/>
      <c r="I5845" s="173"/>
      <c r="J5845" s="173"/>
      <c r="K5845" s="174"/>
      <c r="M5845" s="175"/>
      <c r="N5845" s="174"/>
      <c r="P5845" s="174"/>
      <c r="R5845" s="175"/>
      <c r="S5845" s="174"/>
      <c r="U5845" s="174"/>
      <c r="W5845" s="175"/>
      <c r="X5845" s="174"/>
    </row>
    <row r="5846" spans="7:24" s="165" customFormat="1" ht="15" customHeight="1">
      <c r="G5846" s="172"/>
      <c r="I5846" s="173"/>
      <c r="J5846" s="173"/>
      <c r="K5846" s="174"/>
      <c r="M5846" s="175"/>
      <c r="N5846" s="174"/>
      <c r="P5846" s="174"/>
      <c r="R5846" s="175"/>
      <c r="S5846" s="174"/>
      <c r="U5846" s="174"/>
      <c r="W5846" s="175"/>
      <c r="X5846" s="174"/>
    </row>
    <row r="5847" spans="7:24" s="165" customFormat="1" ht="15" customHeight="1">
      <c r="G5847" s="172"/>
      <c r="I5847" s="173"/>
      <c r="J5847" s="173"/>
      <c r="K5847" s="174"/>
      <c r="M5847" s="175"/>
      <c r="N5847" s="174"/>
      <c r="P5847" s="174"/>
      <c r="R5847" s="175"/>
      <c r="S5847" s="174"/>
      <c r="U5847" s="174"/>
      <c r="W5847" s="175"/>
      <c r="X5847" s="174"/>
    </row>
    <row r="5848" spans="7:24" s="165" customFormat="1" ht="15" customHeight="1">
      <c r="G5848" s="172"/>
      <c r="I5848" s="173"/>
      <c r="J5848" s="173"/>
      <c r="K5848" s="174"/>
      <c r="M5848" s="175"/>
      <c r="N5848" s="174"/>
      <c r="P5848" s="174"/>
      <c r="R5848" s="175"/>
      <c r="S5848" s="174"/>
      <c r="U5848" s="174"/>
      <c r="W5848" s="175"/>
      <c r="X5848" s="174"/>
    </row>
    <row r="5849" spans="7:24" s="165" customFormat="1" ht="15" customHeight="1">
      <c r="G5849" s="172"/>
      <c r="I5849" s="173"/>
      <c r="J5849" s="173"/>
      <c r="K5849" s="174"/>
      <c r="M5849" s="175"/>
      <c r="N5849" s="174"/>
      <c r="P5849" s="174"/>
      <c r="R5849" s="175"/>
      <c r="S5849" s="174"/>
      <c r="U5849" s="174"/>
      <c r="W5849" s="175"/>
      <c r="X5849" s="174"/>
    </row>
    <row r="5850" spans="7:24" s="165" customFormat="1" ht="15" customHeight="1">
      <c r="G5850" s="172"/>
      <c r="I5850" s="173"/>
      <c r="J5850" s="173"/>
      <c r="K5850" s="174"/>
      <c r="M5850" s="175"/>
      <c r="N5850" s="174"/>
      <c r="P5850" s="174"/>
      <c r="R5850" s="175"/>
      <c r="S5850" s="174"/>
      <c r="U5850" s="174"/>
      <c r="W5850" s="175"/>
      <c r="X5850" s="174"/>
    </row>
    <row r="5851" spans="7:24" s="165" customFormat="1" ht="15" customHeight="1">
      <c r="G5851" s="172"/>
      <c r="I5851" s="173"/>
      <c r="J5851" s="173"/>
      <c r="K5851" s="174"/>
      <c r="M5851" s="175"/>
      <c r="N5851" s="174"/>
      <c r="P5851" s="174"/>
      <c r="R5851" s="175"/>
      <c r="S5851" s="174"/>
      <c r="U5851" s="174"/>
      <c r="W5851" s="175"/>
      <c r="X5851" s="174"/>
    </row>
    <row r="5852" spans="7:24" s="165" customFormat="1" ht="15" customHeight="1">
      <c r="G5852" s="172"/>
      <c r="I5852" s="173"/>
      <c r="J5852" s="173"/>
      <c r="K5852" s="174"/>
      <c r="M5852" s="175"/>
      <c r="N5852" s="174"/>
      <c r="P5852" s="174"/>
      <c r="R5852" s="175"/>
      <c r="S5852" s="174"/>
      <c r="U5852" s="174"/>
      <c r="W5852" s="175"/>
      <c r="X5852" s="174"/>
    </row>
    <row r="5853" spans="7:24" s="165" customFormat="1" ht="15" customHeight="1">
      <c r="G5853" s="172"/>
      <c r="I5853" s="173"/>
      <c r="J5853" s="173"/>
      <c r="K5853" s="174"/>
      <c r="M5853" s="175"/>
      <c r="N5853" s="174"/>
      <c r="P5853" s="174"/>
      <c r="R5853" s="175"/>
      <c r="S5853" s="174"/>
      <c r="U5853" s="174"/>
      <c r="W5853" s="175"/>
      <c r="X5853" s="174"/>
    </row>
    <row r="5854" spans="7:24" s="165" customFormat="1" ht="15" customHeight="1">
      <c r="G5854" s="172"/>
      <c r="I5854" s="173"/>
      <c r="J5854" s="173"/>
      <c r="K5854" s="174"/>
      <c r="M5854" s="175"/>
      <c r="N5854" s="174"/>
      <c r="P5854" s="174"/>
      <c r="R5854" s="175"/>
      <c r="S5854" s="174"/>
      <c r="U5854" s="174"/>
      <c r="W5854" s="175"/>
      <c r="X5854" s="174"/>
    </row>
    <row r="5855" spans="7:24" s="165" customFormat="1" ht="15" customHeight="1">
      <c r="G5855" s="172"/>
      <c r="I5855" s="173"/>
      <c r="J5855" s="173"/>
      <c r="K5855" s="174"/>
      <c r="M5855" s="175"/>
      <c r="N5855" s="174"/>
      <c r="P5855" s="174"/>
      <c r="R5855" s="175"/>
      <c r="S5855" s="174"/>
      <c r="U5855" s="174"/>
      <c r="W5855" s="175"/>
      <c r="X5855" s="174"/>
    </row>
    <row r="5856" spans="7:24" s="165" customFormat="1" ht="15" customHeight="1">
      <c r="G5856" s="172"/>
      <c r="I5856" s="173"/>
      <c r="J5856" s="173"/>
      <c r="K5856" s="174"/>
      <c r="M5856" s="175"/>
      <c r="N5856" s="174"/>
      <c r="P5856" s="174"/>
      <c r="R5856" s="175"/>
      <c r="S5856" s="174"/>
      <c r="U5856" s="174"/>
      <c r="W5856" s="175"/>
      <c r="X5856" s="174"/>
    </row>
    <row r="5857" spans="7:24" s="165" customFormat="1" ht="15" customHeight="1">
      <c r="G5857" s="172"/>
      <c r="I5857" s="173"/>
      <c r="J5857" s="173"/>
      <c r="K5857" s="174"/>
      <c r="M5857" s="175"/>
      <c r="N5857" s="174"/>
      <c r="P5857" s="174"/>
      <c r="R5857" s="175"/>
      <c r="S5857" s="174"/>
      <c r="U5857" s="174"/>
      <c r="W5857" s="175"/>
      <c r="X5857" s="174"/>
    </row>
    <row r="5858" spans="7:24" s="165" customFormat="1" ht="15" customHeight="1">
      <c r="G5858" s="172"/>
      <c r="I5858" s="173"/>
      <c r="J5858" s="173"/>
      <c r="K5858" s="174"/>
      <c r="M5858" s="175"/>
      <c r="N5858" s="174"/>
      <c r="P5858" s="174"/>
      <c r="R5858" s="175"/>
      <c r="S5858" s="174"/>
      <c r="U5858" s="174"/>
      <c r="W5858" s="175"/>
      <c r="X5858" s="174"/>
    </row>
    <row r="5859" spans="7:24" s="165" customFormat="1" ht="15" customHeight="1">
      <c r="G5859" s="172"/>
      <c r="I5859" s="173"/>
      <c r="J5859" s="173"/>
      <c r="K5859" s="174"/>
      <c r="M5859" s="175"/>
      <c r="N5859" s="174"/>
      <c r="P5859" s="174"/>
      <c r="R5859" s="175"/>
      <c r="S5859" s="174"/>
      <c r="U5859" s="174"/>
      <c r="W5859" s="175"/>
      <c r="X5859" s="174"/>
    </row>
    <row r="5860" spans="7:24" s="165" customFormat="1" ht="15" customHeight="1">
      <c r="G5860" s="172"/>
      <c r="I5860" s="173"/>
      <c r="J5860" s="173"/>
      <c r="K5860" s="174"/>
      <c r="M5860" s="175"/>
      <c r="N5860" s="174"/>
      <c r="P5860" s="174"/>
      <c r="R5860" s="175"/>
      <c r="S5860" s="174"/>
      <c r="U5860" s="174"/>
      <c r="W5860" s="175"/>
      <c r="X5860" s="174"/>
    </row>
    <row r="5861" spans="7:24" s="165" customFormat="1" ht="15" customHeight="1">
      <c r="G5861" s="172"/>
      <c r="I5861" s="173"/>
      <c r="J5861" s="173"/>
      <c r="K5861" s="174"/>
      <c r="M5861" s="175"/>
      <c r="N5861" s="174"/>
      <c r="P5861" s="174"/>
      <c r="R5861" s="175"/>
      <c r="S5861" s="174"/>
      <c r="U5861" s="174"/>
      <c r="W5861" s="175"/>
      <c r="X5861" s="174"/>
    </row>
    <row r="5862" spans="7:24" s="165" customFormat="1" ht="15" customHeight="1">
      <c r="G5862" s="172"/>
      <c r="I5862" s="173"/>
      <c r="J5862" s="173"/>
      <c r="K5862" s="174"/>
      <c r="M5862" s="175"/>
      <c r="N5862" s="174"/>
      <c r="P5862" s="174"/>
      <c r="R5862" s="175"/>
      <c r="S5862" s="174"/>
      <c r="U5862" s="174"/>
      <c r="W5862" s="175"/>
      <c r="X5862" s="174"/>
    </row>
    <row r="5863" spans="7:24" s="165" customFormat="1" ht="15" customHeight="1">
      <c r="G5863" s="172"/>
      <c r="I5863" s="173"/>
      <c r="J5863" s="173"/>
      <c r="K5863" s="174"/>
      <c r="M5863" s="175"/>
      <c r="N5863" s="174"/>
      <c r="P5863" s="174"/>
      <c r="R5863" s="175"/>
      <c r="S5863" s="174"/>
      <c r="U5863" s="174"/>
      <c r="W5863" s="175"/>
      <c r="X5863" s="174"/>
    </row>
    <row r="5864" spans="7:24" s="165" customFormat="1" ht="15" customHeight="1">
      <c r="G5864" s="172"/>
      <c r="I5864" s="173"/>
      <c r="J5864" s="173"/>
      <c r="K5864" s="174"/>
      <c r="M5864" s="175"/>
      <c r="N5864" s="174"/>
      <c r="P5864" s="174"/>
      <c r="R5864" s="175"/>
      <c r="S5864" s="174"/>
      <c r="U5864" s="174"/>
      <c r="W5864" s="175"/>
      <c r="X5864" s="174"/>
    </row>
    <row r="5865" spans="7:24" s="165" customFormat="1" ht="15" customHeight="1">
      <c r="G5865" s="172"/>
      <c r="I5865" s="173"/>
      <c r="J5865" s="173"/>
      <c r="K5865" s="174"/>
      <c r="M5865" s="175"/>
      <c r="N5865" s="174"/>
      <c r="P5865" s="174"/>
      <c r="R5865" s="175"/>
      <c r="S5865" s="174"/>
      <c r="U5865" s="174"/>
      <c r="W5865" s="175"/>
      <c r="X5865" s="174"/>
    </row>
    <row r="5866" spans="7:24" s="165" customFormat="1" ht="15" customHeight="1">
      <c r="G5866" s="172"/>
      <c r="I5866" s="173"/>
      <c r="J5866" s="173"/>
      <c r="K5866" s="174"/>
      <c r="M5866" s="175"/>
      <c r="N5866" s="174"/>
      <c r="P5866" s="174"/>
      <c r="R5866" s="175"/>
      <c r="S5866" s="174"/>
      <c r="U5866" s="174"/>
      <c r="W5866" s="175"/>
      <c r="X5866" s="174"/>
    </row>
    <row r="5867" spans="7:24" s="165" customFormat="1" ht="15" customHeight="1">
      <c r="G5867" s="172"/>
      <c r="I5867" s="173"/>
      <c r="J5867" s="173"/>
      <c r="K5867" s="174"/>
      <c r="M5867" s="175"/>
      <c r="N5867" s="174"/>
      <c r="P5867" s="174"/>
      <c r="R5867" s="175"/>
      <c r="S5867" s="174"/>
      <c r="U5867" s="174"/>
      <c r="W5867" s="175"/>
      <c r="X5867" s="174"/>
    </row>
    <row r="5868" spans="7:24" s="165" customFormat="1" ht="15" customHeight="1">
      <c r="G5868" s="172"/>
      <c r="I5868" s="173"/>
      <c r="J5868" s="173"/>
      <c r="K5868" s="174"/>
      <c r="M5868" s="175"/>
      <c r="N5868" s="174"/>
      <c r="P5868" s="174"/>
      <c r="R5868" s="175"/>
      <c r="S5868" s="174"/>
      <c r="U5868" s="174"/>
      <c r="W5868" s="175"/>
      <c r="X5868" s="174"/>
    </row>
    <row r="5869" spans="7:24" s="165" customFormat="1" ht="15" customHeight="1">
      <c r="G5869" s="172"/>
      <c r="I5869" s="173"/>
      <c r="J5869" s="173"/>
      <c r="K5869" s="174"/>
      <c r="M5869" s="175"/>
      <c r="N5869" s="174"/>
      <c r="P5869" s="174"/>
      <c r="R5869" s="175"/>
      <c r="S5869" s="174"/>
      <c r="U5869" s="174"/>
      <c r="W5869" s="175"/>
      <c r="X5869" s="174"/>
    </row>
    <row r="5870" spans="7:24" s="165" customFormat="1" ht="15" customHeight="1">
      <c r="G5870" s="172"/>
      <c r="I5870" s="173"/>
      <c r="J5870" s="173"/>
      <c r="K5870" s="174"/>
      <c r="M5870" s="175"/>
      <c r="N5870" s="174"/>
      <c r="P5870" s="174"/>
      <c r="R5870" s="175"/>
      <c r="S5870" s="174"/>
      <c r="U5870" s="174"/>
      <c r="W5870" s="175"/>
      <c r="X5870" s="174"/>
    </row>
    <row r="5871" spans="7:24" s="165" customFormat="1" ht="15" customHeight="1">
      <c r="G5871" s="172"/>
      <c r="I5871" s="173"/>
      <c r="J5871" s="173"/>
      <c r="K5871" s="174"/>
      <c r="M5871" s="175"/>
      <c r="N5871" s="174"/>
      <c r="P5871" s="174"/>
      <c r="R5871" s="175"/>
      <c r="S5871" s="174"/>
      <c r="U5871" s="174"/>
      <c r="W5871" s="175"/>
      <c r="X5871" s="174"/>
    </row>
    <row r="5872" spans="7:24" s="165" customFormat="1" ht="15" customHeight="1">
      <c r="G5872" s="172"/>
      <c r="I5872" s="173"/>
      <c r="J5872" s="173"/>
      <c r="K5872" s="174"/>
      <c r="M5872" s="175"/>
      <c r="N5872" s="174"/>
      <c r="P5872" s="174"/>
      <c r="R5872" s="175"/>
      <c r="S5872" s="174"/>
      <c r="U5872" s="174"/>
      <c r="W5872" s="175"/>
      <c r="X5872" s="174"/>
    </row>
    <row r="5873" spans="7:24" s="165" customFormat="1" ht="15" customHeight="1">
      <c r="G5873" s="172"/>
      <c r="I5873" s="173"/>
      <c r="J5873" s="173"/>
      <c r="K5873" s="174"/>
      <c r="M5873" s="175"/>
      <c r="N5873" s="174"/>
      <c r="P5873" s="174"/>
      <c r="R5873" s="175"/>
      <c r="S5873" s="174"/>
      <c r="U5873" s="174"/>
      <c r="W5873" s="175"/>
      <c r="X5873" s="174"/>
    </row>
    <row r="5874" spans="7:24" s="165" customFormat="1" ht="15" customHeight="1">
      <c r="G5874" s="172"/>
      <c r="I5874" s="173"/>
      <c r="J5874" s="173"/>
      <c r="K5874" s="174"/>
      <c r="M5874" s="175"/>
      <c r="N5874" s="174"/>
      <c r="P5874" s="174"/>
      <c r="R5874" s="175"/>
      <c r="S5874" s="174"/>
      <c r="U5874" s="174"/>
      <c r="W5874" s="175"/>
      <c r="X5874" s="174"/>
    </row>
    <row r="5875" spans="7:24" s="165" customFormat="1" ht="15" customHeight="1">
      <c r="G5875" s="172"/>
      <c r="I5875" s="173"/>
      <c r="J5875" s="173"/>
      <c r="K5875" s="174"/>
      <c r="M5875" s="175"/>
      <c r="N5875" s="174"/>
      <c r="P5875" s="174"/>
      <c r="R5875" s="175"/>
      <c r="S5875" s="174"/>
      <c r="U5875" s="174"/>
      <c r="W5875" s="175"/>
      <c r="X5875" s="174"/>
    </row>
    <row r="5876" spans="7:24" s="165" customFormat="1" ht="15" customHeight="1">
      <c r="G5876" s="172"/>
      <c r="I5876" s="173"/>
      <c r="J5876" s="173"/>
      <c r="K5876" s="174"/>
      <c r="M5876" s="175"/>
      <c r="N5876" s="174"/>
      <c r="P5876" s="174"/>
      <c r="R5876" s="175"/>
      <c r="S5876" s="174"/>
      <c r="U5876" s="174"/>
      <c r="W5876" s="175"/>
      <c r="X5876" s="174"/>
    </row>
    <row r="5877" spans="7:24" s="165" customFormat="1" ht="15" customHeight="1">
      <c r="G5877" s="172"/>
      <c r="I5877" s="173"/>
      <c r="J5877" s="173"/>
      <c r="K5877" s="174"/>
      <c r="M5877" s="175"/>
      <c r="N5877" s="174"/>
      <c r="P5877" s="174"/>
      <c r="R5877" s="175"/>
      <c r="S5877" s="174"/>
      <c r="U5877" s="174"/>
      <c r="W5877" s="175"/>
      <c r="X5877" s="174"/>
    </row>
    <row r="5878" spans="7:24" s="165" customFormat="1" ht="15" customHeight="1">
      <c r="G5878" s="172"/>
      <c r="I5878" s="173"/>
      <c r="J5878" s="173"/>
      <c r="K5878" s="174"/>
      <c r="M5878" s="175"/>
      <c r="N5878" s="174"/>
      <c r="P5878" s="174"/>
      <c r="R5878" s="175"/>
      <c r="S5878" s="174"/>
      <c r="U5878" s="174"/>
      <c r="W5878" s="175"/>
      <c r="X5878" s="174"/>
    </row>
    <row r="5879" spans="7:24" s="165" customFormat="1" ht="15" customHeight="1">
      <c r="G5879" s="172"/>
      <c r="I5879" s="173"/>
      <c r="J5879" s="173"/>
      <c r="K5879" s="174"/>
      <c r="M5879" s="175"/>
      <c r="N5879" s="174"/>
      <c r="P5879" s="174"/>
      <c r="R5879" s="175"/>
      <c r="S5879" s="174"/>
      <c r="U5879" s="174"/>
      <c r="W5879" s="175"/>
      <c r="X5879" s="174"/>
    </row>
    <row r="5880" spans="7:24" s="165" customFormat="1" ht="15" customHeight="1">
      <c r="G5880" s="172"/>
      <c r="I5880" s="173"/>
      <c r="J5880" s="173"/>
      <c r="K5880" s="174"/>
      <c r="M5880" s="175"/>
      <c r="N5880" s="174"/>
      <c r="P5880" s="174"/>
      <c r="R5880" s="175"/>
      <c r="S5880" s="174"/>
      <c r="U5880" s="174"/>
      <c r="W5880" s="175"/>
      <c r="X5880" s="174"/>
    </row>
    <row r="5881" spans="7:24" s="165" customFormat="1" ht="15" customHeight="1">
      <c r="G5881" s="172"/>
      <c r="I5881" s="173"/>
      <c r="J5881" s="173"/>
      <c r="K5881" s="174"/>
      <c r="M5881" s="175"/>
      <c r="N5881" s="174"/>
      <c r="P5881" s="174"/>
      <c r="R5881" s="175"/>
      <c r="S5881" s="174"/>
      <c r="U5881" s="174"/>
      <c r="W5881" s="175"/>
      <c r="X5881" s="174"/>
    </row>
    <row r="5882" spans="7:24" s="165" customFormat="1" ht="15" customHeight="1">
      <c r="G5882" s="172"/>
      <c r="I5882" s="173"/>
      <c r="J5882" s="173"/>
      <c r="K5882" s="174"/>
      <c r="M5882" s="175"/>
      <c r="N5882" s="174"/>
      <c r="P5882" s="174"/>
      <c r="R5882" s="175"/>
      <c r="S5882" s="174"/>
      <c r="U5882" s="174"/>
      <c r="W5882" s="175"/>
      <c r="X5882" s="174"/>
    </row>
    <row r="5883" spans="7:24" s="165" customFormat="1" ht="15" customHeight="1">
      <c r="G5883" s="172"/>
      <c r="I5883" s="173"/>
      <c r="J5883" s="173"/>
      <c r="K5883" s="174"/>
      <c r="M5883" s="175"/>
      <c r="N5883" s="174"/>
      <c r="P5883" s="174"/>
      <c r="R5883" s="175"/>
      <c r="S5883" s="174"/>
      <c r="U5883" s="174"/>
      <c r="W5883" s="175"/>
      <c r="X5883" s="174"/>
    </row>
    <row r="5884" spans="7:24" s="165" customFormat="1" ht="15" customHeight="1">
      <c r="G5884" s="172"/>
      <c r="I5884" s="173"/>
      <c r="J5884" s="173"/>
      <c r="K5884" s="174"/>
      <c r="M5884" s="175"/>
      <c r="N5884" s="174"/>
      <c r="P5884" s="174"/>
      <c r="R5884" s="175"/>
      <c r="S5884" s="174"/>
      <c r="U5884" s="174"/>
      <c r="W5884" s="175"/>
      <c r="X5884" s="174"/>
    </row>
    <row r="5885" spans="7:24" s="165" customFormat="1" ht="15" customHeight="1">
      <c r="G5885" s="172"/>
      <c r="I5885" s="173"/>
      <c r="J5885" s="173"/>
      <c r="K5885" s="174"/>
      <c r="M5885" s="175"/>
      <c r="N5885" s="174"/>
      <c r="P5885" s="174"/>
      <c r="R5885" s="175"/>
      <c r="S5885" s="174"/>
      <c r="U5885" s="174"/>
      <c r="W5885" s="175"/>
      <c r="X5885" s="174"/>
    </row>
    <row r="5886" spans="7:24" s="165" customFormat="1" ht="15" customHeight="1">
      <c r="G5886" s="172"/>
      <c r="I5886" s="173"/>
      <c r="J5886" s="173"/>
      <c r="K5886" s="174"/>
      <c r="M5886" s="175"/>
      <c r="N5886" s="174"/>
      <c r="P5886" s="174"/>
      <c r="R5886" s="175"/>
      <c r="S5886" s="174"/>
      <c r="U5886" s="174"/>
      <c r="W5886" s="175"/>
      <c r="X5886" s="174"/>
    </row>
    <row r="5887" spans="7:24" s="165" customFormat="1" ht="15" customHeight="1">
      <c r="G5887" s="172"/>
      <c r="I5887" s="173"/>
      <c r="J5887" s="173"/>
      <c r="K5887" s="174"/>
      <c r="M5887" s="175"/>
      <c r="N5887" s="174"/>
      <c r="P5887" s="174"/>
      <c r="R5887" s="175"/>
      <c r="S5887" s="174"/>
      <c r="U5887" s="174"/>
      <c r="W5887" s="175"/>
      <c r="X5887" s="174"/>
    </row>
    <row r="5888" spans="7:24" s="165" customFormat="1" ht="15" customHeight="1">
      <c r="G5888" s="172"/>
      <c r="I5888" s="173"/>
      <c r="J5888" s="173"/>
      <c r="K5888" s="174"/>
      <c r="M5888" s="175"/>
      <c r="N5888" s="174"/>
      <c r="P5888" s="174"/>
      <c r="R5888" s="175"/>
      <c r="S5888" s="174"/>
      <c r="U5888" s="174"/>
      <c r="W5888" s="175"/>
      <c r="X5888" s="174"/>
    </row>
    <row r="5889" spans="7:24" s="165" customFormat="1" ht="15" customHeight="1">
      <c r="G5889" s="172"/>
      <c r="I5889" s="173"/>
      <c r="J5889" s="173"/>
      <c r="K5889" s="174"/>
      <c r="M5889" s="175"/>
      <c r="N5889" s="174"/>
      <c r="P5889" s="174"/>
      <c r="R5889" s="175"/>
      <c r="S5889" s="174"/>
      <c r="U5889" s="174"/>
      <c r="W5889" s="175"/>
      <c r="X5889" s="174"/>
    </row>
    <row r="5890" spans="7:24" s="165" customFormat="1" ht="15" customHeight="1">
      <c r="G5890" s="172"/>
      <c r="I5890" s="173"/>
      <c r="J5890" s="173"/>
      <c r="K5890" s="174"/>
      <c r="M5890" s="175"/>
      <c r="N5890" s="174"/>
      <c r="P5890" s="174"/>
      <c r="R5890" s="175"/>
      <c r="S5890" s="174"/>
      <c r="U5890" s="174"/>
      <c r="W5890" s="175"/>
      <c r="X5890" s="174"/>
    </row>
    <row r="5891" spans="7:24" s="165" customFormat="1" ht="15" customHeight="1">
      <c r="G5891" s="172"/>
      <c r="I5891" s="173"/>
      <c r="J5891" s="173"/>
      <c r="K5891" s="174"/>
      <c r="M5891" s="175"/>
      <c r="N5891" s="174"/>
      <c r="P5891" s="174"/>
      <c r="R5891" s="175"/>
      <c r="S5891" s="174"/>
      <c r="U5891" s="174"/>
      <c r="W5891" s="175"/>
      <c r="X5891" s="174"/>
    </row>
    <row r="5892" spans="7:24" s="165" customFormat="1" ht="15" customHeight="1">
      <c r="G5892" s="172"/>
      <c r="I5892" s="173"/>
      <c r="J5892" s="173"/>
      <c r="K5892" s="174"/>
      <c r="M5892" s="175"/>
      <c r="N5892" s="174"/>
      <c r="P5892" s="174"/>
      <c r="R5892" s="175"/>
      <c r="S5892" s="174"/>
      <c r="U5892" s="174"/>
      <c r="W5892" s="175"/>
      <c r="X5892" s="174"/>
    </row>
    <row r="5893" spans="7:24" s="165" customFormat="1" ht="15" customHeight="1">
      <c r="G5893" s="172"/>
      <c r="I5893" s="173"/>
      <c r="J5893" s="173"/>
      <c r="K5893" s="174"/>
      <c r="M5893" s="175"/>
      <c r="N5893" s="174"/>
      <c r="P5893" s="174"/>
      <c r="R5893" s="175"/>
      <c r="S5893" s="174"/>
      <c r="U5893" s="174"/>
      <c r="W5893" s="175"/>
      <c r="X5893" s="174"/>
    </row>
    <row r="5894" spans="7:24" s="165" customFormat="1" ht="15" customHeight="1">
      <c r="G5894" s="172"/>
      <c r="I5894" s="173"/>
      <c r="J5894" s="173"/>
      <c r="K5894" s="174"/>
      <c r="M5894" s="175"/>
      <c r="N5894" s="174"/>
      <c r="P5894" s="174"/>
      <c r="R5894" s="175"/>
      <c r="S5894" s="174"/>
      <c r="U5894" s="174"/>
      <c r="W5894" s="175"/>
      <c r="X5894" s="174"/>
    </row>
    <row r="5895" spans="7:24" s="165" customFormat="1" ht="15" customHeight="1">
      <c r="G5895" s="172"/>
      <c r="I5895" s="173"/>
      <c r="J5895" s="173"/>
      <c r="K5895" s="174"/>
      <c r="M5895" s="175"/>
      <c r="N5895" s="174"/>
      <c r="P5895" s="174"/>
      <c r="R5895" s="175"/>
      <c r="S5895" s="174"/>
      <c r="U5895" s="174"/>
      <c r="W5895" s="175"/>
      <c r="X5895" s="174"/>
    </row>
    <row r="5896" spans="7:24" s="165" customFormat="1" ht="15" customHeight="1">
      <c r="G5896" s="172"/>
      <c r="I5896" s="173"/>
      <c r="J5896" s="173"/>
      <c r="K5896" s="174"/>
      <c r="M5896" s="175"/>
      <c r="N5896" s="174"/>
      <c r="P5896" s="174"/>
      <c r="R5896" s="175"/>
      <c r="S5896" s="174"/>
      <c r="U5896" s="174"/>
      <c r="W5896" s="175"/>
      <c r="X5896" s="174"/>
    </row>
    <row r="5897" spans="7:24" s="165" customFormat="1" ht="15" customHeight="1">
      <c r="G5897" s="172"/>
      <c r="I5897" s="173"/>
      <c r="J5897" s="173"/>
      <c r="K5897" s="174"/>
      <c r="M5897" s="175"/>
      <c r="N5897" s="174"/>
      <c r="P5897" s="174"/>
      <c r="R5897" s="175"/>
      <c r="S5897" s="174"/>
      <c r="U5897" s="174"/>
      <c r="W5897" s="175"/>
      <c r="X5897" s="174"/>
    </row>
    <row r="5898" spans="7:24" s="165" customFormat="1" ht="15" customHeight="1">
      <c r="G5898" s="172"/>
      <c r="I5898" s="173"/>
      <c r="J5898" s="173"/>
      <c r="K5898" s="174"/>
      <c r="M5898" s="175"/>
      <c r="N5898" s="174"/>
      <c r="P5898" s="174"/>
      <c r="R5898" s="175"/>
      <c r="S5898" s="174"/>
      <c r="U5898" s="174"/>
      <c r="W5898" s="175"/>
      <c r="X5898" s="174"/>
    </row>
    <row r="5899" spans="7:24" s="165" customFormat="1" ht="15" customHeight="1">
      <c r="G5899" s="172"/>
      <c r="I5899" s="173"/>
      <c r="J5899" s="173"/>
      <c r="K5899" s="174"/>
      <c r="M5899" s="175"/>
      <c r="N5899" s="174"/>
      <c r="P5899" s="174"/>
      <c r="R5899" s="175"/>
      <c r="S5899" s="174"/>
      <c r="U5899" s="174"/>
      <c r="W5899" s="175"/>
      <c r="X5899" s="174"/>
    </row>
    <row r="5900" spans="7:24" s="165" customFormat="1" ht="15" customHeight="1">
      <c r="G5900" s="172"/>
      <c r="I5900" s="173"/>
      <c r="J5900" s="173"/>
      <c r="K5900" s="174"/>
      <c r="M5900" s="175"/>
      <c r="N5900" s="174"/>
      <c r="P5900" s="174"/>
      <c r="R5900" s="175"/>
      <c r="S5900" s="174"/>
      <c r="U5900" s="174"/>
      <c r="W5900" s="175"/>
      <c r="X5900" s="174"/>
    </row>
    <row r="5901" spans="7:24" s="165" customFormat="1" ht="15" customHeight="1">
      <c r="G5901" s="172"/>
      <c r="I5901" s="173"/>
      <c r="J5901" s="173"/>
      <c r="K5901" s="174"/>
      <c r="M5901" s="175"/>
      <c r="N5901" s="174"/>
      <c r="P5901" s="174"/>
      <c r="R5901" s="175"/>
      <c r="S5901" s="174"/>
      <c r="U5901" s="174"/>
      <c r="W5901" s="175"/>
      <c r="X5901" s="174"/>
    </row>
    <row r="5902" spans="7:24" s="165" customFormat="1" ht="15" customHeight="1">
      <c r="G5902" s="172"/>
      <c r="I5902" s="173"/>
      <c r="J5902" s="173"/>
      <c r="K5902" s="174"/>
      <c r="M5902" s="175"/>
      <c r="N5902" s="174"/>
      <c r="P5902" s="174"/>
      <c r="R5902" s="175"/>
      <c r="S5902" s="174"/>
      <c r="U5902" s="174"/>
      <c r="W5902" s="175"/>
      <c r="X5902" s="174"/>
    </row>
    <row r="5903" spans="7:24" s="165" customFormat="1" ht="15" customHeight="1">
      <c r="G5903" s="172"/>
      <c r="I5903" s="173"/>
      <c r="J5903" s="173"/>
      <c r="K5903" s="174"/>
      <c r="M5903" s="175"/>
      <c r="N5903" s="174"/>
      <c r="P5903" s="174"/>
      <c r="R5903" s="175"/>
      <c r="S5903" s="174"/>
      <c r="U5903" s="174"/>
      <c r="W5903" s="175"/>
      <c r="X5903" s="174"/>
    </row>
    <row r="5904" spans="7:24" s="165" customFormat="1" ht="15" customHeight="1">
      <c r="G5904" s="172"/>
      <c r="I5904" s="173"/>
      <c r="J5904" s="173"/>
      <c r="K5904" s="174"/>
      <c r="M5904" s="175"/>
      <c r="N5904" s="174"/>
      <c r="P5904" s="174"/>
      <c r="R5904" s="175"/>
      <c r="S5904" s="174"/>
      <c r="U5904" s="174"/>
      <c r="W5904" s="175"/>
      <c r="X5904" s="174"/>
    </row>
    <row r="5905" spans="7:24" s="165" customFormat="1" ht="15" customHeight="1">
      <c r="G5905" s="172"/>
      <c r="I5905" s="173"/>
      <c r="J5905" s="173"/>
      <c r="K5905" s="174"/>
      <c r="M5905" s="175"/>
      <c r="N5905" s="174"/>
      <c r="P5905" s="174"/>
      <c r="R5905" s="175"/>
      <c r="S5905" s="174"/>
      <c r="U5905" s="174"/>
      <c r="W5905" s="175"/>
      <c r="X5905" s="174"/>
    </row>
    <row r="5906" spans="7:24" s="165" customFormat="1" ht="15" customHeight="1">
      <c r="G5906" s="172"/>
      <c r="I5906" s="173"/>
      <c r="J5906" s="173"/>
      <c r="K5906" s="174"/>
      <c r="M5906" s="175"/>
      <c r="N5906" s="174"/>
      <c r="P5906" s="174"/>
      <c r="R5906" s="175"/>
      <c r="S5906" s="174"/>
      <c r="U5906" s="174"/>
      <c r="W5906" s="175"/>
      <c r="X5906" s="174"/>
    </row>
    <row r="5907" spans="7:24" s="165" customFormat="1" ht="15" customHeight="1">
      <c r="G5907" s="172"/>
      <c r="I5907" s="173"/>
      <c r="J5907" s="173"/>
      <c r="K5907" s="174"/>
      <c r="M5907" s="175"/>
      <c r="N5907" s="174"/>
      <c r="P5907" s="174"/>
      <c r="R5907" s="175"/>
      <c r="S5907" s="174"/>
      <c r="U5907" s="174"/>
      <c r="W5907" s="175"/>
      <c r="X5907" s="174"/>
    </row>
    <row r="5908" spans="7:24" s="165" customFormat="1" ht="15" customHeight="1">
      <c r="G5908" s="172"/>
      <c r="I5908" s="173"/>
      <c r="J5908" s="173"/>
      <c r="K5908" s="174"/>
      <c r="M5908" s="175"/>
      <c r="N5908" s="174"/>
      <c r="P5908" s="174"/>
      <c r="R5908" s="175"/>
      <c r="S5908" s="174"/>
      <c r="U5908" s="174"/>
      <c r="W5908" s="175"/>
      <c r="X5908" s="174"/>
    </row>
    <row r="5909" spans="7:24" s="165" customFormat="1" ht="15" customHeight="1">
      <c r="G5909" s="172"/>
      <c r="I5909" s="173"/>
      <c r="J5909" s="173"/>
      <c r="K5909" s="174"/>
      <c r="M5909" s="175"/>
      <c r="N5909" s="174"/>
      <c r="P5909" s="174"/>
      <c r="R5909" s="175"/>
      <c r="S5909" s="174"/>
      <c r="U5909" s="174"/>
      <c r="W5909" s="175"/>
      <c r="X5909" s="174"/>
    </row>
    <row r="5910" spans="7:24" s="165" customFormat="1" ht="15" customHeight="1">
      <c r="G5910" s="172"/>
      <c r="I5910" s="173"/>
      <c r="J5910" s="173"/>
      <c r="K5910" s="174"/>
      <c r="M5910" s="175"/>
      <c r="N5910" s="174"/>
      <c r="P5910" s="174"/>
      <c r="R5910" s="175"/>
      <c r="S5910" s="174"/>
      <c r="U5910" s="174"/>
      <c r="W5910" s="175"/>
      <c r="X5910" s="174"/>
    </row>
    <row r="5911" spans="7:24" s="165" customFormat="1" ht="15" customHeight="1">
      <c r="G5911" s="172"/>
      <c r="I5911" s="173"/>
      <c r="J5911" s="173"/>
      <c r="K5911" s="174"/>
      <c r="M5911" s="175"/>
      <c r="N5911" s="174"/>
      <c r="P5911" s="174"/>
      <c r="R5911" s="175"/>
      <c r="S5911" s="174"/>
      <c r="U5911" s="174"/>
      <c r="W5911" s="175"/>
      <c r="X5911" s="174"/>
    </row>
    <row r="5912" spans="7:24" s="165" customFormat="1" ht="15" customHeight="1">
      <c r="G5912" s="172"/>
      <c r="I5912" s="173"/>
      <c r="J5912" s="173"/>
      <c r="K5912" s="174"/>
      <c r="M5912" s="175"/>
      <c r="N5912" s="174"/>
      <c r="P5912" s="174"/>
      <c r="R5912" s="175"/>
      <c r="S5912" s="174"/>
      <c r="U5912" s="174"/>
      <c r="W5912" s="175"/>
      <c r="X5912" s="174"/>
    </row>
    <row r="5913" spans="7:24" s="165" customFormat="1" ht="15" customHeight="1">
      <c r="G5913" s="172"/>
      <c r="I5913" s="173"/>
      <c r="J5913" s="173"/>
      <c r="K5913" s="174"/>
      <c r="M5913" s="175"/>
      <c r="N5913" s="174"/>
      <c r="P5913" s="174"/>
      <c r="R5913" s="175"/>
      <c r="S5913" s="174"/>
      <c r="U5913" s="174"/>
      <c r="W5913" s="175"/>
      <c r="X5913" s="174"/>
    </row>
    <row r="5914" spans="7:24" s="165" customFormat="1" ht="15" customHeight="1">
      <c r="G5914" s="172"/>
      <c r="I5914" s="173"/>
      <c r="J5914" s="173"/>
      <c r="K5914" s="174"/>
      <c r="M5914" s="175"/>
      <c r="N5914" s="174"/>
      <c r="P5914" s="174"/>
      <c r="R5914" s="175"/>
      <c r="S5914" s="174"/>
      <c r="U5914" s="174"/>
      <c r="W5914" s="175"/>
      <c r="X5914" s="174"/>
    </row>
    <row r="5915" spans="7:24" s="165" customFormat="1" ht="15" customHeight="1">
      <c r="G5915" s="172"/>
      <c r="I5915" s="173"/>
      <c r="J5915" s="173"/>
      <c r="K5915" s="174"/>
      <c r="M5915" s="175"/>
      <c r="N5915" s="174"/>
      <c r="P5915" s="174"/>
      <c r="R5915" s="175"/>
      <c r="S5915" s="174"/>
      <c r="U5915" s="174"/>
      <c r="W5915" s="175"/>
      <c r="X5915" s="174"/>
    </row>
    <row r="5916" spans="7:24" s="165" customFormat="1" ht="15" customHeight="1">
      <c r="G5916" s="172"/>
      <c r="I5916" s="173"/>
      <c r="J5916" s="173"/>
      <c r="K5916" s="174"/>
      <c r="M5916" s="175"/>
      <c r="N5916" s="174"/>
      <c r="P5916" s="174"/>
      <c r="R5916" s="175"/>
      <c r="S5916" s="174"/>
      <c r="U5916" s="174"/>
      <c r="W5916" s="175"/>
      <c r="X5916" s="174"/>
    </row>
    <row r="5917" spans="7:24" s="165" customFormat="1" ht="15" customHeight="1">
      <c r="G5917" s="172"/>
      <c r="I5917" s="173"/>
      <c r="J5917" s="173"/>
      <c r="K5917" s="174"/>
      <c r="M5917" s="175"/>
      <c r="N5917" s="174"/>
      <c r="P5917" s="174"/>
      <c r="R5917" s="175"/>
      <c r="S5917" s="174"/>
      <c r="U5917" s="174"/>
      <c r="W5917" s="175"/>
      <c r="X5917" s="174"/>
    </row>
    <row r="5918" spans="7:24" s="165" customFormat="1" ht="15" customHeight="1">
      <c r="G5918" s="172"/>
      <c r="I5918" s="173"/>
      <c r="J5918" s="173"/>
      <c r="K5918" s="174"/>
      <c r="M5918" s="175"/>
      <c r="N5918" s="174"/>
      <c r="P5918" s="174"/>
      <c r="R5918" s="175"/>
      <c r="S5918" s="174"/>
      <c r="U5918" s="174"/>
      <c r="W5918" s="175"/>
      <c r="X5918" s="174"/>
    </row>
    <row r="5919" spans="7:24" s="165" customFormat="1" ht="15" customHeight="1">
      <c r="G5919" s="172"/>
      <c r="I5919" s="173"/>
      <c r="J5919" s="173"/>
      <c r="K5919" s="174"/>
      <c r="M5919" s="175"/>
      <c r="N5919" s="174"/>
      <c r="P5919" s="174"/>
      <c r="R5919" s="175"/>
      <c r="S5919" s="174"/>
      <c r="U5919" s="174"/>
      <c r="W5919" s="175"/>
      <c r="X5919" s="174"/>
    </row>
    <row r="5920" spans="7:24" s="165" customFormat="1" ht="15" customHeight="1">
      <c r="G5920" s="172"/>
      <c r="I5920" s="173"/>
      <c r="J5920" s="173"/>
      <c r="K5920" s="174"/>
      <c r="M5920" s="175"/>
      <c r="N5920" s="174"/>
      <c r="P5920" s="174"/>
      <c r="R5920" s="175"/>
      <c r="S5920" s="174"/>
      <c r="U5920" s="174"/>
      <c r="W5920" s="175"/>
      <c r="X5920" s="174"/>
    </row>
    <row r="5921" spans="7:24" s="165" customFormat="1" ht="15" customHeight="1">
      <c r="G5921" s="172"/>
      <c r="I5921" s="173"/>
      <c r="J5921" s="173"/>
      <c r="K5921" s="174"/>
      <c r="M5921" s="175"/>
      <c r="N5921" s="174"/>
      <c r="P5921" s="174"/>
      <c r="R5921" s="175"/>
      <c r="S5921" s="174"/>
      <c r="U5921" s="174"/>
      <c r="W5921" s="175"/>
      <c r="X5921" s="174"/>
    </row>
    <row r="5922" spans="7:24" s="165" customFormat="1" ht="15" customHeight="1">
      <c r="G5922" s="172"/>
      <c r="I5922" s="173"/>
      <c r="J5922" s="173"/>
      <c r="K5922" s="174"/>
      <c r="M5922" s="175"/>
      <c r="N5922" s="174"/>
      <c r="P5922" s="174"/>
      <c r="R5922" s="175"/>
      <c r="S5922" s="174"/>
      <c r="U5922" s="174"/>
      <c r="W5922" s="175"/>
      <c r="X5922" s="174"/>
    </row>
    <row r="5923" spans="7:24" s="165" customFormat="1" ht="15" customHeight="1">
      <c r="G5923" s="172"/>
      <c r="I5923" s="173"/>
      <c r="J5923" s="173"/>
      <c r="K5923" s="174"/>
      <c r="M5923" s="175"/>
      <c r="N5923" s="174"/>
      <c r="P5923" s="174"/>
      <c r="R5923" s="175"/>
      <c r="S5923" s="174"/>
      <c r="U5923" s="174"/>
      <c r="W5923" s="175"/>
      <c r="X5923" s="174"/>
    </row>
    <row r="5924" spans="7:24" s="165" customFormat="1" ht="15" customHeight="1">
      <c r="G5924" s="172"/>
      <c r="I5924" s="173"/>
      <c r="J5924" s="173"/>
      <c r="K5924" s="174"/>
      <c r="M5924" s="175"/>
      <c r="N5924" s="174"/>
      <c r="P5924" s="174"/>
      <c r="R5924" s="175"/>
      <c r="S5924" s="174"/>
      <c r="U5924" s="174"/>
      <c r="W5924" s="175"/>
      <c r="X5924" s="174"/>
    </row>
    <row r="5925" spans="7:24" s="165" customFormat="1" ht="15" customHeight="1">
      <c r="G5925" s="172"/>
      <c r="I5925" s="173"/>
      <c r="J5925" s="173"/>
      <c r="K5925" s="174"/>
      <c r="M5925" s="175"/>
      <c r="N5925" s="174"/>
      <c r="P5925" s="174"/>
      <c r="R5925" s="175"/>
      <c r="S5925" s="174"/>
      <c r="U5925" s="174"/>
      <c r="W5925" s="175"/>
      <c r="X5925" s="174"/>
    </row>
    <row r="5926" spans="7:24" s="165" customFormat="1" ht="15" customHeight="1">
      <c r="G5926" s="172"/>
      <c r="I5926" s="173"/>
      <c r="J5926" s="173"/>
      <c r="K5926" s="174"/>
      <c r="M5926" s="175"/>
      <c r="N5926" s="174"/>
      <c r="P5926" s="174"/>
      <c r="R5926" s="175"/>
      <c r="S5926" s="174"/>
      <c r="U5926" s="174"/>
      <c r="W5926" s="175"/>
      <c r="X5926" s="174"/>
    </row>
    <row r="5927" spans="7:24" s="165" customFormat="1" ht="15" customHeight="1">
      <c r="G5927" s="172"/>
      <c r="I5927" s="173"/>
      <c r="J5927" s="173"/>
      <c r="K5927" s="174"/>
      <c r="M5927" s="175"/>
      <c r="N5927" s="174"/>
      <c r="P5927" s="174"/>
      <c r="R5927" s="175"/>
      <c r="S5927" s="174"/>
      <c r="U5927" s="174"/>
      <c r="W5927" s="175"/>
      <c r="X5927" s="174"/>
    </row>
    <row r="5928" spans="7:24" s="165" customFormat="1" ht="15" customHeight="1">
      <c r="G5928" s="172"/>
      <c r="I5928" s="173"/>
      <c r="J5928" s="173"/>
      <c r="K5928" s="174"/>
      <c r="M5928" s="175"/>
      <c r="N5928" s="174"/>
      <c r="P5928" s="174"/>
      <c r="R5928" s="175"/>
      <c r="S5928" s="174"/>
      <c r="U5928" s="174"/>
      <c r="W5928" s="175"/>
      <c r="X5928" s="174"/>
    </row>
    <row r="5929" spans="7:24" s="165" customFormat="1" ht="15" customHeight="1">
      <c r="G5929" s="172"/>
      <c r="I5929" s="173"/>
      <c r="J5929" s="173"/>
      <c r="K5929" s="174"/>
      <c r="M5929" s="175"/>
      <c r="N5929" s="174"/>
      <c r="P5929" s="174"/>
      <c r="R5929" s="175"/>
      <c r="S5929" s="174"/>
      <c r="U5929" s="174"/>
      <c r="W5929" s="175"/>
      <c r="X5929" s="174"/>
    </row>
    <row r="5930" spans="7:24" s="165" customFormat="1" ht="15" customHeight="1">
      <c r="G5930" s="172"/>
      <c r="I5930" s="173"/>
      <c r="J5930" s="173"/>
      <c r="K5930" s="174"/>
      <c r="M5930" s="175"/>
      <c r="N5930" s="174"/>
      <c r="P5930" s="174"/>
      <c r="R5930" s="175"/>
      <c r="S5930" s="174"/>
      <c r="U5930" s="174"/>
      <c r="W5930" s="175"/>
      <c r="X5930" s="174"/>
    </row>
    <row r="5931" spans="7:24" s="165" customFormat="1" ht="15" customHeight="1">
      <c r="G5931" s="172"/>
      <c r="I5931" s="173"/>
      <c r="J5931" s="173"/>
      <c r="K5931" s="174"/>
      <c r="M5931" s="175"/>
      <c r="N5931" s="174"/>
      <c r="P5931" s="174"/>
      <c r="R5931" s="175"/>
      <c r="S5931" s="174"/>
      <c r="U5931" s="174"/>
      <c r="W5931" s="175"/>
      <c r="X5931" s="174"/>
    </row>
    <row r="5932" spans="7:24" s="165" customFormat="1" ht="15" customHeight="1">
      <c r="G5932" s="172"/>
      <c r="I5932" s="173"/>
      <c r="J5932" s="173"/>
      <c r="K5932" s="174"/>
      <c r="M5932" s="175"/>
      <c r="N5932" s="174"/>
      <c r="P5932" s="174"/>
      <c r="R5932" s="175"/>
      <c r="S5932" s="174"/>
      <c r="U5932" s="174"/>
      <c r="W5932" s="175"/>
      <c r="X5932" s="174"/>
    </row>
    <row r="5933" spans="7:24" s="165" customFormat="1" ht="15" customHeight="1">
      <c r="G5933" s="172"/>
      <c r="I5933" s="173"/>
      <c r="J5933" s="173"/>
      <c r="K5933" s="174"/>
      <c r="M5933" s="175"/>
      <c r="N5933" s="174"/>
      <c r="P5933" s="174"/>
      <c r="R5933" s="175"/>
      <c r="S5933" s="174"/>
      <c r="U5933" s="174"/>
      <c r="W5933" s="175"/>
      <c r="X5933" s="174"/>
    </row>
    <row r="5934" spans="7:24" s="165" customFormat="1" ht="15" customHeight="1">
      <c r="G5934" s="172"/>
      <c r="I5934" s="173"/>
      <c r="J5934" s="173"/>
      <c r="K5934" s="174"/>
      <c r="M5934" s="175"/>
      <c r="N5934" s="174"/>
      <c r="P5934" s="174"/>
      <c r="R5934" s="175"/>
      <c r="S5934" s="174"/>
      <c r="U5934" s="174"/>
      <c r="W5934" s="175"/>
      <c r="X5934" s="174"/>
    </row>
    <row r="5935" spans="7:24" s="165" customFormat="1" ht="15" customHeight="1">
      <c r="G5935" s="172"/>
      <c r="I5935" s="173"/>
      <c r="J5935" s="173"/>
      <c r="K5935" s="174"/>
      <c r="M5935" s="175"/>
      <c r="N5935" s="174"/>
      <c r="P5935" s="174"/>
      <c r="R5935" s="175"/>
      <c r="S5935" s="174"/>
      <c r="U5935" s="174"/>
      <c r="W5935" s="175"/>
      <c r="X5935" s="174"/>
    </row>
    <row r="5936" spans="7:24" s="165" customFormat="1" ht="15" customHeight="1">
      <c r="G5936" s="172"/>
      <c r="I5936" s="173"/>
      <c r="J5936" s="173"/>
      <c r="K5936" s="174"/>
      <c r="M5936" s="175"/>
      <c r="N5936" s="174"/>
      <c r="P5936" s="174"/>
      <c r="R5936" s="175"/>
      <c r="S5936" s="174"/>
      <c r="U5936" s="174"/>
      <c r="W5936" s="175"/>
      <c r="X5936" s="174"/>
    </row>
    <row r="5937" spans="7:24" s="165" customFormat="1" ht="15" customHeight="1">
      <c r="G5937" s="172"/>
      <c r="I5937" s="173"/>
      <c r="J5937" s="173"/>
      <c r="K5937" s="174"/>
      <c r="M5937" s="175"/>
      <c r="N5937" s="174"/>
      <c r="P5937" s="174"/>
      <c r="R5937" s="175"/>
      <c r="S5937" s="174"/>
      <c r="U5937" s="174"/>
      <c r="W5937" s="175"/>
      <c r="X5937" s="174"/>
    </row>
    <row r="5938" spans="7:24" s="165" customFormat="1" ht="15" customHeight="1">
      <c r="G5938" s="172"/>
      <c r="I5938" s="173"/>
      <c r="J5938" s="173"/>
      <c r="K5938" s="174"/>
      <c r="M5938" s="175"/>
      <c r="N5938" s="174"/>
      <c r="P5938" s="174"/>
      <c r="R5938" s="175"/>
      <c r="S5938" s="174"/>
      <c r="U5938" s="174"/>
      <c r="W5938" s="175"/>
      <c r="X5938" s="174"/>
    </row>
    <row r="5939" spans="7:24" s="165" customFormat="1" ht="15" customHeight="1">
      <c r="G5939" s="172"/>
      <c r="I5939" s="173"/>
      <c r="J5939" s="173"/>
      <c r="K5939" s="174"/>
      <c r="M5939" s="175"/>
      <c r="N5939" s="174"/>
      <c r="P5939" s="174"/>
      <c r="R5939" s="175"/>
      <c r="S5939" s="174"/>
      <c r="U5939" s="174"/>
      <c r="W5939" s="175"/>
      <c r="X5939" s="174"/>
    </row>
    <row r="5940" spans="7:24" s="165" customFormat="1" ht="15" customHeight="1">
      <c r="G5940" s="172"/>
      <c r="I5940" s="173"/>
      <c r="J5940" s="173"/>
      <c r="K5940" s="174"/>
      <c r="M5940" s="175"/>
      <c r="N5940" s="174"/>
      <c r="P5940" s="174"/>
      <c r="R5940" s="175"/>
      <c r="S5940" s="174"/>
      <c r="U5940" s="174"/>
      <c r="W5940" s="175"/>
      <c r="X5940" s="174"/>
    </row>
    <row r="5941" spans="7:24" s="165" customFormat="1" ht="15" customHeight="1">
      <c r="G5941" s="172"/>
      <c r="I5941" s="173"/>
      <c r="J5941" s="173"/>
      <c r="K5941" s="174"/>
      <c r="M5941" s="175"/>
      <c r="N5941" s="174"/>
      <c r="P5941" s="174"/>
      <c r="R5941" s="175"/>
      <c r="S5941" s="174"/>
      <c r="U5941" s="174"/>
      <c r="W5941" s="175"/>
      <c r="X5941" s="174"/>
    </row>
    <row r="5942" spans="7:24" s="165" customFormat="1" ht="15" customHeight="1">
      <c r="G5942" s="172"/>
      <c r="I5942" s="173"/>
      <c r="J5942" s="173"/>
      <c r="K5942" s="174"/>
      <c r="M5942" s="175"/>
      <c r="N5942" s="174"/>
      <c r="P5942" s="174"/>
      <c r="R5942" s="175"/>
      <c r="S5942" s="174"/>
      <c r="U5942" s="174"/>
      <c r="W5942" s="175"/>
      <c r="X5942" s="174"/>
    </row>
    <row r="5943" spans="7:24" s="165" customFormat="1" ht="15" customHeight="1">
      <c r="G5943" s="172"/>
      <c r="I5943" s="173"/>
      <c r="J5943" s="173"/>
      <c r="K5943" s="174"/>
      <c r="M5943" s="175"/>
      <c r="N5943" s="174"/>
      <c r="P5943" s="174"/>
      <c r="R5943" s="175"/>
      <c r="S5943" s="174"/>
      <c r="U5943" s="174"/>
      <c r="W5943" s="175"/>
      <c r="X5943" s="174"/>
    </row>
    <row r="5944" spans="7:24" s="165" customFormat="1" ht="15" customHeight="1">
      <c r="G5944" s="172"/>
      <c r="I5944" s="173"/>
      <c r="J5944" s="173"/>
      <c r="K5944" s="174"/>
      <c r="M5944" s="175"/>
      <c r="N5944" s="174"/>
      <c r="P5944" s="174"/>
      <c r="R5944" s="175"/>
      <c r="S5944" s="174"/>
      <c r="U5944" s="174"/>
      <c r="W5944" s="175"/>
      <c r="X5944" s="174"/>
    </row>
    <row r="5945" spans="7:24" s="165" customFormat="1" ht="15" customHeight="1">
      <c r="G5945" s="172"/>
      <c r="I5945" s="173"/>
      <c r="J5945" s="173"/>
      <c r="K5945" s="174"/>
      <c r="M5945" s="175"/>
      <c r="N5945" s="174"/>
      <c r="P5945" s="174"/>
      <c r="R5945" s="175"/>
      <c r="S5945" s="174"/>
      <c r="U5945" s="174"/>
      <c r="W5945" s="175"/>
      <c r="X5945" s="174"/>
    </row>
    <row r="5946" spans="7:24" s="165" customFormat="1" ht="15" customHeight="1">
      <c r="G5946" s="172"/>
      <c r="I5946" s="173"/>
      <c r="J5946" s="173"/>
      <c r="K5946" s="174"/>
      <c r="M5946" s="175"/>
      <c r="N5946" s="174"/>
      <c r="P5946" s="174"/>
      <c r="R5946" s="175"/>
      <c r="S5946" s="174"/>
      <c r="U5946" s="174"/>
      <c r="W5946" s="175"/>
      <c r="X5946" s="174"/>
    </row>
    <row r="5947" spans="7:24" s="165" customFormat="1" ht="15" customHeight="1">
      <c r="G5947" s="172"/>
      <c r="I5947" s="173"/>
      <c r="J5947" s="173"/>
      <c r="K5947" s="174"/>
      <c r="M5947" s="175"/>
      <c r="N5947" s="174"/>
      <c r="P5947" s="174"/>
      <c r="R5947" s="175"/>
      <c r="S5947" s="174"/>
      <c r="U5947" s="174"/>
      <c r="W5947" s="175"/>
      <c r="X5947" s="174"/>
    </row>
    <row r="5948" spans="7:24" s="165" customFormat="1" ht="15" customHeight="1">
      <c r="G5948" s="172"/>
      <c r="I5948" s="173"/>
      <c r="J5948" s="173"/>
      <c r="K5948" s="174"/>
      <c r="M5948" s="175"/>
      <c r="N5948" s="174"/>
      <c r="P5948" s="174"/>
      <c r="R5948" s="175"/>
      <c r="S5948" s="174"/>
      <c r="U5948" s="174"/>
      <c r="W5948" s="175"/>
      <c r="X5948" s="174"/>
    </row>
    <row r="5949" spans="7:24" s="165" customFormat="1" ht="15" customHeight="1">
      <c r="G5949" s="172"/>
      <c r="I5949" s="173"/>
      <c r="J5949" s="173"/>
      <c r="K5949" s="174"/>
      <c r="M5949" s="175"/>
      <c r="N5949" s="174"/>
      <c r="P5949" s="174"/>
      <c r="R5949" s="175"/>
      <c r="S5949" s="174"/>
      <c r="U5949" s="174"/>
      <c r="W5949" s="175"/>
      <c r="X5949" s="174"/>
    </row>
    <row r="5950" spans="7:24" s="165" customFormat="1" ht="15" customHeight="1">
      <c r="G5950" s="172"/>
      <c r="I5950" s="173"/>
      <c r="J5950" s="173"/>
      <c r="K5950" s="174"/>
      <c r="M5950" s="175"/>
      <c r="N5950" s="174"/>
      <c r="P5950" s="174"/>
      <c r="R5950" s="175"/>
      <c r="S5950" s="174"/>
      <c r="U5950" s="174"/>
      <c r="W5950" s="175"/>
      <c r="X5950" s="174"/>
    </row>
    <row r="5951" spans="7:24" s="165" customFormat="1" ht="15" customHeight="1">
      <c r="G5951" s="172"/>
      <c r="I5951" s="173"/>
      <c r="J5951" s="173"/>
      <c r="K5951" s="174"/>
      <c r="M5951" s="175"/>
      <c r="N5951" s="174"/>
      <c r="P5951" s="174"/>
      <c r="R5951" s="175"/>
      <c r="S5951" s="174"/>
      <c r="U5951" s="174"/>
      <c r="W5951" s="175"/>
      <c r="X5951" s="174"/>
    </row>
    <row r="5952" spans="7:24" s="165" customFormat="1" ht="15" customHeight="1">
      <c r="G5952" s="172"/>
      <c r="I5952" s="173"/>
      <c r="J5952" s="173"/>
      <c r="K5952" s="174"/>
      <c r="M5952" s="175"/>
      <c r="N5952" s="174"/>
      <c r="P5952" s="174"/>
      <c r="R5952" s="175"/>
      <c r="S5952" s="174"/>
      <c r="U5952" s="174"/>
      <c r="W5952" s="175"/>
      <c r="X5952" s="174"/>
    </row>
    <row r="5953" spans="7:24" s="165" customFormat="1" ht="15" customHeight="1">
      <c r="G5953" s="172"/>
      <c r="I5953" s="173"/>
      <c r="J5953" s="173"/>
      <c r="K5953" s="174"/>
      <c r="M5953" s="175"/>
      <c r="N5953" s="174"/>
      <c r="P5953" s="174"/>
      <c r="R5953" s="175"/>
      <c r="S5953" s="174"/>
      <c r="U5953" s="174"/>
      <c r="W5953" s="175"/>
      <c r="X5953" s="174"/>
    </row>
    <row r="5954" spans="7:24" s="165" customFormat="1" ht="15" customHeight="1">
      <c r="G5954" s="172"/>
      <c r="I5954" s="173"/>
      <c r="J5954" s="173"/>
      <c r="K5954" s="174"/>
      <c r="M5954" s="175"/>
      <c r="N5954" s="174"/>
      <c r="P5954" s="174"/>
      <c r="R5954" s="175"/>
      <c r="S5954" s="174"/>
      <c r="U5954" s="174"/>
      <c r="W5954" s="175"/>
      <c r="X5954" s="174"/>
    </row>
    <row r="5955" spans="7:24" s="165" customFormat="1" ht="15" customHeight="1">
      <c r="G5955" s="172"/>
      <c r="I5955" s="173"/>
      <c r="J5955" s="173"/>
      <c r="K5955" s="174"/>
      <c r="M5955" s="175"/>
      <c r="N5955" s="174"/>
      <c r="P5955" s="174"/>
      <c r="R5955" s="175"/>
      <c r="S5955" s="174"/>
      <c r="U5955" s="174"/>
      <c r="W5955" s="175"/>
      <c r="X5955" s="174"/>
    </row>
    <row r="5956" spans="7:24" s="165" customFormat="1" ht="15" customHeight="1">
      <c r="G5956" s="172"/>
      <c r="I5956" s="173"/>
      <c r="J5956" s="173"/>
      <c r="K5956" s="174"/>
      <c r="M5956" s="175"/>
      <c r="N5956" s="174"/>
      <c r="P5956" s="174"/>
      <c r="R5956" s="175"/>
      <c r="S5956" s="174"/>
      <c r="U5956" s="174"/>
      <c r="W5956" s="175"/>
      <c r="X5956" s="174"/>
    </row>
    <row r="5957" spans="7:24" s="165" customFormat="1" ht="15" customHeight="1">
      <c r="G5957" s="172"/>
      <c r="I5957" s="173"/>
      <c r="J5957" s="173"/>
      <c r="K5957" s="174"/>
      <c r="M5957" s="175"/>
      <c r="N5957" s="174"/>
      <c r="P5957" s="174"/>
      <c r="R5957" s="175"/>
      <c r="S5957" s="174"/>
      <c r="U5957" s="174"/>
      <c r="W5957" s="175"/>
      <c r="X5957" s="174"/>
    </row>
    <row r="5958" spans="7:24" s="165" customFormat="1" ht="15" customHeight="1">
      <c r="G5958" s="172"/>
      <c r="I5958" s="173"/>
      <c r="J5958" s="173"/>
      <c r="K5958" s="174"/>
      <c r="M5958" s="175"/>
      <c r="N5958" s="174"/>
      <c r="P5958" s="174"/>
      <c r="R5958" s="175"/>
      <c r="S5958" s="174"/>
      <c r="U5958" s="174"/>
      <c r="W5958" s="175"/>
      <c r="X5958" s="174"/>
    </row>
    <row r="5959" spans="7:24" s="165" customFormat="1" ht="15" customHeight="1">
      <c r="G5959" s="172"/>
      <c r="I5959" s="173"/>
      <c r="J5959" s="173"/>
      <c r="K5959" s="174"/>
      <c r="M5959" s="175"/>
      <c r="N5959" s="174"/>
      <c r="P5959" s="174"/>
      <c r="R5959" s="175"/>
      <c r="S5959" s="174"/>
      <c r="U5959" s="174"/>
      <c r="W5959" s="175"/>
      <c r="X5959" s="174"/>
    </row>
    <row r="5960" spans="7:24" s="165" customFormat="1" ht="15" customHeight="1">
      <c r="G5960" s="172"/>
      <c r="I5960" s="173"/>
      <c r="J5960" s="173"/>
      <c r="K5960" s="174"/>
      <c r="M5960" s="175"/>
      <c r="N5960" s="174"/>
      <c r="P5960" s="174"/>
      <c r="R5960" s="175"/>
      <c r="S5960" s="174"/>
      <c r="U5960" s="174"/>
      <c r="W5960" s="175"/>
      <c r="X5960" s="174"/>
    </row>
    <row r="5961" spans="7:24" s="165" customFormat="1" ht="15" customHeight="1">
      <c r="G5961" s="172"/>
      <c r="I5961" s="173"/>
      <c r="J5961" s="173"/>
      <c r="K5961" s="174"/>
      <c r="M5961" s="175"/>
      <c r="N5961" s="174"/>
      <c r="P5961" s="174"/>
      <c r="R5961" s="175"/>
      <c r="S5961" s="174"/>
      <c r="U5961" s="174"/>
      <c r="W5961" s="175"/>
      <c r="X5961" s="174"/>
    </row>
    <row r="5962" spans="7:24" s="165" customFormat="1" ht="15" customHeight="1">
      <c r="G5962" s="172"/>
      <c r="I5962" s="173"/>
      <c r="J5962" s="173"/>
      <c r="K5962" s="174"/>
      <c r="M5962" s="175"/>
      <c r="N5962" s="174"/>
      <c r="P5962" s="174"/>
      <c r="R5962" s="175"/>
      <c r="S5962" s="174"/>
      <c r="U5962" s="174"/>
      <c r="W5962" s="175"/>
      <c r="X5962" s="174"/>
    </row>
    <row r="5963" spans="7:24" s="165" customFormat="1" ht="15" customHeight="1">
      <c r="G5963" s="172"/>
      <c r="I5963" s="173"/>
      <c r="J5963" s="173"/>
      <c r="K5963" s="174"/>
      <c r="M5963" s="175"/>
      <c r="N5963" s="174"/>
      <c r="P5963" s="174"/>
      <c r="R5963" s="175"/>
      <c r="S5963" s="174"/>
      <c r="U5963" s="174"/>
      <c r="W5963" s="175"/>
      <c r="X5963" s="174"/>
    </row>
    <row r="5964" spans="7:24" s="165" customFormat="1" ht="15" customHeight="1">
      <c r="G5964" s="172"/>
      <c r="I5964" s="173"/>
      <c r="J5964" s="173"/>
      <c r="K5964" s="174"/>
      <c r="M5964" s="175"/>
      <c r="N5964" s="174"/>
      <c r="P5964" s="174"/>
      <c r="R5964" s="175"/>
      <c r="S5964" s="174"/>
      <c r="U5964" s="174"/>
      <c r="W5964" s="175"/>
      <c r="X5964" s="174"/>
    </row>
    <row r="5965" spans="7:24" s="165" customFormat="1" ht="15" customHeight="1">
      <c r="G5965" s="172"/>
      <c r="I5965" s="173"/>
      <c r="J5965" s="173"/>
      <c r="K5965" s="174"/>
      <c r="M5965" s="175"/>
      <c r="N5965" s="174"/>
      <c r="P5965" s="174"/>
      <c r="R5965" s="175"/>
      <c r="S5965" s="174"/>
      <c r="U5965" s="174"/>
      <c r="W5965" s="175"/>
      <c r="X5965" s="174"/>
    </row>
    <row r="5966" spans="7:24" s="165" customFormat="1" ht="15" customHeight="1">
      <c r="G5966" s="172"/>
      <c r="I5966" s="173"/>
      <c r="J5966" s="173"/>
      <c r="K5966" s="174"/>
      <c r="M5966" s="175"/>
      <c r="N5966" s="174"/>
      <c r="P5966" s="174"/>
      <c r="R5966" s="175"/>
      <c r="S5966" s="174"/>
      <c r="U5966" s="174"/>
      <c r="W5966" s="175"/>
      <c r="X5966" s="174"/>
    </row>
    <row r="5967" spans="7:24" s="165" customFormat="1" ht="15" customHeight="1">
      <c r="G5967" s="172"/>
      <c r="I5967" s="173"/>
      <c r="J5967" s="173"/>
      <c r="K5967" s="174"/>
      <c r="M5967" s="175"/>
      <c r="N5967" s="174"/>
      <c r="P5967" s="174"/>
      <c r="R5967" s="175"/>
      <c r="S5967" s="174"/>
      <c r="U5967" s="174"/>
      <c r="W5967" s="175"/>
      <c r="X5967" s="174"/>
    </row>
    <row r="5968" spans="7:24" s="165" customFormat="1" ht="15" customHeight="1">
      <c r="G5968" s="172"/>
      <c r="I5968" s="173"/>
      <c r="J5968" s="173"/>
      <c r="K5968" s="174"/>
      <c r="M5968" s="175"/>
      <c r="N5968" s="174"/>
      <c r="P5968" s="174"/>
      <c r="R5968" s="175"/>
      <c r="S5968" s="174"/>
      <c r="U5968" s="174"/>
      <c r="W5968" s="175"/>
      <c r="X5968" s="174"/>
    </row>
    <row r="5969" spans="7:24" s="165" customFormat="1" ht="15" customHeight="1">
      <c r="G5969" s="172"/>
      <c r="I5969" s="173"/>
      <c r="J5969" s="173"/>
      <c r="K5969" s="174"/>
      <c r="M5969" s="175"/>
      <c r="N5969" s="174"/>
      <c r="P5969" s="174"/>
      <c r="R5969" s="175"/>
      <c r="S5969" s="174"/>
      <c r="U5969" s="174"/>
      <c r="W5969" s="175"/>
      <c r="X5969" s="174"/>
    </row>
    <row r="5970" spans="7:24" s="165" customFormat="1" ht="15" customHeight="1">
      <c r="G5970" s="172"/>
      <c r="I5970" s="173"/>
      <c r="J5970" s="173"/>
      <c r="K5970" s="174"/>
      <c r="M5970" s="175"/>
      <c r="N5970" s="174"/>
      <c r="P5970" s="174"/>
      <c r="R5970" s="175"/>
      <c r="S5970" s="174"/>
      <c r="U5970" s="174"/>
      <c r="W5970" s="175"/>
      <c r="X5970" s="174"/>
    </row>
    <row r="5971" spans="7:24" s="165" customFormat="1" ht="15" customHeight="1">
      <c r="G5971" s="172"/>
      <c r="I5971" s="173"/>
      <c r="J5971" s="173"/>
      <c r="K5971" s="174"/>
      <c r="M5971" s="175"/>
      <c r="N5971" s="174"/>
      <c r="P5971" s="174"/>
      <c r="R5971" s="175"/>
      <c r="S5971" s="174"/>
      <c r="U5971" s="174"/>
      <c r="W5971" s="175"/>
      <c r="X5971" s="174"/>
    </row>
    <row r="5972" spans="7:24" s="165" customFormat="1" ht="15" customHeight="1">
      <c r="G5972" s="172"/>
      <c r="I5972" s="173"/>
      <c r="J5972" s="173"/>
      <c r="K5972" s="174"/>
      <c r="M5972" s="175"/>
      <c r="N5972" s="174"/>
      <c r="P5972" s="174"/>
      <c r="R5972" s="175"/>
      <c r="S5972" s="174"/>
      <c r="U5972" s="174"/>
      <c r="W5972" s="175"/>
      <c r="X5972" s="174"/>
    </row>
    <row r="5973" spans="7:24" s="165" customFormat="1" ht="15" customHeight="1">
      <c r="G5973" s="172"/>
      <c r="I5973" s="173"/>
      <c r="J5973" s="173"/>
      <c r="K5973" s="174"/>
      <c r="M5973" s="175"/>
      <c r="N5973" s="174"/>
      <c r="P5973" s="174"/>
      <c r="R5973" s="175"/>
      <c r="S5973" s="174"/>
      <c r="U5973" s="174"/>
      <c r="W5973" s="175"/>
      <c r="X5973" s="174"/>
    </row>
    <row r="5974" spans="7:24" s="165" customFormat="1" ht="15" customHeight="1">
      <c r="G5974" s="172"/>
      <c r="I5974" s="173"/>
      <c r="J5974" s="173"/>
      <c r="K5974" s="174"/>
      <c r="M5974" s="175"/>
      <c r="N5974" s="174"/>
      <c r="P5974" s="174"/>
      <c r="R5974" s="175"/>
      <c r="S5974" s="174"/>
      <c r="U5974" s="174"/>
      <c r="W5974" s="175"/>
      <c r="X5974" s="174"/>
    </row>
    <row r="5975" spans="7:24" s="165" customFormat="1" ht="15" customHeight="1">
      <c r="G5975" s="172"/>
      <c r="I5975" s="173"/>
      <c r="J5975" s="173"/>
      <c r="K5975" s="174"/>
      <c r="M5975" s="175"/>
      <c r="N5975" s="174"/>
      <c r="P5975" s="174"/>
      <c r="R5975" s="175"/>
      <c r="S5975" s="174"/>
      <c r="U5975" s="174"/>
      <c r="W5975" s="175"/>
      <c r="X5975" s="174"/>
    </row>
    <row r="5976" spans="7:24" s="165" customFormat="1" ht="15" customHeight="1">
      <c r="G5976" s="172"/>
      <c r="I5976" s="173"/>
      <c r="J5976" s="173"/>
      <c r="K5976" s="174"/>
      <c r="M5976" s="175"/>
      <c r="N5976" s="174"/>
      <c r="P5976" s="174"/>
      <c r="R5976" s="175"/>
      <c r="S5976" s="174"/>
      <c r="U5976" s="174"/>
      <c r="W5976" s="175"/>
      <c r="X5976" s="174"/>
    </row>
    <row r="5977" spans="7:24" s="165" customFormat="1" ht="15" customHeight="1">
      <c r="G5977" s="172"/>
      <c r="I5977" s="173"/>
      <c r="J5977" s="173"/>
      <c r="K5977" s="174"/>
      <c r="M5977" s="175"/>
      <c r="N5977" s="174"/>
      <c r="P5977" s="174"/>
      <c r="R5977" s="175"/>
      <c r="S5977" s="174"/>
      <c r="U5977" s="174"/>
      <c r="W5977" s="175"/>
      <c r="X5977" s="174"/>
    </row>
    <row r="5978" spans="7:24" s="165" customFormat="1" ht="15" customHeight="1">
      <c r="G5978" s="172"/>
      <c r="I5978" s="173"/>
      <c r="J5978" s="173"/>
      <c r="K5978" s="174"/>
      <c r="M5978" s="175"/>
      <c r="N5978" s="174"/>
      <c r="P5978" s="174"/>
      <c r="R5978" s="175"/>
      <c r="S5978" s="174"/>
      <c r="U5978" s="174"/>
      <c r="W5978" s="175"/>
      <c r="X5978" s="174"/>
    </row>
    <row r="5979" spans="7:24" s="165" customFormat="1" ht="15" customHeight="1">
      <c r="G5979" s="172"/>
      <c r="I5979" s="173"/>
      <c r="J5979" s="173"/>
      <c r="K5979" s="174"/>
      <c r="M5979" s="175"/>
      <c r="N5979" s="174"/>
      <c r="P5979" s="174"/>
      <c r="R5979" s="175"/>
      <c r="S5979" s="174"/>
      <c r="U5979" s="174"/>
      <c r="W5979" s="175"/>
      <c r="X5979" s="174"/>
    </row>
    <row r="5980" spans="7:24" s="165" customFormat="1" ht="15" customHeight="1">
      <c r="G5980" s="172"/>
      <c r="I5980" s="173"/>
      <c r="J5980" s="173"/>
      <c r="K5980" s="174"/>
      <c r="M5980" s="175"/>
      <c r="N5980" s="174"/>
      <c r="P5980" s="174"/>
      <c r="R5980" s="175"/>
      <c r="S5980" s="174"/>
      <c r="U5980" s="174"/>
      <c r="W5980" s="175"/>
      <c r="X5980" s="174"/>
    </row>
    <row r="5981" spans="7:24" s="165" customFormat="1" ht="15" customHeight="1">
      <c r="G5981" s="172"/>
      <c r="I5981" s="173"/>
      <c r="J5981" s="173"/>
      <c r="K5981" s="174"/>
      <c r="M5981" s="175"/>
      <c r="N5981" s="174"/>
      <c r="P5981" s="174"/>
      <c r="R5981" s="175"/>
      <c r="S5981" s="174"/>
      <c r="U5981" s="174"/>
      <c r="W5981" s="175"/>
      <c r="X5981" s="174"/>
    </row>
    <row r="5982" spans="7:24" s="165" customFormat="1" ht="15" customHeight="1">
      <c r="G5982" s="172"/>
      <c r="I5982" s="173"/>
      <c r="J5982" s="173"/>
      <c r="K5982" s="174"/>
      <c r="M5982" s="175"/>
      <c r="N5982" s="174"/>
      <c r="P5982" s="174"/>
      <c r="R5982" s="175"/>
      <c r="S5982" s="174"/>
      <c r="U5982" s="174"/>
      <c r="W5982" s="175"/>
      <c r="X5982" s="174"/>
    </row>
    <row r="5983" spans="7:24" s="165" customFormat="1" ht="15" customHeight="1">
      <c r="G5983" s="172"/>
      <c r="I5983" s="173"/>
      <c r="J5983" s="173"/>
      <c r="K5983" s="174"/>
      <c r="M5983" s="175"/>
      <c r="N5983" s="174"/>
      <c r="P5983" s="174"/>
      <c r="R5983" s="175"/>
      <c r="S5983" s="174"/>
      <c r="U5983" s="174"/>
      <c r="W5983" s="175"/>
      <c r="X5983" s="174"/>
    </row>
    <row r="5984" spans="7:24" s="165" customFormat="1" ht="15" customHeight="1">
      <c r="G5984" s="172"/>
      <c r="I5984" s="173"/>
      <c r="J5984" s="173"/>
      <c r="K5984" s="174"/>
      <c r="M5984" s="175"/>
      <c r="N5984" s="174"/>
      <c r="P5984" s="174"/>
      <c r="R5984" s="175"/>
      <c r="S5984" s="174"/>
      <c r="U5984" s="174"/>
      <c r="W5984" s="175"/>
      <c r="X5984" s="174"/>
    </row>
    <row r="5985" spans="7:24" s="165" customFormat="1" ht="15" customHeight="1">
      <c r="G5985" s="172"/>
      <c r="I5985" s="173"/>
      <c r="J5985" s="173"/>
      <c r="K5985" s="174"/>
      <c r="M5985" s="175"/>
      <c r="N5985" s="174"/>
      <c r="P5985" s="174"/>
      <c r="R5985" s="175"/>
      <c r="S5985" s="174"/>
      <c r="U5985" s="174"/>
      <c r="W5985" s="175"/>
      <c r="X5985" s="174"/>
    </row>
    <row r="5986" spans="7:24" s="165" customFormat="1" ht="15" customHeight="1">
      <c r="G5986" s="172"/>
      <c r="I5986" s="173"/>
      <c r="J5986" s="173"/>
      <c r="K5986" s="174"/>
      <c r="M5986" s="175"/>
      <c r="N5986" s="174"/>
      <c r="P5986" s="174"/>
      <c r="R5986" s="175"/>
      <c r="S5986" s="174"/>
      <c r="U5986" s="174"/>
      <c r="W5986" s="175"/>
      <c r="X5986" s="174"/>
    </row>
    <row r="5987" spans="7:24" s="165" customFormat="1" ht="15" customHeight="1">
      <c r="G5987" s="172"/>
      <c r="I5987" s="173"/>
      <c r="J5987" s="173"/>
      <c r="K5987" s="174"/>
      <c r="M5987" s="175"/>
      <c r="N5987" s="174"/>
      <c r="P5987" s="174"/>
      <c r="R5987" s="175"/>
      <c r="S5987" s="174"/>
      <c r="U5987" s="174"/>
      <c r="W5987" s="175"/>
      <c r="X5987" s="174"/>
    </row>
    <row r="5988" spans="7:24" s="165" customFormat="1" ht="15" customHeight="1">
      <c r="G5988" s="172"/>
      <c r="I5988" s="173"/>
      <c r="J5988" s="173"/>
      <c r="K5988" s="174"/>
      <c r="M5988" s="175"/>
      <c r="N5988" s="174"/>
      <c r="P5988" s="174"/>
      <c r="R5988" s="175"/>
      <c r="S5988" s="174"/>
      <c r="U5988" s="174"/>
      <c r="W5988" s="175"/>
      <c r="X5988" s="174"/>
    </row>
    <row r="5989" spans="7:24" s="165" customFormat="1" ht="15" customHeight="1">
      <c r="G5989" s="172"/>
      <c r="I5989" s="173"/>
      <c r="J5989" s="173"/>
      <c r="K5989" s="174"/>
      <c r="M5989" s="175"/>
      <c r="N5989" s="174"/>
      <c r="P5989" s="174"/>
      <c r="R5989" s="175"/>
      <c r="S5989" s="174"/>
      <c r="U5989" s="174"/>
      <c r="W5989" s="175"/>
      <c r="X5989" s="174"/>
    </row>
    <row r="5990" spans="7:24" s="165" customFormat="1" ht="15" customHeight="1">
      <c r="G5990" s="172"/>
      <c r="I5990" s="173"/>
      <c r="J5990" s="173"/>
      <c r="K5990" s="174"/>
      <c r="M5990" s="175"/>
      <c r="N5990" s="174"/>
      <c r="P5990" s="174"/>
      <c r="R5990" s="175"/>
      <c r="S5990" s="174"/>
      <c r="U5990" s="174"/>
      <c r="W5990" s="175"/>
      <c r="X5990" s="174"/>
    </row>
    <row r="5991" spans="7:24" s="165" customFormat="1" ht="15" customHeight="1">
      <c r="G5991" s="172"/>
      <c r="I5991" s="173"/>
      <c r="J5991" s="173"/>
      <c r="K5991" s="174"/>
      <c r="M5991" s="175"/>
      <c r="N5991" s="174"/>
      <c r="P5991" s="174"/>
      <c r="R5991" s="175"/>
      <c r="S5991" s="174"/>
      <c r="U5991" s="174"/>
      <c r="W5991" s="175"/>
      <c r="X5991" s="174"/>
    </row>
    <row r="5992" spans="7:24" s="165" customFormat="1" ht="15" customHeight="1">
      <c r="G5992" s="172"/>
      <c r="I5992" s="173"/>
      <c r="J5992" s="173"/>
      <c r="K5992" s="174"/>
      <c r="M5992" s="175"/>
      <c r="N5992" s="174"/>
      <c r="P5992" s="174"/>
      <c r="R5992" s="175"/>
      <c r="S5992" s="174"/>
      <c r="U5992" s="174"/>
      <c r="W5992" s="175"/>
      <c r="X5992" s="174"/>
    </row>
    <row r="5993" spans="7:24" s="165" customFormat="1" ht="15" customHeight="1">
      <c r="G5993" s="172"/>
      <c r="I5993" s="173"/>
      <c r="J5993" s="173"/>
      <c r="K5993" s="174"/>
      <c r="M5993" s="175"/>
      <c r="N5993" s="174"/>
      <c r="P5993" s="174"/>
      <c r="R5993" s="175"/>
      <c r="S5993" s="174"/>
      <c r="U5993" s="174"/>
      <c r="W5993" s="175"/>
      <c r="X5993" s="174"/>
    </row>
    <row r="5994" spans="7:24" s="165" customFormat="1" ht="15" customHeight="1">
      <c r="G5994" s="172"/>
      <c r="I5994" s="173"/>
      <c r="J5994" s="173"/>
      <c r="K5994" s="174"/>
      <c r="M5994" s="175"/>
      <c r="N5994" s="174"/>
      <c r="P5994" s="174"/>
      <c r="R5994" s="175"/>
      <c r="S5994" s="174"/>
      <c r="U5994" s="174"/>
      <c r="W5994" s="175"/>
      <c r="X5994" s="174"/>
    </row>
    <row r="5995" spans="7:24" s="165" customFormat="1" ht="15" customHeight="1">
      <c r="G5995" s="172"/>
      <c r="I5995" s="173"/>
      <c r="J5995" s="173"/>
      <c r="K5995" s="174"/>
      <c r="M5995" s="175"/>
      <c r="N5995" s="174"/>
      <c r="P5995" s="174"/>
      <c r="R5995" s="175"/>
      <c r="S5995" s="174"/>
      <c r="U5995" s="174"/>
      <c r="W5995" s="175"/>
      <c r="X5995" s="174"/>
    </row>
    <row r="5996" spans="7:24" s="165" customFormat="1" ht="15" customHeight="1">
      <c r="G5996" s="172"/>
      <c r="I5996" s="173"/>
      <c r="J5996" s="173"/>
      <c r="K5996" s="174"/>
      <c r="M5996" s="175"/>
      <c r="N5996" s="174"/>
      <c r="P5996" s="174"/>
      <c r="R5996" s="175"/>
      <c r="S5996" s="174"/>
      <c r="U5996" s="174"/>
      <c r="W5996" s="175"/>
      <c r="X5996" s="174"/>
    </row>
    <row r="5997" spans="7:24" s="165" customFormat="1" ht="15" customHeight="1">
      <c r="G5997" s="172"/>
      <c r="I5997" s="173"/>
      <c r="J5997" s="173"/>
      <c r="K5997" s="174"/>
      <c r="M5997" s="175"/>
      <c r="N5997" s="174"/>
      <c r="P5997" s="174"/>
      <c r="R5997" s="175"/>
      <c r="S5997" s="174"/>
      <c r="U5997" s="174"/>
      <c r="W5997" s="175"/>
      <c r="X5997" s="174"/>
    </row>
    <row r="5998" spans="7:24" s="165" customFormat="1" ht="15" customHeight="1">
      <c r="G5998" s="172"/>
      <c r="I5998" s="173"/>
      <c r="J5998" s="173"/>
      <c r="K5998" s="174"/>
      <c r="M5998" s="175"/>
      <c r="N5998" s="174"/>
      <c r="P5998" s="174"/>
      <c r="R5998" s="175"/>
      <c r="S5998" s="174"/>
      <c r="U5998" s="174"/>
      <c r="W5998" s="175"/>
      <c r="X5998" s="174"/>
    </row>
    <row r="5999" spans="7:24" s="165" customFormat="1" ht="15" customHeight="1">
      <c r="G5999" s="172"/>
      <c r="I5999" s="173"/>
      <c r="J5999" s="173"/>
      <c r="K5999" s="174"/>
      <c r="M5999" s="175"/>
      <c r="N5999" s="174"/>
      <c r="P5999" s="174"/>
      <c r="R5999" s="175"/>
      <c r="S5999" s="174"/>
      <c r="U5999" s="174"/>
      <c r="W5999" s="175"/>
      <c r="X5999" s="174"/>
    </row>
    <row r="6000" spans="7:24" s="165" customFormat="1" ht="15" customHeight="1">
      <c r="G6000" s="172"/>
      <c r="I6000" s="173"/>
      <c r="J6000" s="173"/>
      <c r="K6000" s="174"/>
      <c r="M6000" s="175"/>
      <c r="N6000" s="174"/>
      <c r="P6000" s="174"/>
      <c r="R6000" s="175"/>
      <c r="S6000" s="174"/>
      <c r="U6000" s="174"/>
      <c r="W6000" s="175"/>
      <c r="X6000" s="174"/>
    </row>
    <row r="6001" spans="7:24" s="165" customFormat="1" ht="15" customHeight="1">
      <c r="G6001" s="172"/>
      <c r="I6001" s="173"/>
      <c r="J6001" s="173"/>
      <c r="K6001" s="174"/>
      <c r="M6001" s="175"/>
      <c r="N6001" s="174"/>
      <c r="P6001" s="174"/>
      <c r="R6001" s="175"/>
      <c r="S6001" s="174"/>
      <c r="U6001" s="174"/>
      <c r="W6001" s="175"/>
      <c r="X6001" s="174"/>
    </row>
    <row r="6002" spans="7:24" s="165" customFormat="1" ht="15" customHeight="1">
      <c r="G6002" s="172"/>
      <c r="I6002" s="173"/>
      <c r="J6002" s="173"/>
      <c r="K6002" s="174"/>
      <c r="M6002" s="175"/>
      <c r="N6002" s="174"/>
      <c r="P6002" s="174"/>
      <c r="R6002" s="175"/>
      <c r="S6002" s="174"/>
      <c r="U6002" s="174"/>
      <c r="W6002" s="175"/>
      <c r="X6002" s="174"/>
    </row>
    <row r="6003" spans="7:24" s="165" customFormat="1" ht="15" customHeight="1">
      <c r="G6003" s="172"/>
      <c r="I6003" s="173"/>
      <c r="J6003" s="173"/>
      <c r="K6003" s="174"/>
      <c r="M6003" s="175"/>
      <c r="N6003" s="174"/>
      <c r="P6003" s="174"/>
      <c r="R6003" s="175"/>
      <c r="S6003" s="174"/>
      <c r="U6003" s="174"/>
      <c r="W6003" s="175"/>
      <c r="X6003" s="174"/>
    </row>
    <row r="6004" spans="7:24" s="165" customFormat="1" ht="15" customHeight="1">
      <c r="G6004" s="172"/>
      <c r="I6004" s="173"/>
      <c r="J6004" s="173"/>
      <c r="K6004" s="174"/>
      <c r="M6004" s="175"/>
      <c r="N6004" s="174"/>
      <c r="P6004" s="174"/>
      <c r="R6004" s="175"/>
      <c r="S6004" s="174"/>
      <c r="U6004" s="174"/>
      <c r="W6004" s="175"/>
      <c r="X6004" s="174"/>
    </row>
    <row r="6005" spans="7:24" s="165" customFormat="1" ht="15" customHeight="1">
      <c r="G6005" s="172"/>
      <c r="I6005" s="173"/>
      <c r="J6005" s="173"/>
      <c r="K6005" s="174"/>
      <c r="M6005" s="175"/>
      <c r="N6005" s="174"/>
      <c r="P6005" s="174"/>
      <c r="R6005" s="175"/>
      <c r="S6005" s="174"/>
      <c r="U6005" s="174"/>
      <c r="W6005" s="175"/>
      <c r="X6005" s="174"/>
    </row>
    <row r="6006" spans="7:24" s="165" customFormat="1" ht="15" customHeight="1">
      <c r="G6006" s="172"/>
      <c r="I6006" s="173"/>
      <c r="J6006" s="173"/>
      <c r="K6006" s="174"/>
      <c r="M6006" s="175"/>
      <c r="N6006" s="174"/>
      <c r="P6006" s="174"/>
      <c r="R6006" s="175"/>
      <c r="S6006" s="174"/>
      <c r="U6006" s="174"/>
      <c r="W6006" s="175"/>
      <c r="X6006" s="174"/>
    </row>
    <row r="6007" spans="7:24" s="165" customFormat="1" ht="15" customHeight="1">
      <c r="G6007" s="172"/>
      <c r="I6007" s="173"/>
      <c r="J6007" s="173"/>
      <c r="K6007" s="174"/>
      <c r="M6007" s="175"/>
      <c r="N6007" s="174"/>
      <c r="P6007" s="174"/>
      <c r="R6007" s="175"/>
      <c r="S6007" s="174"/>
      <c r="U6007" s="174"/>
      <c r="W6007" s="175"/>
      <c r="X6007" s="174"/>
    </row>
    <row r="6008" spans="7:24" s="165" customFormat="1" ht="15" customHeight="1">
      <c r="G6008" s="172"/>
      <c r="I6008" s="173"/>
      <c r="J6008" s="173"/>
      <c r="K6008" s="174"/>
      <c r="M6008" s="175"/>
      <c r="N6008" s="174"/>
      <c r="P6008" s="174"/>
      <c r="R6008" s="175"/>
      <c r="S6008" s="174"/>
      <c r="U6008" s="174"/>
      <c r="W6008" s="175"/>
      <c r="X6008" s="174"/>
    </row>
    <row r="6009" spans="7:24" s="165" customFormat="1" ht="15" customHeight="1">
      <c r="G6009" s="172"/>
      <c r="I6009" s="173"/>
      <c r="J6009" s="173"/>
      <c r="K6009" s="174"/>
      <c r="M6009" s="175"/>
      <c r="N6009" s="174"/>
      <c r="P6009" s="174"/>
      <c r="R6009" s="175"/>
      <c r="S6009" s="174"/>
      <c r="U6009" s="174"/>
      <c r="W6009" s="175"/>
      <c r="X6009" s="174"/>
    </row>
    <row r="6010" spans="7:24" s="165" customFormat="1" ht="15" customHeight="1">
      <c r="G6010" s="172"/>
      <c r="I6010" s="173"/>
      <c r="J6010" s="173"/>
      <c r="K6010" s="174"/>
      <c r="M6010" s="175"/>
      <c r="N6010" s="174"/>
      <c r="P6010" s="174"/>
      <c r="R6010" s="175"/>
      <c r="S6010" s="174"/>
      <c r="U6010" s="174"/>
      <c r="W6010" s="175"/>
      <c r="X6010" s="174"/>
    </row>
    <row r="6011" spans="7:24" s="165" customFormat="1" ht="15" customHeight="1">
      <c r="G6011" s="172"/>
      <c r="I6011" s="173"/>
      <c r="J6011" s="173"/>
      <c r="K6011" s="174"/>
      <c r="M6011" s="175"/>
      <c r="N6011" s="174"/>
      <c r="P6011" s="174"/>
      <c r="R6011" s="175"/>
      <c r="S6011" s="174"/>
      <c r="U6011" s="174"/>
      <c r="W6011" s="175"/>
      <c r="X6011" s="174"/>
    </row>
    <row r="6012" spans="7:24" s="165" customFormat="1" ht="15" customHeight="1">
      <c r="G6012" s="172"/>
      <c r="I6012" s="173"/>
      <c r="J6012" s="173"/>
      <c r="K6012" s="174"/>
      <c r="M6012" s="175"/>
      <c r="N6012" s="174"/>
      <c r="P6012" s="174"/>
      <c r="R6012" s="175"/>
      <c r="S6012" s="174"/>
      <c r="U6012" s="174"/>
      <c r="W6012" s="175"/>
      <c r="X6012" s="174"/>
    </row>
    <row r="6013" spans="7:24" s="165" customFormat="1" ht="15" customHeight="1">
      <c r="G6013" s="172"/>
      <c r="I6013" s="173"/>
      <c r="J6013" s="173"/>
      <c r="K6013" s="174"/>
      <c r="M6013" s="175"/>
      <c r="N6013" s="174"/>
      <c r="P6013" s="174"/>
      <c r="R6013" s="175"/>
      <c r="S6013" s="174"/>
      <c r="U6013" s="174"/>
      <c r="W6013" s="175"/>
      <c r="X6013" s="174"/>
    </row>
    <row r="6014" spans="7:24" s="165" customFormat="1" ht="15" customHeight="1">
      <c r="G6014" s="172"/>
      <c r="I6014" s="173"/>
      <c r="J6014" s="173"/>
      <c r="K6014" s="174"/>
      <c r="M6014" s="175"/>
      <c r="N6014" s="174"/>
      <c r="P6014" s="174"/>
      <c r="R6014" s="175"/>
      <c r="S6014" s="174"/>
      <c r="U6014" s="174"/>
      <c r="W6014" s="175"/>
      <c r="X6014" s="174"/>
    </row>
    <row r="6015" spans="7:24" s="165" customFormat="1" ht="15" customHeight="1">
      <c r="G6015" s="172"/>
      <c r="I6015" s="173"/>
      <c r="J6015" s="173"/>
      <c r="K6015" s="174"/>
      <c r="M6015" s="175"/>
      <c r="N6015" s="174"/>
      <c r="P6015" s="174"/>
      <c r="R6015" s="175"/>
      <c r="S6015" s="174"/>
      <c r="U6015" s="174"/>
      <c r="W6015" s="175"/>
      <c r="X6015" s="174"/>
    </row>
    <row r="6016" spans="7:24" s="165" customFormat="1" ht="15" customHeight="1">
      <c r="G6016" s="172"/>
      <c r="I6016" s="173"/>
      <c r="J6016" s="173"/>
      <c r="K6016" s="174"/>
      <c r="M6016" s="175"/>
      <c r="N6016" s="174"/>
      <c r="P6016" s="174"/>
      <c r="R6016" s="175"/>
      <c r="S6016" s="174"/>
      <c r="U6016" s="174"/>
      <c r="W6016" s="175"/>
      <c r="X6016" s="174"/>
    </row>
    <row r="6017" spans="7:24" s="165" customFormat="1" ht="15" customHeight="1">
      <c r="G6017" s="172"/>
      <c r="I6017" s="173"/>
      <c r="J6017" s="173"/>
      <c r="K6017" s="174"/>
      <c r="M6017" s="175"/>
      <c r="N6017" s="174"/>
      <c r="P6017" s="174"/>
      <c r="R6017" s="175"/>
      <c r="S6017" s="174"/>
      <c r="U6017" s="174"/>
      <c r="W6017" s="175"/>
      <c r="X6017" s="174"/>
    </row>
    <row r="6018" spans="7:24" s="165" customFormat="1" ht="15" customHeight="1">
      <c r="G6018" s="172"/>
      <c r="I6018" s="173"/>
      <c r="J6018" s="173"/>
      <c r="K6018" s="174"/>
      <c r="M6018" s="175"/>
      <c r="N6018" s="174"/>
      <c r="P6018" s="174"/>
      <c r="R6018" s="175"/>
      <c r="S6018" s="174"/>
      <c r="U6018" s="174"/>
      <c r="W6018" s="175"/>
      <c r="X6018" s="174"/>
    </row>
    <row r="6019" spans="7:24" s="165" customFormat="1" ht="15" customHeight="1">
      <c r="G6019" s="172"/>
      <c r="I6019" s="173"/>
      <c r="J6019" s="173"/>
      <c r="K6019" s="174"/>
      <c r="M6019" s="175"/>
      <c r="N6019" s="174"/>
      <c r="P6019" s="174"/>
      <c r="R6019" s="175"/>
      <c r="S6019" s="174"/>
      <c r="U6019" s="174"/>
      <c r="W6019" s="175"/>
      <c r="X6019" s="174"/>
    </row>
    <row r="6020" spans="7:24" s="165" customFormat="1" ht="15" customHeight="1">
      <c r="G6020" s="172"/>
      <c r="I6020" s="173"/>
      <c r="J6020" s="173"/>
      <c r="K6020" s="174"/>
      <c r="M6020" s="175"/>
      <c r="N6020" s="174"/>
      <c r="P6020" s="174"/>
      <c r="R6020" s="175"/>
      <c r="S6020" s="174"/>
      <c r="U6020" s="174"/>
      <c r="W6020" s="175"/>
      <c r="X6020" s="174"/>
    </row>
    <row r="6021" spans="7:24" s="165" customFormat="1" ht="15" customHeight="1">
      <c r="G6021" s="172"/>
      <c r="I6021" s="173"/>
      <c r="J6021" s="173"/>
      <c r="K6021" s="174"/>
      <c r="M6021" s="175"/>
      <c r="N6021" s="174"/>
      <c r="P6021" s="174"/>
      <c r="R6021" s="175"/>
      <c r="S6021" s="174"/>
      <c r="U6021" s="174"/>
      <c r="W6021" s="175"/>
      <c r="X6021" s="174"/>
    </row>
    <row r="6022" spans="7:24" s="165" customFormat="1" ht="15" customHeight="1">
      <c r="G6022" s="172"/>
      <c r="I6022" s="173"/>
      <c r="J6022" s="173"/>
      <c r="K6022" s="174"/>
      <c r="M6022" s="175"/>
      <c r="N6022" s="174"/>
      <c r="P6022" s="174"/>
      <c r="R6022" s="175"/>
      <c r="S6022" s="174"/>
      <c r="U6022" s="174"/>
      <c r="W6022" s="175"/>
      <c r="X6022" s="174"/>
    </row>
    <row r="6023" spans="7:24" s="165" customFormat="1" ht="15" customHeight="1">
      <c r="G6023" s="172"/>
      <c r="I6023" s="173"/>
      <c r="J6023" s="173"/>
      <c r="K6023" s="174"/>
      <c r="M6023" s="175"/>
      <c r="N6023" s="174"/>
      <c r="P6023" s="174"/>
      <c r="R6023" s="175"/>
      <c r="S6023" s="174"/>
      <c r="U6023" s="174"/>
      <c r="W6023" s="175"/>
      <c r="X6023" s="174"/>
    </row>
    <row r="6024" spans="7:24" s="165" customFormat="1" ht="15" customHeight="1">
      <c r="G6024" s="172"/>
      <c r="I6024" s="173"/>
      <c r="J6024" s="173"/>
      <c r="K6024" s="174"/>
      <c r="M6024" s="175"/>
      <c r="N6024" s="174"/>
      <c r="P6024" s="174"/>
      <c r="R6024" s="175"/>
      <c r="S6024" s="174"/>
      <c r="U6024" s="174"/>
      <c r="W6024" s="175"/>
      <c r="X6024" s="174"/>
    </row>
    <row r="6025" spans="7:24" s="165" customFormat="1" ht="15" customHeight="1">
      <c r="G6025" s="172"/>
      <c r="I6025" s="173"/>
      <c r="J6025" s="173"/>
      <c r="K6025" s="174"/>
      <c r="M6025" s="175"/>
      <c r="N6025" s="174"/>
      <c r="P6025" s="174"/>
      <c r="R6025" s="175"/>
      <c r="S6025" s="174"/>
      <c r="U6025" s="174"/>
      <c r="W6025" s="175"/>
      <c r="X6025" s="174"/>
    </row>
    <row r="6026" spans="7:24" s="165" customFormat="1" ht="15" customHeight="1">
      <c r="G6026" s="172"/>
      <c r="I6026" s="173"/>
      <c r="J6026" s="173"/>
      <c r="K6026" s="174"/>
      <c r="M6026" s="175"/>
      <c r="N6026" s="174"/>
      <c r="P6026" s="174"/>
      <c r="R6026" s="175"/>
      <c r="S6026" s="174"/>
      <c r="U6026" s="174"/>
      <c r="W6026" s="175"/>
      <c r="X6026" s="174"/>
    </row>
    <row r="6027" spans="7:24" s="165" customFormat="1" ht="15" customHeight="1">
      <c r="G6027" s="172"/>
      <c r="I6027" s="173"/>
      <c r="J6027" s="173"/>
      <c r="K6027" s="174"/>
      <c r="M6027" s="175"/>
      <c r="N6027" s="174"/>
      <c r="P6027" s="174"/>
      <c r="R6027" s="175"/>
      <c r="S6027" s="174"/>
      <c r="U6027" s="174"/>
      <c r="W6027" s="175"/>
      <c r="X6027" s="174"/>
    </row>
    <row r="6028" spans="7:24" s="165" customFormat="1" ht="15" customHeight="1">
      <c r="G6028" s="172"/>
      <c r="I6028" s="173"/>
      <c r="J6028" s="173"/>
      <c r="K6028" s="174"/>
      <c r="M6028" s="175"/>
      <c r="N6028" s="174"/>
      <c r="P6028" s="174"/>
      <c r="R6028" s="175"/>
      <c r="S6028" s="174"/>
      <c r="U6028" s="174"/>
      <c r="W6028" s="175"/>
      <c r="X6028" s="174"/>
    </row>
    <row r="6029" spans="7:24" s="165" customFormat="1" ht="15" customHeight="1">
      <c r="G6029" s="172"/>
      <c r="I6029" s="173"/>
      <c r="J6029" s="173"/>
      <c r="K6029" s="174"/>
      <c r="M6029" s="175"/>
      <c r="N6029" s="174"/>
      <c r="P6029" s="174"/>
      <c r="R6029" s="175"/>
      <c r="S6029" s="174"/>
      <c r="U6029" s="174"/>
      <c r="W6029" s="175"/>
      <c r="X6029" s="174"/>
    </row>
    <row r="6030" spans="7:24" s="165" customFormat="1" ht="15" customHeight="1">
      <c r="G6030" s="172"/>
      <c r="I6030" s="173"/>
      <c r="J6030" s="173"/>
      <c r="K6030" s="174"/>
      <c r="M6030" s="175"/>
      <c r="N6030" s="174"/>
      <c r="P6030" s="174"/>
      <c r="R6030" s="175"/>
      <c r="S6030" s="174"/>
      <c r="U6030" s="174"/>
      <c r="W6030" s="175"/>
      <c r="X6030" s="174"/>
    </row>
    <row r="6031" spans="7:24" s="165" customFormat="1" ht="15" customHeight="1">
      <c r="G6031" s="172"/>
      <c r="I6031" s="173"/>
      <c r="J6031" s="173"/>
      <c r="K6031" s="174"/>
      <c r="M6031" s="175"/>
      <c r="N6031" s="174"/>
      <c r="P6031" s="174"/>
      <c r="R6031" s="175"/>
      <c r="S6031" s="174"/>
      <c r="U6031" s="174"/>
      <c r="W6031" s="175"/>
      <c r="X6031" s="174"/>
    </row>
    <row r="6032" spans="7:24" s="165" customFormat="1" ht="15" customHeight="1">
      <c r="G6032" s="172"/>
      <c r="I6032" s="173"/>
      <c r="J6032" s="173"/>
      <c r="K6032" s="174"/>
      <c r="M6032" s="175"/>
      <c r="N6032" s="174"/>
      <c r="P6032" s="174"/>
      <c r="R6032" s="175"/>
      <c r="S6032" s="174"/>
      <c r="U6032" s="174"/>
      <c r="W6032" s="175"/>
      <c r="X6032" s="174"/>
    </row>
    <row r="6033" spans="7:24" s="165" customFormat="1" ht="15" customHeight="1">
      <c r="G6033" s="172"/>
      <c r="I6033" s="173"/>
      <c r="J6033" s="173"/>
      <c r="K6033" s="174"/>
      <c r="M6033" s="175"/>
      <c r="N6033" s="174"/>
      <c r="P6033" s="174"/>
      <c r="R6033" s="175"/>
      <c r="S6033" s="174"/>
      <c r="U6033" s="174"/>
      <c r="W6033" s="175"/>
      <c r="X6033" s="174"/>
    </row>
    <row r="6034" spans="7:24" s="165" customFormat="1" ht="15" customHeight="1">
      <c r="G6034" s="172"/>
      <c r="I6034" s="173"/>
      <c r="J6034" s="173"/>
      <c r="K6034" s="174"/>
      <c r="M6034" s="175"/>
      <c r="N6034" s="174"/>
      <c r="P6034" s="174"/>
      <c r="R6034" s="175"/>
      <c r="S6034" s="174"/>
      <c r="U6034" s="174"/>
      <c r="W6034" s="175"/>
      <c r="X6034" s="174"/>
    </row>
    <row r="6035" spans="7:24" s="165" customFormat="1" ht="15" customHeight="1">
      <c r="G6035" s="172"/>
      <c r="I6035" s="173"/>
      <c r="J6035" s="173"/>
      <c r="K6035" s="174"/>
      <c r="M6035" s="175"/>
      <c r="N6035" s="174"/>
      <c r="P6035" s="174"/>
      <c r="R6035" s="175"/>
      <c r="S6035" s="174"/>
      <c r="U6035" s="174"/>
      <c r="W6035" s="175"/>
      <c r="X6035" s="174"/>
    </row>
    <row r="6036" spans="7:24" s="165" customFormat="1" ht="15" customHeight="1">
      <c r="G6036" s="172"/>
      <c r="I6036" s="173"/>
      <c r="J6036" s="173"/>
      <c r="K6036" s="174"/>
      <c r="M6036" s="175"/>
      <c r="N6036" s="174"/>
      <c r="P6036" s="174"/>
      <c r="R6036" s="175"/>
      <c r="S6036" s="174"/>
      <c r="U6036" s="174"/>
      <c r="W6036" s="175"/>
      <c r="X6036" s="174"/>
    </row>
    <row r="6037" spans="7:24" s="165" customFormat="1" ht="15" customHeight="1">
      <c r="G6037" s="172"/>
      <c r="I6037" s="173"/>
      <c r="J6037" s="173"/>
      <c r="K6037" s="174"/>
      <c r="M6037" s="175"/>
      <c r="N6037" s="174"/>
      <c r="P6037" s="174"/>
      <c r="R6037" s="175"/>
      <c r="S6037" s="174"/>
      <c r="U6037" s="174"/>
      <c r="W6037" s="175"/>
      <c r="X6037" s="174"/>
    </row>
    <row r="6038" spans="7:24" s="165" customFormat="1" ht="15" customHeight="1">
      <c r="G6038" s="172"/>
      <c r="I6038" s="173"/>
      <c r="J6038" s="173"/>
      <c r="K6038" s="174"/>
      <c r="M6038" s="175"/>
      <c r="N6038" s="174"/>
      <c r="P6038" s="174"/>
      <c r="R6038" s="175"/>
      <c r="S6038" s="174"/>
      <c r="U6038" s="174"/>
      <c r="W6038" s="175"/>
      <c r="X6038" s="174"/>
    </row>
    <row r="6039" spans="7:24" s="165" customFormat="1" ht="15" customHeight="1">
      <c r="G6039" s="172"/>
      <c r="I6039" s="173"/>
      <c r="J6039" s="173"/>
      <c r="K6039" s="174"/>
      <c r="M6039" s="175"/>
      <c r="N6039" s="174"/>
      <c r="P6039" s="174"/>
      <c r="R6039" s="175"/>
      <c r="S6039" s="174"/>
      <c r="U6039" s="174"/>
      <c r="W6039" s="175"/>
      <c r="X6039" s="174"/>
    </row>
    <row r="6040" spans="7:24" s="165" customFormat="1" ht="15" customHeight="1">
      <c r="G6040" s="172"/>
      <c r="I6040" s="173"/>
      <c r="J6040" s="173"/>
      <c r="K6040" s="174"/>
      <c r="M6040" s="175"/>
      <c r="N6040" s="174"/>
      <c r="P6040" s="174"/>
      <c r="R6040" s="175"/>
      <c r="S6040" s="174"/>
      <c r="U6040" s="174"/>
      <c r="W6040" s="175"/>
      <c r="X6040" s="174"/>
    </row>
    <row r="6041" spans="7:24" s="165" customFormat="1" ht="15" customHeight="1">
      <c r="G6041" s="172"/>
      <c r="I6041" s="173"/>
      <c r="J6041" s="173"/>
      <c r="K6041" s="174"/>
      <c r="M6041" s="175"/>
      <c r="N6041" s="174"/>
      <c r="P6041" s="174"/>
      <c r="R6041" s="175"/>
      <c r="S6041" s="174"/>
      <c r="U6041" s="174"/>
      <c r="W6041" s="175"/>
      <c r="X6041" s="174"/>
    </row>
    <row r="6042" spans="7:24" s="165" customFormat="1" ht="15" customHeight="1">
      <c r="G6042" s="172"/>
      <c r="I6042" s="173"/>
      <c r="J6042" s="173"/>
      <c r="K6042" s="174"/>
      <c r="M6042" s="175"/>
      <c r="N6042" s="174"/>
      <c r="P6042" s="174"/>
      <c r="R6042" s="175"/>
      <c r="S6042" s="174"/>
      <c r="U6042" s="174"/>
      <c r="W6042" s="175"/>
      <c r="X6042" s="174"/>
    </row>
    <row r="6043" spans="7:24" s="165" customFormat="1" ht="15" customHeight="1">
      <c r="G6043" s="172"/>
      <c r="I6043" s="173"/>
      <c r="J6043" s="173"/>
      <c r="K6043" s="174"/>
      <c r="M6043" s="175"/>
      <c r="N6043" s="174"/>
      <c r="P6043" s="174"/>
      <c r="R6043" s="175"/>
      <c r="S6043" s="174"/>
      <c r="U6043" s="174"/>
      <c r="W6043" s="175"/>
      <c r="X6043" s="174"/>
    </row>
    <row r="6044" spans="7:24" s="165" customFormat="1" ht="15" customHeight="1">
      <c r="G6044" s="172"/>
      <c r="I6044" s="173"/>
      <c r="J6044" s="173"/>
      <c r="K6044" s="174"/>
      <c r="M6044" s="175"/>
      <c r="N6044" s="174"/>
      <c r="P6044" s="174"/>
      <c r="R6044" s="175"/>
      <c r="S6044" s="174"/>
      <c r="U6044" s="174"/>
      <c r="W6044" s="175"/>
      <c r="X6044" s="174"/>
    </row>
    <row r="6045" spans="7:24" s="165" customFormat="1" ht="15" customHeight="1">
      <c r="G6045" s="172"/>
      <c r="I6045" s="173"/>
      <c r="J6045" s="173"/>
      <c r="K6045" s="174"/>
      <c r="M6045" s="175"/>
      <c r="N6045" s="174"/>
      <c r="P6045" s="174"/>
      <c r="R6045" s="175"/>
      <c r="S6045" s="174"/>
      <c r="U6045" s="174"/>
      <c r="W6045" s="175"/>
      <c r="X6045" s="174"/>
    </row>
    <row r="6046" spans="7:24" s="165" customFormat="1" ht="15" customHeight="1">
      <c r="G6046" s="172"/>
      <c r="I6046" s="173"/>
      <c r="J6046" s="173"/>
      <c r="K6046" s="174"/>
      <c r="M6046" s="175"/>
      <c r="N6046" s="174"/>
      <c r="P6046" s="174"/>
      <c r="R6046" s="175"/>
      <c r="S6046" s="174"/>
      <c r="U6046" s="174"/>
      <c r="W6046" s="175"/>
      <c r="X6046" s="174"/>
    </row>
    <row r="6047" spans="7:24" s="165" customFormat="1" ht="15" customHeight="1">
      <c r="G6047" s="172"/>
      <c r="I6047" s="173"/>
      <c r="J6047" s="173"/>
      <c r="K6047" s="174"/>
      <c r="M6047" s="175"/>
      <c r="N6047" s="174"/>
      <c r="P6047" s="174"/>
      <c r="R6047" s="175"/>
      <c r="S6047" s="174"/>
      <c r="U6047" s="174"/>
      <c r="W6047" s="175"/>
      <c r="X6047" s="174"/>
    </row>
    <row r="6048" spans="7:24" s="165" customFormat="1" ht="15" customHeight="1">
      <c r="G6048" s="172"/>
      <c r="I6048" s="173"/>
      <c r="J6048" s="173"/>
      <c r="K6048" s="174"/>
      <c r="M6048" s="175"/>
      <c r="N6048" s="174"/>
      <c r="P6048" s="174"/>
      <c r="R6048" s="175"/>
      <c r="S6048" s="174"/>
      <c r="U6048" s="174"/>
      <c r="W6048" s="175"/>
      <c r="X6048" s="174"/>
    </row>
    <row r="6049" spans="7:24" s="165" customFormat="1" ht="15" customHeight="1">
      <c r="G6049" s="172"/>
      <c r="I6049" s="173"/>
      <c r="J6049" s="173"/>
      <c r="K6049" s="174"/>
      <c r="M6049" s="175"/>
      <c r="N6049" s="174"/>
      <c r="P6049" s="174"/>
      <c r="R6049" s="175"/>
      <c r="S6049" s="174"/>
      <c r="U6049" s="174"/>
      <c r="W6049" s="175"/>
      <c r="X6049" s="174"/>
    </row>
    <row r="6050" spans="7:24" s="165" customFormat="1" ht="15" customHeight="1">
      <c r="G6050" s="172"/>
      <c r="I6050" s="173"/>
      <c r="J6050" s="173"/>
      <c r="K6050" s="174"/>
      <c r="M6050" s="175"/>
      <c r="N6050" s="174"/>
      <c r="P6050" s="174"/>
      <c r="R6050" s="175"/>
      <c r="S6050" s="174"/>
      <c r="U6050" s="174"/>
      <c r="W6050" s="175"/>
      <c r="X6050" s="174"/>
    </row>
    <row r="6051" spans="7:24" s="165" customFormat="1" ht="15" customHeight="1">
      <c r="G6051" s="172"/>
      <c r="I6051" s="173"/>
      <c r="J6051" s="173"/>
      <c r="K6051" s="174"/>
      <c r="M6051" s="175"/>
      <c r="N6051" s="174"/>
      <c r="P6051" s="174"/>
      <c r="R6051" s="175"/>
      <c r="S6051" s="174"/>
      <c r="U6051" s="174"/>
      <c r="W6051" s="175"/>
      <c r="X6051" s="174"/>
    </row>
    <row r="6052" spans="7:24" s="165" customFormat="1" ht="15" customHeight="1">
      <c r="G6052" s="172"/>
      <c r="I6052" s="173"/>
      <c r="J6052" s="173"/>
      <c r="K6052" s="174"/>
      <c r="M6052" s="175"/>
      <c r="N6052" s="174"/>
      <c r="P6052" s="174"/>
      <c r="R6052" s="175"/>
      <c r="S6052" s="174"/>
      <c r="U6052" s="174"/>
      <c r="W6052" s="175"/>
      <c r="X6052" s="174"/>
    </row>
    <row r="6053" spans="7:24" s="165" customFormat="1" ht="15" customHeight="1">
      <c r="G6053" s="172"/>
      <c r="I6053" s="173"/>
      <c r="J6053" s="173"/>
      <c r="K6053" s="174"/>
      <c r="M6053" s="175"/>
      <c r="N6053" s="174"/>
      <c r="P6053" s="174"/>
      <c r="R6053" s="175"/>
      <c r="S6053" s="174"/>
      <c r="U6053" s="174"/>
      <c r="W6053" s="175"/>
      <c r="X6053" s="174"/>
    </row>
    <row r="6054" spans="7:24" s="165" customFormat="1" ht="15" customHeight="1">
      <c r="G6054" s="172"/>
      <c r="I6054" s="173"/>
      <c r="J6054" s="173"/>
      <c r="K6054" s="174"/>
      <c r="M6054" s="175"/>
      <c r="N6054" s="174"/>
      <c r="P6054" s="174"/>
      <c r="R6054" s="175"/>
      <c r="S6054" s="174"/>
      <c r="U6054" s="174"/>
      <c r="W6054" s="175"/>
      <c r="X6054" s="174"/>
    </row>
    <row r="6055" spans="7:24" s="165" customFormat="1" ht="15" customHeight="1">
      <c r="G6055" s="172"/>
      <c r="I6055" s="173"/>
      <c r="J6055" s="173"/>
      <c r="K6055" s="174"/>
      <c r="M6055" s="175"/>
      <c r="N6055" s="174"/>
      <c r="P6055" s="174"/>
      <c r="R6055" s="175"/>
      <c r="S6055" s="174"/>
      <c r="U6055" s="174"/>
      <c r="W6055" s="175"/>
      <c r="X6055" s="174"/>
    </row>
    <row r="6056" spans="7:24" s="165" customFormat="1" ht="15" customHeight="1">
      <c r="G6056" s="172"/>
      <c r="I6056" s="173"/>
      <c r="J6056" s="173"/>
      <c r="K6056" s="174"/>
      <c r="M6056" s="175"/>
      <c r="N6056" s="174"/>
      <c r="P6056" s="174"/>
      <c r="R6056" s="175"/>
      <c r="S6056" s="174"/>
      <c r="U6056" s="174"/>
      <c r="W6056" s="175"/>
      <c r="X6056" s="174"/>
    </row>
    <row r="6057" spans="7:24" s="165" customFormat="1" ht="15" customHeight="1">
      <c r="G6057" s="172"/>
      <c r="I6057" s="173"/>
      <c r="J6057" s="173"/>
      <c r="K6057" s="174"/>
      <c r="M6057" s="175"/>
      <c r="N6057" s="174"/>
      <c r="P6057" s="174"/>
      <c r="R6057" s="175"/>
      <c r="S6057" s="174"/>
      <c r="U6057" s="174"/>
      <c r="W6057" s="175"/>
      <c r="X6057" s="174"/>
    </row>
    <row r="6058" spans="7:24" s="165" customFormat="1" ht="15" customHeight="1">
      <c r="G6058" s="172"/>
      <c r="I6058" s="173"/>
      <c r="J6058" s="173"/>
      <c r="K6058" s="174"/>
      <c r="M6058" s="175"/>
      <c r="N6058" s="174"/>
      <c r="P6058" s="174"/>
      <c r="R6058" s="175"/>
      <c r="S6058" s="174"/>
      <c r="U6058" s="174"/>
      <c r="W6058" s="175"/>
      <c r="X6058" s="174"/>
    </row>
    <row r="6059" spans="7:24" s="165" customFormat="1" ht="15" customHeight="1">
      <c r="G6059" s="172"/>
      <c r="I6059" s="173"/>
      <c r="J6059" s="173"/>
      <c r="K6059" s="174"/>
      <c r="M6059" s="175"/>
      <c r="N6059" s="174"/>
      <c r="P6059" s="174"/>
      <c r="R6059" s="175"/>
      <c r="S6059" s="174"/>
      <c r="U6059" s="174"/>
      <c r="W6059" s="175"/>
      <c r="X6059" s="174"/>
    </row>
    <row r="6060" spans="7:24" s="165" customFormat="1" ht="15" customHeight="1">
      <c r="G6060" s="172"/>
      <c r="I6060" s="173"/>
      <c r="J6060" s="173"/>
      <c r="K6060" s="174"/>
      <c r="M6060" s="175"/>
      <c r="N6060" s="174"/>
      <c r="P6060" s="174"/>
      <c r="R6060" s="175"/>
      <c r="S6060" s="174"/>
      <c r="U6060" s="174"/>
      <c r="W6060" s="175"/>
      <c r="X6060" s="174"/>
    </row>
    <row r="6061" spans="7:24" s="165" customFormat="1" ht="15" customHeight="1">
      <c r="G6061" s="172"/>
      <c r="I6061" s="173"/>
      <c r="J6061" s="173"/>
      <c r="K6061" s="174"/>
      <c r="M6061" s="175"/>
      <c r="N6061" s="174"/>
      <c r="P6061" s="174"/>
      <c r="R6061" s="175"/>
      <c r="S6061" s="174"/>
      <c r="U6061" s="174"/>
      <c r="W6061" s="175"/>
      <c r="X6061" s="174"/>
    </row>
    <row r="6062" spans="7:24" s="165" customFormat="1" ht="15" customHeight="1">
      <c r="G6062" s="172"/>
      <c r="I6062" s="173"/>
      <c r="J6062" s="173"/>
      <c r="K6062" s="174"/>
      <c r="M6062" s="175"/>
      <c r="N6062" s="174"/>
      <c r="P6062" s="174"/>
      <c r="R6062" s="175"/>
      <c r="S6062" s="174"/>
      <c r="U6062" s="174"/>
      <c r="W6062" s="175"/>
      <c r="X6062" s="174"/>
    </row>
    <row r="6063" spans="7:24" s="165" customFormat="1" ht="15" customHeight="1">
      <c r="G6063" s="172"/>
      <c r="I6063" s="173"/>
      <c r="J6063" s="173"/>
      <c r="K6063" s="174"/>
      <c r="M6063" s="175"/>
      <c r="N6063" s="174"/>
      <c r="P6063" s="174"/>
      <c r="R6063" s="175"/>
      <c r="S6063" s="174"/>
      <c r="U6063" s="174"/>
      <c r="W6063" s="175"/>
      <c r="X6063" s="174"/>
    </row>
    <row r="6064" spans="7:24" s="165" customFormat="1" ht="15" customHeight="1">
      <c r="G6064" s="172"/>
      <c r="I6064" s="173"/>
      <c r="J6064" s="173"/>
      <c r="K6064" s="174"/>
      <c r="M6064" s="175"/>
      <c r="N6064" s="174"/>
      <c r="P6064" s="174"/>
      <c r="R6064" s="175"/>
      <c r="S6064" s="174"/>
      <c r="U6064" s="174"/>
      <c r="W6064" s="175"/>
      <c r="X6064" s="174"/>
    </row>
    <row r="6065" spans="7:24" s="165" customFormat="1" ht="15" customHeight="1">
      <c r="G6065" s="172"/>
      <c r="I6065" s="173"/>
      <c r="J6065" s="173"/>
      <c r="K6065" s="174"/>
      <c r="M6065" s="175"/>
      <c r="N6065" s="174"/>
      <c r="P6065" s="174"/>
      <c r="R6065" s="175"/>
      <c r="S6065" s="174"/>
      <c r="U6065" s="174"/>
      <c r="W6065" s="175"/>
      <c r="X6065" s="174"/>
    </row>
    <row r="6066" spans="7:24" s="165" customFormat="1" ht="15" customHeight="1">
      <c r="G6066" s="172"/>
      <c r="I6066" s="173"/>
      <c r="J6066" s="173"/>
      <c r="K6066" s="174"/>
      <c r="M6066" s="175"/>
      <c r="N6066" s="174"/>
      <c r="P6066" s="174"/>
      <c r="R6066" s="175"/>
      <c r="S6066" s="174"/>
      <c r="U6066" s="174"/>
      <c r="W6066" s="175"/>
      <c r="X6066" s="174"/>
    </row>
    <row r="6067" spans="7:24" s="165" customFormat="1" ht="15" customHeight="1">
      <c r="G6067" s="172"/>
      <c r="I6067" s="173"/>
      <c r="J6067" s="173"/>
      <c r="K6067" s="174"/>
      <c r="M6067" s="175"/>
      <c r="N6067" s="174"/>
      <c r="P6067" s="174"/>
      <c r="R6067" s="175"/>
      <c r="S6067" s="174"/>
      <c r="U6067" s="174"/>
      <c r="W6067" s="175"/>
      <c r="X6067" s="174"/>
    </row>
    <row r="6068" spans="7:24" s="165" customFormat="1" ht="15" customHeight="1">
      <c r="G6068" s="172"/>
      <c r="I6068" s="173"/>
      <c r="J6068" s="173"/>
      <c r="K6068" s="174"/>
      <c r="M6068" s="175"/>
      <c r="N6068" s="174"/>
      <c r="P6068" s="174"/>
      <c r="R6068" s="175"/>
      <c r="S6068" s="174"/>
      <c r="U6068" s="174"/>
      <c r="W6068" s="175"/>
      <c r="X6068" s="174"/>
    </row>
    <row r="6069" spans="7:24" s="165" customFormat="1" ht="15" customHeight="1">
      <c r="G6069" s="172"/>
      <c r="I6069" s="173"/>
      <c r="J6069" s="173"/>
      <c r="K6069" s="174"/>
      <c r="M6069" s="175"/>
      <c r="N6069" s="174"/>
      <c r="P6069" s="174"/>
      <c r="R6069" s="175"/>
      <c r="S6069" s="174"/>
      <c r="U6069" s="174"/>
      <c r="W6069" s="175"/>
      <c r="X6069" s="174"/>
    </row>
    <row r="6070" spans="7:24" s="165" customFormat="1" ht="15" customHeight="1">
      <c r="G6070" s="172"/>
      <c r="I6070" s="173"/>
      <c r="J6070" s="173"/>
      <c r="K6070" s="174"/>
      <c r="M6070" s="175"/>
      <c r="N6070" s="174"/>
      <c r="P6070" s="174"/>
      <c r="R6070" s="175"/>
      <c r="S6070" s="174"/>
      <c r="U6070" s="174"/>
      <c r="W6070" s="175"/>
      <c r="X6070" s="174"/>
    </row>
    <row r="6071" spans="7:24" s="165" customFormat="1" ht="15" customHeight="1">
      <c r="G6071" s="172"/>
      <c r="I6071" s="173"/>
      <c r="J6071" s="173"/>
      <c r="K6071" s="174"/>
      <c r="M6071" s="175"/>
      <c r="N6071" s="174"/>
      <c r="P6071" s="174"/>
      <c r="R6071" s="175"/>
      <c r="S6071" s="174"/>
      <c r="U6071" s="174"/>
      <c r="W6071" s="175"/>
      <c r="X6071" s="174"/>
    </row>
    <row r="6072" spans="7:24" s="165" customFormat="1" ht="15" customHeight="1">
      <c r="G6072" s="172"/>
      <c r="I6072" s="173"/>
      <c r="J6072" s="173"/>
      <c r="K6072" s="174"/>
      <c r="M6072" s="175"/>
      <c r="N6072" s="174"/>
      <c r="P6072" s="174"/>
      <c r="R6072" s="175"/>
      <c r="S6072" s="174"/>
      <c r="U6072" s="174"/>
      <c r="W6072" s="175"/>
      <c r="X6072" s="174"/>
    </row>
    <row r="6073" spans="7:24" s="165" customFormat="1" ht="15" customHeight="1">
      <c r="G6073" s="172"/>
      <c r="I6073" s="173"/>
      <c r="J6073" s="173"/>
      <c r="K6073" s="174"/>
      <c r="M6073" s="175"/>
      <c r="N6073" s="174"/>
      <c r="P6073" s="174"/>
      <c r="R6073" s="175"/>
      <c r="S6073" s="174"/>
      <c r="U6073" s="174"/>
      <c r="W6073" s="175"/>
      <c r="X6073" s="174"/>
    </row>
    <row r="6074" spans="7:24" s="165" customFormat="1" ht="15" customHeight="1">
      <c r="G6074" s="172"/>
      <c r="I6074" s="173"/>
      <c r="J6074" s="173"/>
      <c r="K6074" s="174"/>
      <c r="M6074" s="175"/>
      <c r="N6074" s="174"/>
      <c r="P6074" s="174"/>
      <c r="R6074" s="175"/>
      <c r="S6074" s="174"/>
      <c r="U6074" s="174"/>
      <c r="W6074" s="175"/>
      <c r="X6074" s="174"/>
    </row>
    <row r="6075" spans="7:24" s="165" customFormat="1" ht="15" customHeight="1">
      <c r="G6075" s="172"/>
      <c r="I6075" s="173"/>
      <c r="J6075" s="173"/>
      <c r="K6075" s="174"/>
      <c r="M6075" s="175"/>
      <c r="N6075" s="174"/>
      <c r="P6075" s="174"/>
      <c r="R6075" s="175"/>
      <c r="S6075" s="174"/>
      <c r="U6075" s="174"/>
      <c r="W6075" s="175"/>
      <c r="X6075" s="174"/>
    </row>
    <row r="6076" spans="7:24" s="165" customFormat="1" ht="15" customHeight="1">
      <c r="G6076" s="172"/>
      <c r="I6076" s="173"/>
      <c r="J6076" s="173"/>
      <c r="K6076" s="174"/>
      <c r="M6076" s="175"/>
      <c r="N6076" s="174"/>
      <c r="P6076" s="174"/>
      <c r="R6076" s="175"/>
      <c r="S6076" s="174"/>
      <c r="U6076" s="174"/>
      <c r="W6076" s="175"/>
      <c r="X6076" s="174"/>
    </row>
    <row r="6077" spans="7:24" s="165" customFormat="1" ht="15" customHeight="1">
      <c r="G6077" s="172"/>
      <c r="I6077" s="173"/>
      <c r="J6077" s="173"/>
      <c r="K6077" s="174"/>
      <c r="M6077" s="175"/>
      <c r="N6077" s="174"/>
      <c r="P6077" s="174"/>
      <c r="R6077" s="175"/>
      <c r="S6077" s="174"/>
      <c r="U6077" s="174"/>
      <c r="W6077" s="175"/>
      <c r="X6077" s="174"/>
    </row>
    <row r="6078" spans="7:24" s="165" customFormat="1" ht="15" customHeight="1">
      <c r="G6078" s="172"/>
      <c r="I6078" s="173"/>
      <c r="J6078" s="173"/>
      <c r="K6078" s="174"/>
      <c r="M6078" s="175"/>
      <c r="N6078" s="174"/>
      <c r="P6078" s="174"/>
      <c r="R6078" s="175"/>
      <c r="S6078" s="174"/>
      <c r="U6078" s="174"/>
      <c r="W6078" s="175"/>
      <c r="X6078" s="174"/>
    </row>
    <row r="6079" spans="7:24" s="165" customFormat="1" ht="15" customHeight="1">
      <c r="G6079" s="172"/>
      <c r="I6079" s="173"/>
      <c r="J6079" s="173"/>
      <c r="K6079" s="174"/>
      <c r="M6079" s="175"/>
      <c r="N6079" s="174"/>
      <c r="P6079" s="174"/>
      <c r="R6079" s="175"/>
      <c r="S6079" s="174"/>
      <c r="U6079" s="174"/>
      <c r="W6079" s="175"/>
      <c r="X6079" s="174"/>
    </row>
    <row r="6080" spans="7:24" s="165" customFormat="1" ht="15" customHeight="1">
      <c r="G6080" s="172"/>
      <c r="I6080" s="173"/>
      <c r="J6080" s="173"/>
      <c r="K6080" s="174"/>
      <c r="M6080" s="175"/>
      <c r="N6080" s="174"/>
      <c r="P6080" s="174"/>
      <c r="R6080" s="175"/>
      <c r="S6080" s="174"/>
      <c r="U6080" s="174"/>
      <c r="W6080" s="175"/>
      <c r="X6080" s="174"/>
    </row>
    <row r="6081" spans="7:24" s="165" customFormat="1" ht="15" customHeight="1">
      <c r="G6081" s="172"/>
      <c r="I6081" s="173"/>
      <c r="J6081" s="173"/>
      <c r="K6081" s="174"/>
      <c r="M6081" s="175"/>
      <c r="N6081" s="174"/>
      <c r="P6081" s="174"/>
      <c r="R6081" s="175"/>
      <c r="S6081" s="174"/>
      <c r="U6081" s="174"/>
      <c r="W6081" s="175"/>
      <c r="X6081" s="174"/>
    </row>
    <row r="6082" spans="7:24" s="165" customFormat="1" ht="15" customHeight="1">
      <c r="G6082" s="172"/>
      <c r="I6082" s="173"/>
      <c r="J6082" s="173"/>
      <c r="K6082" s="174"/>
      <c r="M6082" s="175"/>
      <c r="N6082" s="174"/>
      <c r="P6082" s="174"/>
      <c r="R6082" s="175"/>
      <c r="S6082" s="174"/>
      <c r="U6082" s="174"/>
      <c r="W6082" s="175"/>
      <c r="X6082" s="174"/>
    </row>
    <row r="6083" spans="7:24" s="165" customFormat="1" ht="15" customHeight="1">
      <c r="G6083" s="172"/>
      <c r="I6083" s="173"/>
      <c r="J6083" s="173"/>
      <c r="K6083" s="174"/>
      <c r="M6083" s="175"/>
      <c r="N6083" s="174"/>
      <c r="P6083" s="174"/>
      <c r="R6083" s="175"/>
      <c r="S6083" s="174"/>
      <c r="U6083" s="174"/>
      <c r="W6083" s="175"/>
      <c r="X6083" s="174"/>
    </row>
    <row r="6084" spans="7:24" s="165" customFormat="1" ht="15" customHeight="1">
      <c r="G6084" s="172"/>
      <c r="I6084" s="173"/>
      <c r="J6084" s="173"/>
      <c r="K6084" s="174"/>
      <c r="M6084" s="175"/>
      <c r="N6084" s="174"/>
      <c r="P6084" s="174"/>
      <c r="R6084" s="175"/>
      <c r="S6084" s="174"/>
      <c r="U6084" s="174"/>
      <c r="W6084" s="175"/>
      <c r="X6084" s="174"/>
    </row>
    <row r="6085" spans="7:24" s="165" customFormat="1" ht="15" customHeight="1">
      <c r="G6085" s="172"/>
      <c r="I6085" s="173"/>
      <c r="J6085" s="173"/>
      <c r="K6085" s="174"/>
      <c r="M6085" s="175"/>
      <c r="N6085" s="174"/>
      <c r="P6085" s="174"/>
      <c r="R6085" s="175"/>
      <c r="S6085" s="174"/>
      <c r="U6085" s="174"/>
      <c r="W6085" s="175"/>
      <c r="X6085" s="174"/>
    </row>
    <row r="6086" spans="7:24" s="165" customFormat="1" ht="15" customHeight="1">
      <c r="G6086" s="172"/>
      <c r="I6086" s="173"/>
      <c r="J6086" s="173"/>
      <c r="K6086" s="174"/>
      <c r="M6086" s="175"/>
      <c r="N6086" s="174"/>
      <c r="P6086" s="174"/>
      <c r="R6086" s="175"/>
      <c r="S6086" s="174"/>
      <c r="U6086" s="174"/>
      <c r="W6086" s="175"/>
      <c r="X6086" s="174"/>
    </row>
    <row r="6087" spans="7:24" s="165" customFormat="1" ht="15" customHeight="1">
      <c r="G6087" s="172"/>
      <c r="I6087" s="173"/>
      <c r="J6087" s="173"/>
      <c r="K6087" s="174"/>
      <c r="M6087" s="175"/>
      <c r="N6087" s="174"/>
      <c r="P6087" s="174"/>
      <c r="R6087" s="175"/>
      <c r="S6087" s="174"/>
      <c r="U6087" s="174"/>
      <c r="W6087" s="175"/>
      <c r="X6087" s="174"/>
    </row>
    <row r="6088" spans="7:24" s="165" customFormat="1" ht="15" customHeight="1">
      <c r="G6088" s="172"/>
      <c r="I6088" s="173"/>
      <c r="J6088" s="173"/>
      <c r="K6088" s="174"/>
      <c r="M6088" s="175"/>
      <c r="N6088" s="174"/>
      <c r="P6088" s="174"/>
      <c r="R6088" s="175"/>
      <c r="S6088" s="174"/>
      <c r="U6088" s="174"/>
      <c r="W6088" s="175"/>
      <c r="X6088" s="174"/>
    </row>
    <row r="6089" spans="7:24" s="165" customFormat="1" ht="15" customHeight="1">
      <c r="G6089" s="172"/>
      <c r="I6089" s="173"/>
      <c r="J6089" s="173"/>
      <c r="K6089" s="174"/>
      <c r="M6089" s="175"/>
      <c r="N6089" s="174"/>
      <c r="P6089" s="174"/>
      <c r="R6089" s="175"/>
      <c r="S6089" s="174"/>
      <c r="U6089" s="174"/>
      <c r="W6089" s="175"/>
      <c r="X6089" s="174"/>
    </row>
    <row r="6090" spans="7:24" s="165" customFormat="1" ht="15" customHeight="1">
      <c r="G6090" s="172"/>
      <c r="I6090" s="173"/>
      <c r="J6090" s="173"/>
      <c r="K6090" s="174"/>
      <c r="M6090" s="175"/>
      <c r="N6090" s="174"/>
      <c r="P6090" s="174"/>
      <c r="R6090" s="175"/>
      <c r="S6090" s="174"/>
      <c r="U6090" s="174"/>
      <c r="W6090" s="175"/>
      <c r="X6090" s="174"/>
    </row>
    <row r="6091" spans="7:24" s="165" customFormat="1" ht="15" customHeight="1">
      <c r="G6091" s="172"/>
      <c r="I6091" s="173"/>
      <c r="J6091" s="173"/>
      <c r="K6091" s="174"/>
      <c r="M6091" s="175"/>
      <c r="N6091" s="174"/>
      <c r="P6091" s="174"/>
      <c r="R6091" s="175"/>
      <c r="S6091" s="174"/>
      <c r="U6091" s="174"/>
      <c r="W6091" s="175"/>
      <c r="X6091" s="174"/>
    </row>
    <row r="6092" spans="7:24" s="165" customFormat="1" ht="15" customHeight="1">
      <c r="G6092" s="172"/>
      <c r="I6092" s="173"/>
      <c r="J6092" s="173"/>
      <c r="K6092" s="174"/>
      <c r="M6092" s="175"/>
      <c r="N6092" s="174"/>
      <c r="P6092" s="174"/>
      <c r="R6092" s="175"/>
      <c r="S6092" s="174"/>
      <c r="U6092" s="174"/>
      <c r="W6092" s="175"/>
      <c r="X6092" s="174"/>
    </row>
    <row r="6093" spans="7:24" s="165" customFormat="1" ht="15" customHeight="1">
      <c r="G6093" s="172"/>
      <c r="I6093" s="173"/>
      <c r="J6093" s="173"/>
      <c r="K6093" s="174"/>
      <c r="M6093" s="175"/>
      <c r="N6093" s="174"/>
      <c r="P6093" s="174"/>
      <c r="R6093" s="175"/>
      <c r="S6093" s="174"/>
      <c r="U6093" s="174"/>
      <c r="W6093" s="175"/>
      <c r="X6093" s="174"/>
    </row>
    <row r="6094" spans="7:24" s="165" customFormat="1" ht="15" customHeight="1">
      <c r="G6094" s="172"/>
      <c r="I6094" s="173"/>
      <c r="J6094" s="173"/>
      <c r="K6094" s="174"/>
      <c r="M6094" s="175"/>
      <c r="N6094" s="174"/>
      <c r="P6094" s="174"/>
      <c r="R6094" s="175"/>
      <c r="S6094" s="174"/>
      <c r="U6094" s="174"/>
      <c r="W6094" s="175"/>
      <c r="X6094" s="174"/>
    </row>
    <row r="6095" spans="7:24" s="165" customFormat="1" ht="15" customHeight="1">
      <c r="G6095" s="172"/>
      <c r="I6095" s="173"/>
      <c r="J6095" s="173"/>
      <c r="K6095" s="174"/>
      <c r="M6095" s="175"/>
      <c r="N6095" s="174"/>
      <c r="P6095" s="174"/>
      <c r="R6095" s="175"/>
      <c r="S6095" s="174"/>
      <c r="U6095" s="174"/>
      <c r="W6095" s="175"/>
      <c r="X6095" s="174"/>
    </row>
    <row r="6096" spans="7:24" s="165" customFormat="1" ht="15" customHeight="1">
      <c r="G6096" s="172"/>
      <c r="I6096" s="173"/>
      <c r="J6096" s="173"/>
      <c r="K6096" s="174"/>
      <c r="M6096" s="175"/>
      <c r="N6096" s="174"/>
      <c r="P6096" s="174"/>
      <c r="R6096" s="175"/>
      <c r="S6096" s="174"/>
      <c r="U6096" s="174"/>
      <c r="W6096" s="175"/>
      <c r="X6096" s="174"/>
    </row>
    <row r="6097" spans="7:24" s="165" customFormat="1" ht="15" customHeight="1">
      <c r="G6097" s="172"/>
      <c r="I6097" s="173"/>
      <c r="J6097" s="173"/>
      <c r="K6097" s="174"/>
      <c r="M6097" s="175"/>
      <c r="N6097" s="174"/>
      <c r="P6097" s="174"/>
      <c r="R6097" s="175"/>
      <c r="S6097" s="174"/>
      <c r="U6097" s="174"/>
      <c r="W6097" s="175"/>
      <c r="X6097" s="174"/>
    </row>
    <row r="6098" spans="7:24" s="165" customFormat="1" ht="15" customHeight="1">
      <c r="G6098" s="172"/>
      <c r="I6098" s="173"/>
      <c r="J6098" s="173"/>
      <c r="K6098" s="174"/>
      <c r="M6098" s="175"/>
      <c r="N6098" s="174"/>
      <c r="P6098" s="174"/>
      <c r="R6098" s="175"/>
      <c r="S6098" s="174"/>
      <c r="U6098" s="174"/>
      <c r="W6098" s="175"/>
      <c r="X6098" s="174"/>
    </row>
    <row r="6099" spans="7:24" s="165" customFormat="1" ht="15" customHeight="1">
      <c r="G6099" s="172"/>
      <c r="I6099" s="173"/>
      <c r="J6099" s="173"/>
      <c r="K6099" s="174"/>
      <c r="M6099" s="175"/>
      <c r="N6099" s="174"/>
      <c r="P6099" s="174"/>
      <c r="R6099" s="175"/>
      <c r="S6099" s="174"/>
      <c r="U6099" s="174"/>
      <c r="W6099" s="175"/>
      <c r="X6099" s="174"/>
    </row>
    <row r="6100" spans="7:24" s="165" customFormat="1" ht="15" customHeight="1">
      <c r="G6100" s="172"/>
      <c r="I6100" s="173"/>
      <c r="J6100" s="173"/>
      <c r="K6100" s="174"/>
      <c r="M6100" s="175"/>
      <c r="N6100" s="174"/>
      <c r="P6100" s="174"/>
      <c r="R6100" s="175"/>
      <c r="S6100" s="174"/>
      <c r="U6100" s="174"/>
      <c r="W6100" s="175"/>
      <c r="X6100" s="174"/>
    </row>
    <row r="6101" spans="7:24" s="165" customFormat="1" ht="15" customHeight="1">
      <c r="G6101" s="172"/>
      <c r="I6101" s="173"/>
      <c r="J6101" s="173"/>
      <c r="K6101" s="174"/>
      <c r="M6101" s="175"/>
      <c r="N6101" s="174"/>
      <c r="P6101" s="174"/>
      <c r="R6101" s="175"/>
      <c r="S6101" s="174"/>
      <c r="U6101" s="174"/>
      <c r="W6101" s="175"/>
      <c r="X6101" s="174"/>
    </row>
    <row r="6102" spans="7:24" s="165" customFormat="1" ht="15" customHeight="1">
      <c r="G6102" s="172"/>
      <c r="I6102" s="173"/>
      <c r="J6102" s="173"/>
      <c r="K6102" s="174"/>
      <c r="M6102" s="175"/>
      <c r="N6102" s="174"/>
      <c r="P6102" s="174"/>
      <c r="R6102" s="175"/>
      <c r="S6102" s="174"/>
      <c r="U6102" s="174"/>
      <c r="W6102" s="175"/>
      <c r="X6102" s="174"/>
    </row>
    <row r="6103" spans="7:24" s="165" customFormat="1" ht="15" customHeight="1">
      <c r="G6103" s="172"/>
      <c r="I6103" s="173"/>
      <c r="J6103" s="173"/>
      <c r="K6103" s="174"/>
      <c r="M6103" s="175"/>
      <c r="N6103" s="174"/>
      <c r="P6103" s="174"/>
      <c r="R6103" s="175"/>
      <c r="S6103" s="174"/>
      <c r="U6103" s="174"/>
      <c r="W6103" s="175"/>
      <c r="X6103" s="174"/>
    </row>
    <row r="6104" spans="7:24" s="165" customFormat="1" ht="15" customHeight="1">
      <c r="G6104" s="172"/>
      <c r="I6104" s="173"/>
      <c r="J6104" s="173"/>
      <c r="K6104" s="174"/>
      <c r="M6104" s="175"/>
      <c r="N6104" s="174"/>
      <c r="P6104" s="174"/>
      <c r="R6104" s="175"/>
      <c r="S6104" s="174"/>
      <c r="U6104" s="174"/>
      <c r="W6104" s="175"/>
      <c r="X6104" s="174"/>
    </row>
    <row r="6105" spans="7:24" s="165" customFormat="1" ht="15" customHeight="1">
      <c r="G6105" s="172"/>
      <c r="I6105" s="173"/>
      <c r="J6105" s="173"/>
      <c r="K6105" s="174"/>
      <c r="M6105" s="175"/>
      <c r="N6105" s="174"/>
      <c r="P6105" s="174"/>
      <c r="R6105" s="175"/>
      <c r="S6105" s="174"/>
      <c r="U6105" s="174"/>
      <c r="W6105" s="175"/>
      <c r="X6105" s="174"/>
    </row>
    <row r="6106" spans="7:24" s="165" customFormat="1" ht="15" customHeight="1">
      <c r="G6106" s="172"/>
      <c r="I6106" s="173"/>
      <c r="J6106" s="173"/>
      <c r="K6106" s="174"/>
      <c r="M6106" s="175"/>
      <c r="N6106" s="174"/>
      <c r="P6106" s="174"/>
      <c r="R6106" s="175"/>
      <c r="S6106" s="174"/>
      <c r="U6106" s="174"/>
      <c r="W6106" s="175"/>
      <c r="X6106" s="174"/>
    </row>
    <row r="6107" spans="7:24" s="165" customFormat="1" ht="15" customHeight="1">
      <c r="G6107" s="172"/>
      <c r="I6107" s="173"/>
      <c r="J6107" s="173"/>
      <c r="K6107" s="174"/>
      <c r="M6107" s="175"/>
      <c r="N6107" s="174"/>
      <c r="P6107" s="174"/>
      <c r="R6107" s="175"/>
      <c r="S6107" s="174"/>
      <c r="U6107" s="174"/>
      <c r="W6107" s="175"/>
      <c r="X6107" s="174"/>
    </row>
    <row r="6108" spans="7:24" s="165" customFormat="1" ht="15" customHeight="1">
      <c r="G6108" s="172"/>
      <c r="I6108" s="173"/>
      <c r="J6108" s="173"/>
      <c r="K6108" s="174"/>
      <c r="M6108" s="175"/>
      <c r="N6108" s="174"/>
      <c r="P6108" s="174"/>
      <c r="R6108" s="175"/>
      <c r="S6108" s="174"/>
      <c r="U6108" s="174"/>
      <c r="W6108" s="175"/>
      <c r="X6108" s="174"/>
    </row>
    <row r="6109" spans="7:24" s="165" customFormat="1" ht="15" customHeight="1">
      <c r="G6109" s="172"/>
      <c r="I6109" s="173"/>
      <c r="J6109" s="173"/>
      <c r="K6109" s="174"/>
      <c r="M6109" s="175"/>
      <c r="N6109" s="174"/>
      <c r="P6109" s="174"/>
      <c r="R6109" s="175"/>
      <c r="S6109" s="174"/>
      <c r="U6109" s="174"/>
      <c r="W6109" s="175"/>
      <c r="X6109" s="174"/>
    </row>
    <row r="6110" spans="7:24" s="165" customFormat="1" ht="15" customHeight="1">
      <c r="G6110" s="172"/>
      <c r="I6110" s="173"/>
      <c r="J6110" s="173"/>
      <c r="K6110" s="174"/>
      <c r="M6110" s="175"/>
      <c r="N6110" s="174"/>
      <c r="P6110" s="174"/>
      <c r="R6110" s="175"/>
      <c r="S6110" s="174"/>
      <c r="U6110" s="174"/>
      <c r="W6110" s="175"/>
      <c r="X6110" s="174"/>
    </row>
    <row r="6111" spans="7:24" s="165" customFormat="1" ht="15" customHeight="1">
      <c r="G6111" s="172"/>
      <c r="I6111" s="173"/>
      <c r="J6111" s="173"/>
      <c r="K6111" s="174"/>
      <c r="M6111" s="175"/>
      <c r="N6111" s="174"/>
      <c r="P6111" s="174"/>
      <c r="R6111" s="175"/>
      <c r="S6111" s="174"/>
      <c r="U6111" s="174"/>
      <c r="W6111" s="175"/>
      <c r="X6111" s="174"/>
    </row>
    <row r="6112" spans="7:24" s="165" customFormat="1" ht="15" customHeight="1">
      <c r="G6112" s="172"/>
      <c r="I6112" s="173"/>
      <c r="J6112" s="173"/>
      <c r="K6112" s="174"/>
      <c r="M6112" s="175"/>
      <c r="N6112" s="174"/>
      <c r="P6112" s="174"/>
      <c r="R6112" s="175"/>
      <c r="S6112" s="174"/>
      <c r="U6112" s="174"/>
      <c r="W6112" s="175"/>
      <c r="X6112" s="174"/>
    </row>
    <row r="6113" spans="7:24" s="165" customFormat="1" ht="15" customHeight="1">
      <c r="G6113" s="172"/>
      <c r="I6113" s="173"/>
      <c r="J6113" s="173"/>
      <c r="K6113" s="174"/>
      <c r="M6113" s="175"/>
      <c r="N6113" s="174"/>
      <c r="P6113" s="174"/>
      <c r="R6113" s="175"/>
      <c r="S6113" s="174"/>
      <c r="U6113" s="174"/>
      <c r="W6113" s="175"/>
      <c r="X6113" s="174"/>
    </row>
    <row r="6114" spans="7:24" s="165" customFormat="1" ht="15" customHeight="1">
      <c r="G6114" s="172"/>
      <c r="I6114" s="173"/>
      <c r="J6114" s="173"/>
      <c r="K6114" s="174"/>
      <c r="M6114" s="175"/>
      <c r="N6114" s="174"/>
      <c r="P6114" s="174"/>
      <c r="R6114" s="175"/>
      <c r="S6114" s="174"/>
      <c r="U6114" s="174"/>
      <c r="W6114" s="175"/>
      <c r="X6114" s="174"/>
    </row>
    <row r="6115" spans="7:24" s="165" customFormat="1" ht="15" customHeight="1">
      <c r="G6115" s="172"/>
      <c r="I6115" s="173"/>
      <c r="J6115" s="173"/>
      <c r="K6115" s="174"/>
      <c r="M6115" s="175"/>
      <c r="N6115" s="174"/>
      <c r="P6115" s="174"/>
      <c r="R6115" s="175"/>
      <c r="S6115" s="174"/>
      <c r="U6115" s="174"/>
      <c r="W6115" s="175"/>
      <c r="X6115" s="174"/>
    </row>
    <row r="6116" spans="7:24" s="165" customFormat="1" ht="15" customHeight="1">
      <c r="G6116" s="172"/>
      <c r="I6116" s="173"/>
      <c r="J6116" s="173"/>
      <c r="K6116" s="174"/>
      <c r="M6116" s="175"/>
      <c r="N6116" s="174"/>
      <c r="P6116" s="174"/>
      <c r="R6116" s="175"/>
      <c r="S6116" s="174"/>
      <c r="U6116" s="174"/>
      <c r="W6116" s="175"/>
      <c r="X6116" s="174"/>
    </row>
    <row r="6117" spans="7:24" s="165" customFormat="1" ht="15" customHeight="1">
      <c r="G6117" s="172"/>
      <c r="I6117" s="173"/>
      <c r="J6117" s="173"/>
      <c r="K6117" s="174"/>
      <c r="M6117" s="175"/>
      <c r="N6117" s="174"/>
      <c r="P6117" s="174"/>
      <c r="R6117" s="175"/>
      <c r="S6117" s="174"/>
      <c r="U6117" s="174"/>
      <c r="W6117" s="175"/>
      <c r="X6117" s="174"/>
    </row>
    <row r="6118" spans="7:24" s="165" customFormat="1" ht="15" customHeight="1">
      <c r="G6118" s="172"/>
      <c r="I6118" s="173"/>
      <c r="J6118" s="173"/>
      <c r="K6118" s="174"/>
      <c r="M6118" s="175"/>
      <c r="N6118" s="174"/>
      <c r="P6118" s="174"/>
      <c r="R6118" s="175"/>
      <c r="S6118" s="174"/>
      <c r="U6118" s="174"/>
      <c r="W6118" s="175"/>
      <c r="X6118" s="174"/>
    </row>
    <row r="6119" spans="7:24" s="165" customFormat="1" ht="15" customHeight="1">
      <c r="G6119" s="172"/>
      <c r="I6119" s="173"/>
      <c r="J6119" s="173"/>
      <c r="K6119" s="174"/>
      <c r="M6119" s="175"/>
      <c r="N6119" s="174"/>
      <c r="P6119" s="174"/>
      <c r="R6119" s="175"/>
      <c r="S6119" s="174"/>
      <c r="U6119" s="174"/>
      <c r="W6119" s="175"/>
      <c r="X6119" s="174"/>
    </row>
    <row r="6120" spans="7:24" s="165" customFormat="1" ht="15" customHeight="1">
      <c r="G6120" s="172"/>
      <c r="I6120" s="173"/>
      <c r="J6120" s="173"/>
      <c r="K6120" s="174"/>
      <c r="M6120" s="175"/>
      <c r="N6120" s="174"/>
      <c r="P6120" s="174"/>
      <c r="R6120" s="175"/>
      <c r="S6120" s="174"/>
      <c r="U6120" s="174"/>
      <c r="W6120" s="175"/>
      <c r="X6120" s="174"/>
    </row>
    <row r="6121" spans="7:24" s="165" customFormat="1" ht="15" customHeight="1">
      <c r="G6121" s="172"/>
      <c r="I6121" s="173"/>
      <c r="J6121" s="173"/>
      <c r="K6121" s="174"/>
      <c r="M6121" s="175"/>
      <c r="N6121" s="174"/>
      <c r="P6121" s="174"/>
      <c r="R6121" s="175"/>
      <c r="S6121" s="174"/>
      <c r="U6121" s="174"/>
      <c r="W6121" s="175"/>
      <c r="X6121" s="174"/>
    </row>
    <row r="6122" spans="7:24" s="165" customFormat="1" ht="15" customHeight="1">
      <c r="G6122" s="172"/>
      <c r="I6122" s="173"/>
      <c r="J6122" s="173"/>
      <c r="K6122" s="174"/>
      <c r="M6122" s="175"/>
      <c r="N6122" s="174"/>
      <c r="P6122" s="174"/>
      <c r="R6122" s="175"/>
      <c r="S6122" s="174"/>
      <c r="U6122" s="174"/>
      <c r="W6122" s="175"/>
      <c r="X6122" s="174"/>
    </row>
    <row r="6123" spans="7:24" s="165" customFormat="1" ht="15" customHeight="1">
      <c r="G6123" s="172"/>
      <c r="I6123" s="173"/>
      <c r="J6123" s="173"/>
      <c r="K6123" s="174"/>
      <c r="M6123" s="175"/>
      <c r="N6123" s="174"/>
      <c r="P6123" s="174"/>
      <c r="R6123" s="175"/>
      <c r="S6123" s="174"/>
      <c r="U6123" s="174"/>
      <c r="W6123" s="175"/>
      <c r="X6123" s="174"/>
    </row>
    <row r="6124" spans="7:24" s="165" customFormat="1" ht="15" customHeight="1">
      <c r="G6124" s="172"/>
      <c r="I6124" s="173"/>
      <c r="J6124" s="173"/>
      <c r="K6124" s="174"/>
      <c r="M6124" s="175"/>
      <c r="N6124" s="174"/>
      <c r="P6124" s="174"/>
      <c r="R6124" s="175"/>
      <c r="S6124" s="174"/>
      <c r="U6124" s="174"/>
      <c r="W6124" s="175"/>
      <c r="X6124" s="174"/>
    </row>
    <row r="6125" spans="7:24" s="165" customFormat="1" ht="15" customHeight="1">
      <c r="G6125" s="172"/>
      <c r="I6125" s="173"/>
      <c r="J6125" s="173"/>
      <c r="K6125" s="174"/>
      <c r="M6125" s="175"/>
      <c r="N6125" s="174"/>
      <c r="P6125" s="174"/>
      <c r="R6125" s="175"/>
      <c r="S6125" s="174"/>
      <c r="U6125" s="174"/>
      <c r="W6125" s="175"/>
      <c r="X6125" s="174"/>
    </row>
    <row r="6126" spans="7:24" s="165" customFormat="1" ht="15" customHeight="1">
      <c r="G6126" s="172"/>
      <c r="I6126" s="173"/>
      <c r="J6126" s="173"/>
      <c r="K6126" s="174"/>
      <c r="M6126" s="175"/>
      <c r="N6126" s="174"/>
      <c r="P6126" s="174"/>
      <c r="R6126" s="175"/>
      <c r="S6126" s="174"/>
      <c r="U6126" s="174"/>
      <c r="W6126" s="175"/>
      <c r="X6126" s="174"/>
    </row>
    <row r="6127" spans="7:24" s="165" customFormat="1" ht="15" customHeight="1">
      <c r="G6127" s="172"/>
      <c r="I6127" s="173"/>
      <c r="J6127" s="173"/>
      <c r="K6127" s="174"/>
      <c r="M6127" s="175"/>
      <c r="N6127" s="174"/>
      <c r="P6127" s="174"/>
      <c r="R6127" s="175"/>
      <c r="S6127" s="174"/>
      <c r="U6127" s="174"/>
      <c r="W6127" s="175"/>
      <c r="X6127" s="174"/>
    </row>
    <row r="6128" spans="7:24" s="165" customFormat="1" ht="15" customHeight="1">
      <c r="G6128" s="172"/>
      <c r="I6128" s="173"/>
      <c r="J6128" s="173"/>
      <c r="K6128" s="174"/>
      <c r="M6128" s="175"/>
      <c r="N6128" s="174"/>
      <c r="P6128" s="174"/>
      <c r="R6128" s="175"/>
      <c r="S6128" s="174"/>
      <c r="U6128" s="174"/>
      <c r="W6128" s="175"/>
      <c r="X6128" s="174"/>
    </row>
    <row r="6129" spans="7:24" s="165" customFormat="1" ht="15" customHeight="1">
      <c r="G6129" s="172"/>
      <c r="I6129" s="173"/>
      <c r="J6129" s="173"/>
      <c r="K6129" s="174"/>
      <c r="M6129" s="175"/>
      <c r="N6129" s="174"/>
      <c r="P6129" s="174"/>
      <c r="R6129" s="175"/>
      <c r="S6129" s="174"/>
      <c r="U6129" s="174"/>
      <c r="W6129" s="175"/>
      <c r="X6129" s="174"/>
    </row>
    <row r="6130" spans="7:24" s="165" customFormat="1" ht="15" customHeight="1">
      <c r="G6130" s="172"/>
      <c r="I6130" s="173"/>
      <c r="J6130" s="173"/>
      <c r="K6130" s="174"/>
      <c r="M6130" s="175"/>
      <c r="N6130" s="174"/>
      <c r="P6130" s="174"/>
      <c r="R6130" s="175"/>
      <c r="S6130" s="174"/>
      <c r="U6130" s="174"/>
      <c r="W6130" s="175"/>
      <c r="X6130" s="174"/>
    </row>
    <row r="6131" spans="7:24" s="165" customFormat="1" ht="15" customHeight="1">
      <c r="G6131" s="172"/>
      <c r="I6131" s="173"/>
      <c r="J6131" s="173"/>
      <c r="K6131" s="174"/>
      <c r="M6131" s="175"/>
      <c r="N6131" s="174"/>
      <c r="P6131" s="174"/>
      <c r="R6131" s="175"/>
      <c r="S6131" s="174"/>
      <c r="U6131" s="174"/>
      <c r="W6131" s="175"/>
      <c r="X6131" s="174"/>
    </row>
    <row r="6132" spans="7:24" s="165" customFormat="1" ht="15" customHeight="1">
      <c r="G6132" s="172"/>
      <c r="I6132" s="173"/>
      <c r="J6132" s="173"/>
      <c r="K6132" s="174"/>
      <c r="M6132" s="175"/>
      <c r="N6132" s="174"/>
      <c r="P6132" s="174"/>
      <c r="R6132" s="175"/>
      <c r="S6132" s="174"/>
      <c r="U6132" s="174"/>
      <c r="W6132" s="175"/>
      <c r="X6132" s="174"/>
    </row>
    <row r="6133" spans="7:24" s="165" customFormat="1" ht="15" customHeight="1">
      <c r="G6133" s="172"/>
      <c r="I6133" s="173"/>
      <c r="J6133" s="173"/>
      <c r="K6133" s="174"/>
      <c r="M6133" s="175"/>
      <c r="N6133" s="174"/>
      <c r="P6133" s="174"/>
      <c r="R6133" s="175"/>
      <c r="S6133" s="174"/>
      <c r="U6133" s="174"/>
      <c r="W6133" s="175"/>
      <c r="X6133" s="174"/>
    </row>
    <row r="6134" spans="7:24" s="165" customFormat="1" ht="15" customHeight="1">
      <c r="G6134" s="172"/>
      <c r="I6134" s="173"/>
      <c r="J6134" s="173"/>
      <c r="K6134" s="174"/>
      <c r="M6134" s="175"/>
      <c r="N6134" s="174"/>
      <c r="P6134" s="174"/>
      <c r="R6134" s="175"/>
      <c r="S6134" s="174"/>
      <c r="U6134" s="174"/>
      <c r="W6134" s="175"/>
      <c r="X6134" s="174"/>
    </row>
    <row r="6135" spans="7:24" s="165" customFormat="1" ht="15" customHeight="1">
      <c r="G6135" s="172"/>
      <c r="I6135" s="173"/>
      <c r="J6135" s="173"/>
      <c r="K6135" s="174"/>
      <c r="M6135" s="175"/>
      <c r="N6135" s="174"/>
      <c r="P6135" s="174"/>
      <c r="R6135" s="175"/>
      <c r="S6135" s="174"/>
      <c r="U6135" s="174"/>
      <c r="W6135" s="175"/>
      <c r="X6135" s="174"/>
    </row>
    <row r="6136" spans="7:24" s="165" customFormat="1" ht="15" customHeight="1">
      <c r="G6136" s="172"/>
      <c r="I6136" s="173"/>
      <c r="J6136" s="173"/>
      <c r="K6136" s="174"/>
      <c r="M6136" s="175"/>
      <c r="N6136" s="174"/>
      <c r="P6136" s="174"/>
      <c r="R6136" s="175"/>
      <c r="S6136" s="174"/>
      <c r="U6136" s="174"/>
      <c r="W6136" s="175"/>
      <c r="X6136" s="174"/>
    </row>
    <row r="6137" spans="7:24" s="165" customFormat="1" ht="15" customHeight="1">
      <c r="G6137" s="172"/>
      <c r="I6137" s="173"/>
      <c r="J6137" s="173"/>
      <c r="K6137" s="174"/>
      <c r="M6137" s="175"/>
      <c r="N6137" s="174"/>
      <c r="P6137" s="174"/>
      <c r="R6137" s="175"/>
      <c r="S6137" s="174"/>
      <c r="U6137" s="174"/>
      <c r="W6137" s="175"/>
      <c r="X6137" s="174"/>
    </row>
    <row r="6138" spans="7:24" s="165" customFormat="1" ht="15" customHeight="1">
      <c r="G6138" s="172"/>
      <c r="I6138" s="173"/>
      <c r="J6138" s="173"/>
      <c r="K6138" s="174"/>
      <c r="M6138" s="175"/>
      <c r="N6138" s="174"/>
      <c r="P6138" s="174"/>
      <c r="R6138" s="175"/>
      <c r="S6138" s="174"/>
      <c r="U6138" s="174"/>
      <c r="W6138" s="175"/>
      <c r="X6138" s="174"/>
    </row>
    <row r="6139" spans="7:24" s="165" customFormat="1" ht="15" customHeight="1">
      <c r="G6139" s="172"/>
      <c r="I6139" s="173"/>
      <c r="J6139" s="173"/>
      <c r="K6139" s="174"/>
      <c r="M6139" s="175"/>
      <c r="N6139" s="174"/>
      <c r="P6139" s="174"/>
      <c r="R6139" s="175"/>
      <c r="S6139" s="174"/>
      <c r="U6139" s="174"/>
      <c r="W6139" s="175"/>
      <c r="X6139" s="174"/>
    </row>
    <row r="6140" spans="7:24" s="165" customFormat="1" ht="15" customHeight="1">
      <c r="G6140" s="172"/>
      <c r="I6140" s="173"/>
      <c r="J6140" s="173"/>
      <c r="K6140" s="174"/>
      <c r="M6140" s="175"/>
      <c r="N6140" s="174"/>
      <c r="P6140" s="174"/>
      <c r="R6140" s="175"/>
      <c r="S6140" s="174"/>
      <c r="U6140" s="174"/>
      <c r="W6140" s="175"/>
      <c r="X6140" s="174"/>
    </row>
    <row r="6141" spans="7:24" s="165" customFormat="1" ht="15" customHeight="1">
      <c r="G6141" s="172"/>
      <c r="I6141" s="173"/>
      <c r="J6141" s="173"/>
      <c r="K6141" s="174"/>
      <c r="M6141" s="175"/>
      <c r="N6141" s="174"/>
      <c r="P6141" s="174"/>
      <c r="R6141" s="175"/>
      <c r="S6141" s="174"/>
      <c r="U6141" s="174"/>
      <c r="W6141" s="175"/>
      <c r="X6141" s="174"/>
    </row>
    <row r="6142" spans="7:24" s="165" customFormat="1" ht="15" customHeight="1">
      <c r="G6142" s="172"/>
      <c r="I6142" s="173"/>
      <c r="J6142" s="173"/>
      <c r="K6142" s="174"/>
      <c r="M6142" s="175"/>
      <c r="N6142" s="174"/>
      <c r="P6142" s="174"/>
      <c r="R6142" s="175"/>
      <c r="S6142" s="174"/>
      <c r="U6142" s="174"/>
      <c r="W6142" s="175"/>
      <c r="X6142" s="174"/>
    </row>
    <row r="6143" spans="7:24" s="165" customFormat="1" ht="15" customHeight="1">
      <c r="G6143" s="172"/>
      <c r="I6143" s="173"/>
      <c r="J6143" s="173"/>
      <c r="K6143" s="174"/>
      <c r="M6143" s="175"/>
      <c r="N6143" s="174"/>
      <c r="P6143" s="174"/>
      <c r="R6143" s="175"/>
      <c r="S6143" s="174"/>
      <c r="U6143" s="174"/>
      <c r="W6143" s="175"/>
      <c r="X6143" s="174"/>
    </row>
    <row r="6144" spans="7:24" s="165" customFormat="1" ht="15" customHeight="1">
      <c r="G6144" s="172"/>
      <c r="I6144" s="173"/>
      <c r="J6144" s="173"/>
      <c r="K6144" s="174"/>
      <c r="M6144" s="175"/>
      <c r="N6144" s="174"/>
      <c r="P6144" s="174"/>
      <c r="R6144" s="175"/>
      <c r="S6144" s="174"/>
      <c r="U6144" s="174"/>
      <c r="W6144" s="175"/>
      <c r="X6144" s="174"/>
    </row>
    <row r="6145" spans="7:24" s="165" customFormat="1" ht="15" customHeight="1">
      <c r="G6145" s="172"/>
      <c r="I6145" s="173"/>
      <c r="J6145" s="173"/>
      <c r="K6145" s="174"/>
      <c r="M6145" s="175"/>
      <c r="N6145" s="174"/>
      <c r="P6145" s="174"/>
      <c r="R6145" s="175"/>
      <c r="S6145" s="174"/>
      <c r="U6145" s="174"/>
      <c r="W6145" s="175"/>
      <c r="X6145" s="174"/>
    </row>
    <row r="6146" spans="7:24" s="165" customFormat="1" ht="15" customHeight="1">
      <c r="G6146" s="172"/>
      <c r="I6146" s="173"/>
      <c r="J6146" s="173"/>
      <c r="K6146" s="174"/>
      <c r="M6146" s="175"/>
      <c r="N6146" s="174"/>
      <c r="P6146" s="174"/>
      <c r="R6146" s="175"/>
      <c r="S6146" s="174"/>
      <c r="U6146" s="174"/>
      <c r="W6146" s="175"/>
      <c r="X6146" s="174"/>
    </row>
    <row r="6147" spans="7:24" s="165" customFormat="1" ht="15" customHeight="1">
      <c r="G6147" s="172"/>
      <c r="I6147" s="173"/>
      <c r="J6147" s="173"/>
      <c r="K6147" s="174"/>
      <c r="M6147" s="175"/>
      <c r="N6147" s="174"/>
      <c r="P6147" s="174"/>
      <c r="R6147" s="175"/>
      <c r="S6147" s="174"/>
      <c r="U6147" s="174"/>
      <c r="W6147" s="175"/>
      <c r="X6147" s="174"/>
    </row>
    <row r="6148" spans="7:24" s="165" customFormat="1" ht="15" customHeight="1">
      <c r="G6148" s="172"/>
      <c r="I6148" s="173"/>
      <c r="J6148" s="173"/>
      <c r="K6148" s="174"/>
      <c r="M6148" s="175"/>
      <c r="N6148" s="174"/>
      <c r="P6148" s="174"/>
      <c r="R6148" s="175"/>
      <c r="S6148" s="174"/>
      <c r="U6148" s="174"/>
      <c r="W6148" s="175"/>
      <c r="X6148" s="174"/>
    </row>
    <row r="6149" spans="7:24" s="165" customFormat="1" ht="15" customHeight="1">
      <c r="G6149" s="172"/>
      <c r="I6149" s="173"/>
      <c r="J6149" s="173"/>
      <c r="K6149" s="174"/>
      <c r="M6149" s="175"/>
      <c r="N6149" s="174"/>
      <c r="P6149" s="174"/>
      <c r="R6149" s="175"/>
      <c r="S6149" s="174"/>
      <c r="U6149" s="174"/>
      <c r="W6149" s="175"/>
      <c r="X6149" s="174"/>
    </row>
    <row r="6150" spans="7:24" s="165" customFormat="1" ht="15" customHeight="1">
      <c r="G6150" s="172"/>
      <c r="I6150" s="173"/>
      <c r="J6150" s="173"/>
      <c r="K6150" s="174"/>
      <c r="M6150" s="175"/>
      <c r="N6150" s="174"/>
      <c r="P6150" s="174"/>
      <c r="R6150" s="175"/>
      <c r="S6150" s="174"/>
      <c r="U6150" s="174"/>
      <c r="W6150" s="175"/>
      <c r="X6150" s="174"/>
    </row>
    <row r="6151" spans="7:24" s="165" customFormat="1" ht="15" customHeight="1">
      <c r="G6151" s="172"/>
      <c r="I6151" s="173"/>
      <c r="J6151" s="173"/>
      <c r="K6151" s="174"/>
      <c r="M6151" s="175"/>
      <c r="N6151" s="174"/>
      <c r="P6151" s="174"/>
      <c r="R6151" s="175"/>
      <c r="S6151" s="174"/>
      <c r="U6151" s="174"/>
      <c r="W6151" s="175"/>
      <c r="X6151" s="174"/>
    </row>
    <row r="6152" spans="7:24" s="165" customFormat="1" ht="15" customHeight="1">
      <c r="G6152" s="172"/>
      <c r="I6152" s="173"/>
      <c r="J6152" s="173"/>
      <c r="K6152" s="174"/>
      <c r="M6152" s="175"/>
      <c r="N6152" s="174"/>
      <c r="P6152" s="174"/>
      <c r="R6152" s="175"/>
      <c r="S6152" s="174"/>
      <c r="U6152" s="174"/>
      <c r="W6152" s="175"/>
      <c r="X6152" s="174"/>
    </row>
    <row r="6153" spans="7:24" s="165" customFormat="1" ht="15" customHeight="1">
      <c r="G6153" s="172"/>
      <c r="I6153" s="173"/>
      <c r="J6153" s="173"/>
      <c r="K6153" s="174"/>
      <c r="M6153" s="175"/>
      <c r="N6153" s="174"/>
      <c r="P6153" s="174"/>
      <c r="R6153" s="175"/>
      <c r="S6153" s="174"/>
      <c r="U6153" s="174"/>
      <c r="W6153" s="175"/>
      <c r="X6153" s="174"/>
    </row>
    <row r="6154" spans="7:24" s="165" customFormat="1" ht="15" customHeight="1">
      <c r="G6154" s="172"/>
      <c r="I6154" s="173"/>
      <c r="J6154" s="173"/>
      <c r="K6154" s="174"/>
      <c r="M6154" s="175"/>
      <c r="N6154" s="174"/>
      <c r="P6154" s="174"/>
      <c r="R6154" s="175"/>
      <c r="S6154" s="174"/>
      <c r="U6154" s="174"/>
      <c r="W6154" s="175"/>
      <c r="X6154" s="174"/>
    </row>
    <row r="6155" spans="7:24" s="165" customFormat="1" ht="15" customHeight="1">
      <c r="G6155" s="172"/>
      <c r="I6155" s="173"/>
      <c r="J6155" s="173"/>
      <c r="K6155" s="174"/>
      <c r="M6155" s="175"/>
      <c r="N6155" s="174"/>
      <c r="P6155" s="174"/>
      <c r="R6155" s="175"/>
      <c r="S6155" s="174"/>
      <c r="U6155" s="174"/>
      <c r="W6155" s="175"/>
      <c r="X6155" s="174"/>
    </row>
    <row r="6156" spans="7:24" s="165" customFormat="1" ht="15" customHeight="1">
      <c r="G6156" s="172"/>
      <c r="I6156" s="173"/>
      <c r="J6156" s="173"/>
      <c r="K6156" s="174"/>
      <c r="M6156" s="175"/>
      <c r="N6156" s="174"/>
      <c r="P6156" s="174"/>
      <c r="R6156" s="175"/>
      <c r="S6156" s="174"/>
      <c r="U6156" s="174"/>
      <c r="W6156" s="175"/>
      <c r="X6156" s="174"/>
    </row>
    <row r="6157" spans="7:24" s="165" customFormat="1" ht="15" customHeight="1">
      <c r="G6157" s="172"/>
      <c r="I6157" s="173"/>
      <c r="J6157" s="173"/>
      <c r="K6157" s="174"/>
      <c r="M6157" s="175"/>
      <c r="N6157" s="174"/>
      <c r="P6157" s="174"/>
      <c r="R6157" s="175"/>
      <c r="S6157" s="174"/>
      <c r="U6157" s="174"/>
      <c r="W6157" s="175"/>
      <c r="X6157" s="174"/>
    </row>
    <row r="6158" spans="7:24" s="165" customFormat="1" ht="15" customHeight="1">
      <c r="G6158" s="172"/>
      <c r="I6158" s="173"/>
      <c r="J6158" s="173"/>
      <c r="K6158" s="174"/>
      <c r="M6158" s="175"/>
      <c r="N6158" s="174"/>
      <c r="P6158" s="174"/>
      <c r="R6158" s="175"/>
      <c r="S6158" s="174"/>
      <c r="U6158" s="174"/>
      <c r="W6158" s="175"/>
      <c r="X6158" s="174"/>
    </row>
    <row r="6159" spans="7:24" s="165" customFormat="1" ht="15" customHeight="1">
      <c r="G6159" s="172"/>
      <c r="I6159" s="173"/>
      <c r="J6159" s="173"/>
      <c r="K6159" s="174"/>
      <c r="M6159" s="175"/>
      <c r="N6159" s="174"/>
      <c r="P6159" s="174"/>
      <c r="R6159" s="175"/>
      <c r="S6159" s="174"/>
      <c r="U6159" s="174"/>
      <c r="W6159" s="175"/>
      <c r="X6159" s="174"/>
    </row>
    <row r="6160" spans="7:24" s="165" customFormat="1" ht="15" customHeight="1">
      <c r="G6160" s="172"/>
      <c r="I6160" s="173"/>
      <c r="J6160" s="173"/>
      <c r="K6160" s="174"/>
      <c r="M6160" s="175"/>
      <c r="N6160" s="174"/>
      <c r="P6160" s="174"/>
      <c r="R6160" s="175"/>
      <c r="S6160" s="174"/>
      <c r="U6160" s="174"/>
      <c r="W6160" s="175"/>
      <c r="X6160" s="174"/>
    </row>
    <row r="6161" spans="7:24" s="165" customFormat="1" ht="15" customHeight="1">
      <c r="G6161" s="172"/>
      <c r="I6161" s="173"/>
      <c r="J6161" s="173"/>
      <c r="K6161" s="174"/>
      <c r="M6161" s="175"/>
      <c r="N6161" s="174"/>
      <c r="P6161" s="174"/>
      <c r="R6161" s="175"/>
      <c r="S6161" s="174"/>
      <c r="U6161" s="174"/>
      <c r="W6161" s="175"/>
      <c r="X6161" s="174"/>
    </row>
    <row r="6162" spans="7:24" s="165" customFormat="1" ht="15" customHeight="1">
      <c r="G6162" s="172"/>
      <c r="I6162" s="173"/>
      <c r="J6162" s="173"/>
      <c r="K6162" s="174"/>
      <c r="M6162" s="175"/>
      <c r="N6162" s="174"/>
      <c r="P6162" s="174"/>
      <c r="R6162" s="175"/>
      <c r="S6162" s="174"/>
      <c r="U6162" s="174"/>
      <c r="W6162" s="175"/>
      <c r="X6162" s="174"/>
    </row>
    <row r="6163" spans="7:24" s="165" customFormat="1" ht="15" customHeight="1">
      <c r="G6163" s="172"/>
      <c r="I6163" s="173"/>
      <c r="J6163" s="173"/>
      <c r="K6163" s="174"/>
      <c r="M6163" s="175"/>
      <c r="N6163" s="174"/>
      <c r="P6163" s="174"/>
      <c r="R6163" s="175"/>
      <c r="S6163" s="174"/>
      <c r="U6163" s="174"/>
      <c r="W6163" s="175"/>
      <c r="X6163" s="174"/>
    </row>
    <row r="6164" spans="7:24" s="165" customFormat="1" ht="15" customHeight="1">
      <c r="G6164" s="172"/>
      <c r="I6164" s="173"/>
      <c r="J6164" s="173"/>
      <c r="K6164" s="174"/>
      <c r="M6164" s="175"/>
      <c r="N6164" s="174"/>
      <c r="P6164" s="174"/>
      <c r="R6164" s="175"/>
      <c r="S6164" s="174"/>
      <c r="U6164" s="174"/>
      <c r="W6164" s="175"/>
      <c r="X6164" s="174"/>
    </row>
    <row r="6165" spans="7:24" s="165" customFormat="1" ht="15" customHeight="1">
      <c r="G6165" s="172"/>
      <c r="I6165" s="173"/>
      <c r="J6165" s="173"/>
      <c r="K6165" s="174"/>
      <c r="M6165" s="175"/>
      <c r="N6165" s="174"/>
      <c r="P6165" s="174"/>
      <c r="R6165" s="175"/>
      <c r="S6165" s="174"/>
      <c r="U6165" s="174"/>
      <c r="W6165" s="175"/>
      <c r="X6165" s="174"/>
    </row>
    <row r="6166" spans="7:24" s="165" customFormat="1" ht="15" customHeight="1">
      <c r="G6166" s="172"/>
      <c r="I6166" s="173"/>
      <c r="J6166" s="173"/>
      <c r="K6166" s="174"/>
      <c r="M6166" s="175"/>
      <c r="N6166" s="174"/>
      <c r="P6166" s="174"/>
      <c r="R6166" s="175"/>
      <c r="S6166" s="174"/>
      <c r="U6166" s="174"/>
      <c r="W6166" s="175"/>
      <c r="X6166" s="174"/>
    </row>
    <row r="6167" spans="7:24" s="165" customFormat="1" ht="15" customHeight="1">
      <c r="G6167" s="172"/>
      <c r="I6167" s="173"/>
      <c r="J6167" s="173"/>
      <c r="K6167" s="174"/>
      <c r="M6167" s="175"/>
      <c r="N6167" s="174"/>
      <c r="P6167" s="174"/>
      <c r="R6167" s="175"/>
      <c r="S6167" s="174"/>
      <c r="U6167" s="174"/>
      <c r="W6167" s="175"/>
      <c r="X6167" s="174"/>
    </row>
    <row r="6168" spans="7:24" s="165" customFormat="1" ht="15" customHeight="1">
      <c r="G6168" s="172"/>
      <c r="I6168" s="173"/>
      <c r="J6168" s="173"/>
      <c r="K6168" s="174"/>
      <c r="M6168" s="175"/>
      <c r="N6168" s="174"/>
      <c r="P6168" s="174"/>
      <c r="R6168" s="175"/>
      <c r="S6168" s="174"/>
      <c r="U6168" s="174"/>
      <c r="W6168" s="175"/>
      <c r="X6168" s="174"/>
    </row>
    <row r="6169" spans="7:24" s="165" customFormat="1" ht="15" customHeight="1">
      <c r="G6169" s="172"/>
      <c r="I6169" s="173"/>
      <c r="J6169" s="173"/>
      <c r="K6169" s="174"/>
      <c r="M6169" s="175"/>
      <c r="N6169" s="174"/>
      <c r="P6169" s="174"/>
      <c r="R6169" s="175"/>
      <c r="S6169" s="174"/>
      <c r="U6169" s="174"/>
      <c r="W6169" s="175"/>
      <c r="X6169" s="174"/>
    </row>
    <row r="6170" spans="7:24" s="165" customFormat="1" ht="15" customHeight="1">
      <c r="G6170" s="172"/>
      <c r="I6170" s="173"/>
      <c r="J6170" s="173"/>
      <c r="K6170" s="174"/>
      <c r="M6170" s="175"/>
      <c r="N6170" s="174"/>
      <c r="P6170" s="174"/>
      <c r="R6170" s="175"/>
      <c r="S6170" s="174"/>
      <c r="U6170" s="174"/>
      <c r="W6170" s="175"/>
      <c r="X6170" s="174"/>
    </row>
    <row r="6171" spans="7:24" s="165" customFormat="1" ht="15" customHeight="1">
      <c r="G6171" s="172"/>
      <c r="I6171" s="173"/>
      <c r="J6171" s="173"/>
      <c r="K6171" s="174"/>
      <c r="M6171" s="175"/>
      <c r="N6171" s="174"/>
      <c r="P6171" s="174"/>
      <c r="R6171" s="175"/>
      <c r="S6171" s="174"/>
      <c r="U6171" s="174"/>
      <c r="W6171" s="175"/>
      <c r="X6171" s="174"/>
    </row>
    <row r="6172" spans="7:24" s="165" customFormat="1" ht="15" customHeight="1">
      <c r="G6172" s="172"/>
      <c r="I6172" s="173"/>
      <c r="J6172" s="173"/>
      <c r="K6172" s="174"/>
      <c r="M6172" s="175"/>
      <c r="N6172" s="174"/>
      <c r="P6172" s="174"/>
      <c r="R6172" s="175"/>
      <c r="S6172" s="174"/>
      <c r="U6172" s="174"/>
      <c r="W6172" s="175"/>
      <c r="X6172" s="174"/>
    </row>
    <row r="6173" spans="7:24" s="165" customFormat="1" ht="15" customHeight="1">
      <c r="G6173" s="172"/>
      <c r="I6173" s="173"/>
      <c r="J6173" s="173"/>
      <c r="K6173" s="174"/>
      <c r="M6173" s="175"/>
      <c r="N6173" s="174"/>
      <c r="P6173" s="174"/>
      <c r="R6173" s="175"/>
      <c r="S6173" s="174"/>
      <c r="U6173" s="174"/>
      <c r="W6173" s="175"/>
      <c r="X6173" s="174"/>
    </row>
    <row r="6174" spans="7:24" s="165" customFormat="1" ht="15" customHeight="1">
      <c r="G6174" s="172"/>
      <c r="I6174" s="173"/>
      <c r="J6174" s="173"/>
      <c r="K6174" s="174"/>
      <c r="M6174" s="175"/>
      <c r="N6174" s="174"/>
      <c r="P6174" s="174"/>
      <c r="R6174" s="175"/>
      <c r="S6174" s="174"/>
      <c r="U6174" s="174"/>
      <c r="W6174" s="175"/>
      <c r="X6174" s="174"/>
    </row>
    <row r="6175" spans="7:24" s="165" customFormat="1" ht="15" customHeight="1">
      <c r="G6175" s="172"/>
      <c r="I6175" s="173"/>
      <c r="J6175" s="173"/>
      <c r="K6175" s="174"/>
      <c r="M6175" s="175"/>
      <c r="N6175" s="174"/>
      <c r="P6175" s="174"/>
      <c r="R6175" s="175"/>
      <c r="S6175" s="174"/>
      <c r="U6175" s="174"/>
      <c r="W6175" s="175"/>
      <c r="X6175" s="174"/>
    </row>
    <row r="6176" spans="7:24" s="165" customFormat="1" ht="15" customHeight="1">
      <c r="G6176" s="172"/>
      <c r="I6176" s="173"/>
      <c r="J6176" s="173"/>
      <c r="K6176" s="174"/>
      <c r="M6176" s="175"/>
      <c r="N6176" s="174"/>
      <c r="P6176" s="174"/>
      <c r="R6176" s="175"/>
      <c r="S6176" s="174"/>
      <c r="U6176" s="174"/>
      <c r="W6176" s="175"/>
      <c r="X6176" s="174"/>
    </row>
    <row r="6177" spans="7:24" s="165" customFormat="1" ht="15" customHeight="1">
      <c r="G6177" s="172"/>
      <c r="I6177" s="173"/>
      <c r="J6177" s="173"/>
      <c r="K6177" s="174"/>
      <c r="M6177" s="175"/>
      <c r="N6177" s="174"/>
      <c r="P6177" s="174"/>
      <c r="R6177" s="175"/>
      <c r="S6177" s="174"/>
      <c r="U6177" s="174"/>
      <c r="W6177" s="175"/>
      <c r="X6177" s="174"/>
    </row>
    <row r="6178" spans="7:24" s="165" customFormat="1" ht="15" customHeight="1">
      <c r="G6178" s="172"/>
      <c r="I6178" s="173"/>
      <c r="J6178" s="173"/>
      <c r="K6178" s="174"/>
      <c r="M6178" s="175"/>
      <c r="N6178" s="174"/>
      <c r="P6178" s="174"/>
      <c r="R6178" s="175"/>
      <c r="S6178" s="174"/>
      <c r="U6178" s="174"/>
      <c r="W6178" s="175"/>
      <c r="X6178" s="174"/>
    </row>
    <row r="6179" spans="7:24" s="165" customFormat="1" ht="15" customHeight="1">
      <c r="G6179" s="172"/>
      <c r="I6179" s="173"/>
      <c r="J6179" s="173"/>
      <c r="K6179" s="174"/>
      <c r="M6179" s="175"/>
      <c r="N6179" s="174"/>
      <c r="P6179" s="174"/>
      <c r="R6179" s="175"/>
      <c r="S6179" s="174"/>
      <c r="U6179" s="174"/>
      <c r="W6179" s="175"/>
      <c r="X6179" s="174"/>
    </row>
    <row r="6180" spans="7:24" s="165" customFormat="1" ht="15" customHeight="1">
      <c r="G6180" s="172"/>
      <c r="I6180" s="173"/>
      <c r="J6180" s="173"/>
      <c r="K6180" s="174"/>
      <c r="M6180" s="175"/>
      <c r="N6180" s="174"/>
      <c r="P6180" s="174"/>
      <c r="R6180" s="175"/>
      <c r="S6180" s="174"/>
      <c r="U6180" s="174"/>
      <c r="W6180" s="175"/>
      <c r="X6180" s="174"/>
    </row>
    <row r="6181" spans="7:24" s="165" customFormat="1" ht="15" customHeight="1">
      <c r="G6181" s="172"/>
      <c r="I6181" s="173"/>
      <c r="J6181" s="173"/>
      <c r="K6181" s="174"/>
      <c r="M6181" s="175"/>
      <c r="N6181" s="174"/>
      <c r="P6181" s="174"/>
      <c r="R6181" s="175"/>
      <c r="S6181" s="174"/>
      <c r="U6181" s="174"/>
      <c r="W6181" s="175"/>
      <c r="X6181" s="174"/>
    </row>
    <row r="6182" spans="7:24" s="165" customFormat="1" ht="15" customHeight="1">
      <c r="G6182" s="172"/>
      <c r="I6182" s="173"/>
      <c r="J6182" s="173"/>
      <c r="K6182" s="174"/>
      <c r="M6182" s="175"/>
      <c r="N6182" s="174"/>
      <c r="P6182" s="174"/>
      <c r="R6182" s="175"/>
      <c r="S6182" s="174"/>
      <c r="U6182" s="174"/>
      <c r="W6182" s="175"/>
      <c r="X6182" s="174"/>
    </row>
    <row r="6183" spans="7:24" s="165" customFormat="1" ht="15" customHeight="1">
      <c r="G6183" s="172"/>
      <c r="I6183" s="173"/>
      <c r="J6183" s="173"/>
      <c r="K6183" s="174"/>
      <c r="M6183" s="175"/>
      <c r="N6183" s="174"/>
      <c r="P6183" s="174"/>
      <c r="R6183" s="175"/>
      <c r="S6183" s="174"/>
      <c r="U6183" s="174"/>
      <c r="W6183" s="175"/>
      <c r="X6183" s="174"/>
    </row>
    <row r="6184" spans="7:24" s="165" customFormat="1" ht="15" customHeight="1">
      <c r="G6184" s="172"/>
      <c r="I6184" s="173"/>
      <c r="J6184" s="173"/>
      <c r="K6184" s="174"/>
      <c r="M6184" s="175"/>
      <c r="N6184" s="174"/>
      <c r="P6184" s="174"/>
      <c r="R6184" s="175"/>
      <c r="S6184" s="174"/>
      <c r="U6184" s="174"/>
      <c r="W6184" s="175"/>
      <c r="X6184" s="174"/>
    </row>
    <row r="6185" spans="7:24" s="165" customFormat="1" ht="15" customHeight="1">
      <c r="G6185" s="172"/>
      <c r="I6185" s="173"/>
      <c r="J6185" s="173"/>
      <c r="K6185" s="174"/>
      <c r="M6185" s="175"/>
      <c r="N6185" s="174"/>
      <c r="P6185" s="174"/>
      <c r="R6185" s="175"/>
      <c r="S6185" s="174"/>
      <c r="U6185" s="174"/>
      <c r="W6185" s="175"/>
      <c r="X6185" s="174"/>
    </row>
    <row r="6186" spans="7:24" s="165" customFormat="1" ht="15" customHeight="1">
      <c r="G6186" s="172"/>
      <c r="I6186" s="173"/>
      <c r="J6186" s="173"/>
      <c r="K6186" s="174"/>
      <c r="M6186" s="175"/>
      <c r="N6186" s="174"/>
      <c r="P6186" s="174"/>
      <c r="R6186" s="175"/>
      <c r="S6186" s="174"/>
      <c r="U6186" s="174"/>
      <c r="W6186" s="175"/>
      <c r="X6186" s="174"/>
    </row>
    <row r="6187" spans="7:24" s="165" customFormat="1" ht="15" customHeight="1">
      <c r="G6187" s="172"/>
      <c r="I6187" s="173"/>
      <c r="J6187" s="173"/>
      <c r="K6187" s="174"/>
      <c r="M6187" s="175"/>
      <c r="N6187" s="174"/>
      <c r="P6187" s="174"/>
      <c r="R6187" s="175"/>
      <c r="S6187" s="174"/>
      <c r="U6187" s="174"/>
      <c r="W6187" s="175"/>
      <c r="X6187" s="174"/>
    </row>
    <row r="6188" spans="7:24" s="165" customFormat="1" ht="15" customHeight="1">
      <c r="G6188" s="172"/>
      <c r="I6188" s="173"/>
      <c r="J6188" s="173"/>
      <c r="K6188" s="174"/>
      <c r="M6188" s="175"/>
      <c r="N6188" s="174"/>
      <c r="P6188" s="174"/>
      <c r="R6188" s="175"/>
      <c r="S6188" s="174"/>
      <c r="U6188" s="174"/>
      <c r="W6188" s="175"/>
      <c r="X6188" s="174"/>
    </row>
    <row r="6189" spans="7:24" s="165" customFormat="1" ht="15" customHeight="1">
      <c r="G6189" s="172"/>
      <c r="I6189" s="173"/>
      <c r="J6189" s="173"/>
      <c r="K6189" s="174"/>
      <c r="M6189" s="175"/>
      <c r="N6189" s="174"/>
      <c r="P6189" s="174"/>
      <c r="R6189" s="175"/>
      <c r="S6189" s="174"/>
      <c r="U6189" s="174"/>
      <c r="W6189" s="175"/>
      <c r="X6189" s="174"/>
    </row>
    <row r="6190" spans="7:24" s="165" customFormat="1" ht="15" customHeight="1">
      <c r="G6190" s="172"/>
      <c r="I6190" s="173"/>
      <c r="J6190" s="173"/>
      <c r="K6190" s="174"/>
      <c r="M6190" s="175"/>
      <c r="N6190" s="174"/>
      <c r="P6190" s="174"/>
      <c r="R6190" s="175"/>
      <c r="S6190" s="174"/>
      <c r="U6190" s="174"/>
      <c r="W6190" s="175"/>
      <c r="X6190" s="174"/>
    </row>
    <row r="6191" spans="7:24" s="165" customFormat="1" ht="15" customHeight="1">
      <c r="G6191" s="172"/>
      <c r="I6191" s="173"/>
      <c r="J6191" s="173"/>
      <c r="K6191" s="174"/>
      <c r="M6191" s="175"/>
      <c r="N6191" s="174"/>
      <c r="P6191" s="174"/>
      <c r="R6191" s="175"/>
      <c r="S6191" s="174"/>
      <c r="U6191" s="174"/>
      <c r="W6191" s="175"/>
      <c r="X6191" s="174"/>
    </row>
    <row r="6192" spans="7:24" s="165" customFormat="1" ht="15" customHeight="1">
      <c r="G6192" s="172"/>
      <c r="I6192" s="173"/>
      <c r="J6192" s="173"/>
      <c r="K6192" s="174"/>
      <c r="M6192" s="175"/>
      <c r="N6192" s="174"/>
      <c r="P6192" s="174"/>
      <c r="R6192" s="175"/>
      <c r="S6192" s="174"/>
      <c r="U6192" s="174"/>
      <c r="W6192" s="175"/>
      <c r="X6192" s="174"/>
    </row>
    <row r="6193" spans="7:24" s="165" customFormat="1" ht="15" customHeight="1">
      <c r="G6193" s="172"/>
      <c r="I6193" s="173"/>
      <c r="J6193" s="173"/>
      <c r="K6193" s="174"/>
      <c r="M6193" s="175"/>
      <c r="N6193" s="174"/>
      <c r="P6193" s="174"/>
      <c r="R6193" s="175"/>
      <c r="S6193" s="174"/>
      <c r="U6193" s="174"/>
      <c r="W6193" s="175"/>
      <c r="X6193" s="174"/>
    </row>
    <row r="6194" spans="7:24" s="165" customFormat="1" ht="15" customHeight="1">
      <c r="G6194" s="172"/>
      <c r="I6194" s="173"/>
      <c r="J6194" s="173"/>
      <c r="K6194" s="174"/>
      <c r="M6194" s="175"/>
      <c r="N6194" s="174"/>
      <c r="P6194" s="174"/>
      <c r="R6194" s="175"/>
      <c r="S6194" s="174"/>
      <c r="U6194" s="174"/>
      <c r="W6194" s="175"/>
      <c r="X6194" s="174"/>
    </row>
    <row r="6195" spans="7:24" s="165" customFormat="1" ht="15" customHeight="1">
      <c r="G6195" s="172"/>
      <c r="I6195" s="173"/>
      <c r="J6195" s="173"/>
      <c r="K6195" s="174"/>
      <c r="M6195" s="175"/>
      <c r="N6195" s="174"/>
      <c r="P6195" s="174"/>
      <c r="R6195" s="175"/>
      <c r="S6195" s="174"/>
      <c r="U6195" s="174"/>
      <c r="W6195" s="175"/>
      <c r="X6195" s="174"/>
    </row>
    <row r="6196" spans="7:24" s="165" customFormat="1" ht="15" customHeight="1">
      <c r="G6196" s="172"/>
      <c r="I6196" s="173"/>
      <c r="J6196" s="173"/>
      <c r="K6196" s="174"/>
      <c r="M6196" s="175"/>
      <c r="N6196" s="174"/>
      <c r="P6196" s="174"/>
      <c r="R6196" s="175"/>
      <c r="S6196" s="174"/>
      <c r="U6196" s="174"/>
      <c r="W6196" s="175"/>
      <c r="X6196" s="174"/>
    </row>
    <row r="6197" spans="7:24" s="165" customFormat="1" ht="15" customHeight="1">
      <c r="G6197" s="172"/>
      <c r="I6197" s="173"/>
      <c r="J6197" s="173"/>
      <c r="K6197" s="174"/>
      <c r="M6197" s="175"/>
      <c r="N6197" s="174"/>
      <c r="P6197" s="174"/>
      <c r="R6197" s="175"/>
      <c r="S6197" s="174"/>
      <c r="U6197" s="174"/>
      <c r="W6197" s="175"/>
      <c r="X6197" s="174"/>
    </row>
    <row r="6198" spans="7:24" s="165" customFormat="1" ht="15" customHeight="1">
      <c r="G6198" s="172"/>
      <c r="I6198" s="173"/>
      <c r="J6198" s="173"/>
      <c r="K6198" s="174"/>
      <c r="M6198" s="175"/>
      <c r="N6198" s="174"/>
      <c r="P6198" s="174"/>
      <c r="R6198" s="175"/>
      <c r="S6198" s="174"/>
      <c r="U6198" s="174"/>
      <c r="W6198" s="175"/>
      <c r="X6198" s="174"/>
    </row>
    <row r="6199" spans="7:24" s="165" customFormat="1" ht="15" customHeight="1">
      <c r="G6199" s="172"/>
      <c r="I6199" s="173"/>
      <c r="J6199" s="173"/>
      <c r="K6199" s="174"/>
      <c r="M6199" s="175"/>
      <c r="N6199" s="174"/>
      <c r="P6199" s="174"/>
      <c r="R6199" s="175"/>
      <c r="S6199" s="174"/>
      <c r="U6199" s="174"/>
      <c r="W6199" s="175"/>
      <c r="X6199" s="174"/>
    </row>
    <row r="6200" spans="7:24" s="165" customFormat="1" ht="15" customHeight="1">
      <c r="G6200" s="172"/>
      <c r="I6200" s="173"/>
      <c r="J6200" s="173"/>
      <c r="K6200" s="174"/>
      <c r="M6200" s="175"/>
      <c r="N6200" s="174"/>
      <c r="P6200" s="174"/>
      <c r="R6200" s="175"/>
      <c r="S6200" s="174"/>
      <c r="U6200" s="174"/>
      <c r="W6200" s="175"/>
      <c r="X6200" s="174"/>
    </row>
    <row r="6201" spans="7:24" s="165" customFormat="1" ht="15" customHeight="1">
      <c r="G6201" s="172"/>
      <c r="I6201" s="173"/>
      <c r="J6201" s="173"/>
      <c r="K6201" s="174"/>
      <c r="M6201" s="175"/>
      <c r="N6201" s="174"/>
      <c r="P6201" s="174"/>
      <c r="R6201" s="175"/>
      <c r="S6201" s="174"/>
      <c r="U6201" s="174"/>
      <c r="W6201" s="175"/>
      <c r="X6201" s="174"/>
    </row>
    <row r="6202" spans="7:24" s="165" customFormat="1" ht="15" customHeight="1">
      <c r="G6202" s="172"/>
      <c r="I6202" s="173"/>
      <c r="J6202" s="173"/>
      <c r="K6202" s="174"/>
      <c r="M6202" s="175"/>
      <c r="N6202" s="174"/>
      <c r="P6202" s="174"/>
      <c r="R6202" s="175"/>
      <c r="S6202" s="174"/>
      <c r="U6202" s="174"/>
      <c r="W6202" s="175"/>
      <c r="X6202" s="174"/>
    </row>
    <row r="6203" spans="7:24" s="165" customFormat="1" ht="15" customHeight="1">
      <c r="G6203" s="172"/>
      <c r="I6203" s="173"/>
      <c r="J6203" s="173"/>
      <c r="K6203" s="174"/>
      <c r="M6203" s="175"/>
      <c r="N6203" s="174"/>
      <c r="P6203" s="174"/>
      <c r="R6203" s="175"/>
      <c r="S6203" s="174"/>
      <c r="U6203" s="174"/>
      <c r="W6203" s="175"/>
      <c r="X6203" s="174"/>
    </row>
    <row r="6204" spans="7:24" s="165" customFormat="1" ht="15" customHeight="1">
      <c r="G6204" s="172"/>
      <c r="I6204" s="173"/>
      <c r="J6204" s="173"/>
      <c r="K6204" s="174"/>
      <c r="M6204" s="175"/>
      <c r="N6204" s="174"/>
      <c r="P6204" s="174"/>
      <c r="R6204" s="175"/>
      <c r="S6204" s="174"/>
      <c r="U6204" s="174"/>
      <c r="W6204" s="175"/>
      <c r="X6204" s="174"/>
    </row>
    <row r="6205" spans="7:24" s="165" customFormat="1" ht="15" customHeight="1">
      <c r="G6205" s="172"/>
      <c r="I6205" s="173"/>
      <c r="J6205" s="173"/>
      <c r="K6205" s="174"/>
      <c r="M6205" s="175"/>
      <c r="N6205" s="174"/>
      <c r="P6205" s="174"/>
      <c r="R6205" s="175"/>
      <c r="S6205" s="174"/>
      <c r="U6205" s="174"/>
      <c r="W6205" s="175"/>
      <c r="X6205" s="174"/>
    </row>
    <row r="6206" spans="7:24" s="165" customFormat="1" ht="15" customHeight="1">
      <c r="G6206" s="172"/>
      <c r="I6206" s="173"/>
      <c r="J6206" s="173"/>
      <c r="K6206" s="174"/>
      <c r="M6206" s="175"/>
      <c r="N6206" s="174"/>
      <c r="P6206" s="174"/>
      <c r="R6206" s="175"/>
      <c r="S6206" s="174"/>
      <c r="U6206" s="174"/>
      <c r="W6206" s="175"/>
      <c r="X6206" s="174"/>
    </row>
    <row r="6207" spans="7:24" s="165" customFormat="1" ht="15" customHeight="1">
      <c r="G6207" s="172"/>
      <c r="I6207" s="173"/>
      <c r="J6207" s="173"/>
      <c r="K6207" s="174"/>
      <c r="M6207" s="175"/>
      <c r="N6207" s="174"/>
      <c r="P6207" s="174"/>
      <c r="R6207" s="175"/>
      <c r="S6207" s="174"/>
      <c r="U6207" s="174"/>
      <c r="W6207" s="175"/>
      <c r="X6207" s="174"/>
    </row>
    <row r="6208" spans="7:24" s="165" customFormat="1" ht="15" customHeight="1">
      <c r="G6208" s="172"/>
      <c r="I6208" s="173"/>
      <c r="J6208" s="173"/>
      <c r="K6208" s="174"/>
      <c r="M6208" s="175"/>
      <c r="N6208" s="174"/>
      <c r="P6208" s="174"/>
      <c r="R6208" s="175"/>
      <c r="S6208" s="174"/>
      <c r="U6208" s="174"/>
      <c r="W6208" s="175"/>
      <c r="X6208" s="174"/>
    </row>
    <row r="6209" spans="7:24" s="165" customFormat="1" ht="15" customHeight="1">
      <c r="G6209" s="172"/>
      <c r="I6209" s="173"/>
      <c r="J6209" s="173"/>
      <c r="K6209" s="174"/>
      <c r="M6209" s="175"/>
      <c r="N6209" s="174"/>
      <c r="P6209" s="174"/>
      <c r="R6209" s="175"/>
      <c r="S6209" s="174"/>
      <c r="U6209" s="174"/>
      <c r="W6209" s="175"/>
      <c r="X6209" s="174"/>
    </row>
    <row r="6210" spans="7:24" s="165" customFormat="1" ht="15" customHeight="1">
      <c r="G6210" s="172"/>
      <c r="I6210" s="173"/>
      <c r="J6210" s="173"/>
      <c r="K6210" s="174"/>
      <c r="M6210" s="175"/>
      <c r="N6210" s="174"/>
      <c r="P6210" s="174"/>
      <c r="R6210" s="175"/>
      <c r="S6210" s="174"/>
      <c r="U6210" s="174"/>
      <c r="W6210" s="175"/>
      <c r="X6210" s="174"/>
    </row>
    <row r="6211" spans="7:24" s="165" customFormat="1" ht="15" customHeight="1">
      <c r="G6211" s="172"/>
      <c r="I6211" s="173"/>
      <c r="J6211" s="173"/>
      <c r="K6211" s="174"/>
      <c r="M6211" s="175"/>
      <c r="N6211" s="174"/>
      <c r="P6211" s="174"/>
      <c r="R6211" s="175"/>
      <c r="S6211" s="174"/>
      <c r="U6211" s="174"/>
      <c r="W6211" s="175"/>
      <c r="X6211" s="174"/>
    </row>
    <row r="6212" spans="7:24" s="165" customFormat="1" ht="15" customHeight="1">
      <c r="G6212" s="172"/>
      <c r="I6212" s="173"/>
      <c r="J6212" s="173"/>
      <c r="K6212" s="174"/>
      <c r="M6212" s="175"/>
      <c r="N6212" s="174"/>
      <c r="P6212" s="174"/>
      <c r="R6212" s="175"/>
      <c r="S6212" s="174"/>
      <c r="U6212" s="174"/>
      <c r="W6212" s="175"/>
      <c r="X6212" s="174"/>
    </row>
    <row r="6213" spans="7:24" s="165" customFormat="1" ht="15" customHeight="1">
      <c r="G6213" s="172"/>
      <c r="I6213" s="173"/>
      <c r="J6213" s="173"/>
      <c r="K6213" s="174"/>
      <c r="M6213" s="175"/>
      <c r="N6213" s="174"/>
      <c r="P6213" s="174"/>
      <c r="R6213" s="175"/>
      <c r="S6213" s="174"/>
      <c r="U6213" s="174"/>
      <c r="W6213" s="175"/>
      <c r="X6213" s="174"/>
    </row>
    <row r="6214" spans="7:24" s="165" customFormat="1" ht="15" customHeight="1">
      <c r="G6214" s="172"/>
      <c r="I6214" s="173"/>
      <c r="J6214" s="173"/>
      <c r="K6214" s="174"/>
      <c r="M6214" s="175"/>
      <c r="N6214" s="174"/>
      <c r="P6214" s="174"/>
      <c r="R6214" s="175"/>
      <c r="S6214" s="174"/>
      <c r="U6214" s="174"/>
      <c r="W6214" s="175"/>
      <c r="X6214" s="174"/>
    </row>
    <row r="6215" spans="7:24" s="165" customFormat="1" ht="15" customHeight="1">
      <c r="G6215" s="172"/>
      <c r="I6215" s="173"/>
      <c r="J6215" s="173"/>
      <c r="K6215" s="174"/>
      <c r="M6215" s="175"/>
      <c r="N6215" s="174"/>
      <c r="P6215" s="174"/>
      <c r="R6215" s="175"/>
      <c r="S6215" s="174"/>
      <c r="U6215" s="174"/>
      <c r="W6215" s="175"/>
      <c r="X6215" s="174"/>
    </row>
    <row r="6216" spans="7:24" s="165" customFormat="1" ht="15" customHeight="1">
      <c r="G6216" s="172"/>
      <c r="I6216" s="173"/>
      <c r="J6216" s="173"/>
      <c r="K6216" s="174"/>
      <c r="M6216" s="175"/>
      <c r="N6216" s="174"/>
      <c r="P6216" s="174"/>
      <c r="R6216" s="175"/>
      <c r="S6216" s="174"/>
      <c r="U6216" s="174"/>
      <c r="W6216" s="175"/>
      <c r="X6216" s="174"/>
    </row>
    <row r="6217" spans="7:24" s="165" customFormat="1" ht="15" customHeight="1">
      <c r="G6217" s="172"/>
      <c r="I6217" s="173"/>
      <c r="J6217" s="173"/>
      <c r="K6217" s="174"/>
      <c r="M6217" s="175"/>
      <c r="N6217" s="174"/>
      <c r="P6217" s="174"/>
      <c r="R6217" s="175"/>
      <c r="S6217" s="174"/>
      <c r="U6217" s="174"/>
      <c r="W6217" s="175"/>
      <c r="X6217" s="174"/>
    </row>
    <row r="6218" spans="7:24" s="165" customFormat="1" ht="15" customHeight="1">
      <c r="G6218" s="172"/>
      <c r="I6218" s="173"/>
      <c r="J6218" s="173"/>
      <c r="K6218" s="174"/>
      <c r="M6218" s="175"/>
      <c r="N6218" s="174"/>
      <c r="P6218" s="174"/>
      <c r="R6218" s="175"/>
      <c r="S6218" s="174"/>
      <c r="U6218" s="174"/>
      <c r="W6218" s="175"/>
      <c r="X6218" s="174"/>
    </row>
    <row r="6219" spans="7:24" s="165" customFormat="1" ht="15" customHeight="1">
      <c r="G6219" s="172"/>
      <c r="I6219" s="173"/>
      <c r="J6219" s="173"/>
      <c r="K6219" s="174"/>
      <c r="M6219" s="175"/>
      <c r="N6219" s="174"/>
      <c r="P6219" s="174"/>
      <c r="R6219" s="175"/>
      <c r="S6219" s="174"/>
      <c r="U6219" s="174"/>
      <c r="W6219" s="175"/>
      <c r="X6219" s="174"/>
    </row>
    <row r="6220" spans="7:24" s="165" customFormat="1" ht="15" customHeight="1">
      <c r="G6220" s="172"/>
      <c r="I6220" s="173"/>
      <c r="J6220" s="173"/>
      <c r="K6220" s="174"/>
      <c r="M6220" s="175"/>
      <c r="N6220" s="174"/>
      <c r="P6220" s="174"/>
      <c r="R6220" s="175"/>
      <c r="S6220" s="174"/>
      <c r="U6220" s="174"/>
      <c r="W6220" s="175"/>
      <c r="X6220" s="174"/>
    </row>
    <row r="6221" spans="7:24" s="165" customFormat="1" ht="15" customHeight="1">
      <c r="G6221" s="172"/>
      <c r="I6221" s="173"/>
      <c r="J6221" s="173"/>
      <c r="K6221" s="174"/>
      <c r="M6221" s="175"/>
      <c r="N6221" s="174"/>
      <c r="P6221" s="174"/>
      <c r="R6221" s="175"/>
      <c r="S6221" s="174"/>
      <c r="U6221" s="174"/>
      <c r="W6221" s="175"/>
      <c r="X6221" s="174"/>
    </row>
    <row r="6222" spans="7:24" s="165" customFormat="1" ht="15" customHeight="1">
      <c r="G6222" s="172"/>
      <c r="I6222" s="173"/>
      <c r="J6222" s="173"/>
      <c r="K6222" s="174"/>
      <c r="M6222" s="175"/>
      <c r="N6222" s="174"/>
      <c r="P6222" s="174"/>
      <c r="R6222" s="175"/>
      <c r="S6222" s="174"/>
      <c r="U6222" s="174"/>
      <c r="W6222" s="175"/>
      <c r="X6222" s="174"/>
    </row>
    <row r="6223" spans="7:24" s="165" customFormat="1" ht="15" customHeight="1">
      <c r="G6223" s="172"/>
      <c r="I6223" s="173"/>
      <c r="J6223" s="173"/>
      <c r="K6223" s="174"/>
      <c r="M6223" s="175"/>
      <c r="N6223" s="174"/>
      <c r="P6223" s="174"/>
      <c r="R6223" s="175"/>
      <c r="S6223" s="174"/>
      <c r="U6223" s="174"/>
      <c r="W6223" s="175"/>
      <c r="X6223" s="174"/>
    </row>
    <row r="6224" spans="7:24" s="165" customFormat="1" ht="15" customHeight="1">
      <c r="G6224" s="172"/>
      <c r="I6224" s="173"/>
      <c r="J6224" s="173"/>
      <c r="K6224" s="174"/>
      <c r="M6224" s="175"/>
      <c r="N6224" s="174"/>
      <c r="P6224" s="174"/>
      <c r="R6224" s="175"/>
      <c r="S6224" s="174"/>
      <c r="U6224" s="174"/>
      <c r="W6224" s="175"/>
      <c r="X6224" s="174"/>
    </row>
    <row r="6225" spans="7:24" s="165" customFormat="1" ht="15" customHeight="1">
      <c r="G6225" s="172"/>
      <c r="I6225" s="173"/>
      <c r="J6225" s="173"/>
      <c r="K6225" s="174"/>
      <c r="M6225" s="175"/>
      <c r="N6225" s="174"/>
      <c r="P6225" s="174"/>
      <c r="R6225" s="175"/>
      <c r="S6225" s="174"/>
      <c r="U6225" s="174"/>
      <c r="W6225" s="175"/>
      <c r="X6225" s="174"/>
    </row>
    <row r="6226" spans="7:24" s="165" customFormat="1" ht="15" customHeight="1">
      <c r="G6226" s="172"/>
      <c r="I6226" s="173"/>
      <c r="J6226" s="173"/>
      <c r="K6226" s="174"/>
      <c r="M6226" s="175"/>
      <c r="N6226" s="174"/>
      <c r="P6226" s="174"/>
      <c r="R6226" s="175"/>
      <c r="S6226" s="174"/>
      <c r="U6226" s="174"/>
      <c r="W6226" s="175"/>
      <c r="X6226" s="174"/>
    </row>
    <row r="6227" spans="7:24" s="165" customFormat="1" ht="15" customHeight="1">
      <c r="G6227" s="172"/>
      <c r="I6227" s="173"/>
      <c r="J6227" s="173"/>
      <c r="K6227" s="174"/>
      <c r="M6227" s="175"/>
      <c r="N6227" s="174"/>
      <c r="P6227" s="174"/>
      <c r="R6227" s="175"/>
      <c r="S6227" s="174"/>
      <c r="U6227" s="174"/>
      <c r="W6227" s="175"/>
      <c r="X6227" s="174"/>
    </row>
    <row r="6228" spans="7:24" s="165" customFormat="1" ht="15" customHeight="1">
      <c r="G6228" s="172"/>
      <c r="I6228" s="173"/>
      <c r="J6228" s="173"/>
      <c r="K6228" s="174"/>
      <c r="M6228" s="175"/>
      <c r="N6228" s="174"/>
      <c r="P6228" s="174"/>
      <c r="R6228" s="175"/>
      <c r="S6228" s="174"/>
      <c r="U6228" s="174"/>
      <c r="W6228" s="175"/>
      <c r="X6228" s="174"/>
    </row>
    <row r="6229" spans="7:24" s="165" customFormat="1" ht="15" customHeight="1">
      <c r="G6229" s="172"/>
      <c r="I6229" s="173"/>
      <c r="J6229" s="173"/>
      <c r="K6229" s="174"/>
      <c r="M6229" s="175"/>
      <c r="N6229" s="174"/>
      <c r="P6229" s="174"/>
      <c r="R6229" s="175"/>
      <c r="S6229" s="174"/>
      <c r="U6229" s="174"/>
      <c r="W6229" s="175"/>
      <c r="X6229" s="174"/>
    </row>
    <row r="6230" spans="7:24" s="165" customFormat="1" ht="15" customHeight="1">
      <c r="G6230" s="172"/>
      <c r="I6230" s="173"/>
      <c r="J6230" s="173"/>
      <c r="K6230" s="174"/>
      <c r="M6230" s="175"/>
      <c r="N6230" s="174"/>
      <c r="P6230" s="174"/>
      <c r="R6230" s="175"/>
      <c r="S6230" s="174"/>
      <c r="U6230" s="174"/>
      <c r="W6230" s="175"/>
      <c r="X6230" s="174"/>
    </row>
    <row r="6231" spans="7:24" s="165" customFormat="1" ht="15" customHeight="1">
      <c r="G6231" s="172"/>
      <c r="I6231" s="173"/>
      <c r="J6231" s="173"/>
      <c r="K6231" s="174"/>
      <c r="M6231" s="175"/>
      <c r="N6231" s="174"/>
      <c r="P6231" s="174"/>
      <c r="R6231" s="175"/>
      <c r="S6231" s="174"/>
      <c r="U6231" s="174"/>
      <c r="W6231" s="175"/>
      <c r="X6231" s="174"/>
    </row>
    <row r="6232" spans="7:24" s="165" customFormat="1" ht="15" customHeight="1">
      <c r="G6232" s="172"/>
      <c r="I6232" s="173"/>
      <c r="J6232" s="173"/>
      <c r="K6232" s="174"/>
      <c r="M6232" s="175"/>
      <c r="N6232" s="174"/>
      <c r="P6232" s="174"/>
      <c r="R6232" s="175"/>
      <c r="S6232" s="174"/>
      <c r="U6232" s="174"/>
      <c r="W6232" s="175"/>
      <c r="X6232" s="174"/>
    </row>
    <row r="6233" spans="7:24" s="165" customFormat="1" ht="15" customHeight="1">
      <c r="G6233" s="172"/>
      <c r="I6233" s="173"/>
      <c r="J6233" s="173"/>
      <c r="K6233" s="174"/>
      <c r="M6233" s="175"/>
      <c r="N6233" s="174"/>
      <c r="P6233" s="174"/>
      <c r="R6233" s="175"/>
      <c r="S6233" s="174"/>
      <c r="U6233" s="174"/>
      <c r="W6233" s="175"/>
      <c r="X6233" s="174"/>
    </row>
    <row r="6234" spans="7:24" s="165" customFormat="1" ht="15" customHeight="1">
      <c r="G6234" s="172"/>
      <c r="I6234" s="173"/>
      <c r="J6234" s="173"/>
      <c r="K6234" s="174"/>
      <c r="M6234" s="175"/>
      <c r="N6234" s="174"/>
      <c r="P6234" s="174"/>
      <c r="R6234" s="175"/>
      <c r="S6234" s="174"/>
      <c r="U6234" s="174"/>
      <c r="W6234" s="175"/>
      <c r="X6234" s="174"/>
    </row>
    <row r="6235" spans="7:24" s="165" customFormat="1" ht="15" customHeight="1">
      <c r="G6235" s="172"/>
      <c r="I6235" s="173"/>
      <c r="J6235" s="173"/>
      <c r="K6235" s="174"/>
      <c r="M6235" s="175"/>
      <c r="N6235" s="174"/>
      <c r="P6235" s="174"/>
      <c r="R6235" s="175"/>
      <c r="S6235" s="174"/>
      <c r="U6235" s="174"/>
      <c r="W6235" s="175"/>
      <c r="X6235" s="174"/>
    </row>
    <row r="6236" spans="7:24" s="165" customFormat="1" ht="15" customHeight="1">
      <c r="G6236" s="172"/>
      <c r="I6236" s="173"/>
      <c r="J6236" s="173"/>
      <c r="K6236" s="174"/>
      <c r="M6236" s="175"/>
      <c r="N6236" s="174"/>
      <c r="P6236" s="174"/>
      <c r="R6236" s="175"/>
      <c r="S6236" s="174"/>
      <c r="U6236" s="174"/>
      <c r="W6236" s="175"/>
      <c r="X6236" s="174"/>
    </row>
    <row r="6237" spans="7:24" s="165" customFormat="1" ht="15" customHeight="1">
      <c r="G6237" s="172"/>
      <c r="I6237" s="173"/>
      <c r="J6237" s="173"/>
      <c r="K6237" s="174"/>
      <c r="M6237" s="175"/>
      <c r="N6237" s="174"/>
      <c r="P6237" s="174"/>
      <c r="R6237" s="175"/>
      <c r="S6237" s="174"/>
      <c r="U6237" s="174"/>
      <c r="W6237" s="175"/>
      <c r="X6237" s="174"/>
    </row>
    <row r="6238" spans="7:24" s="165" customFormat="1" ht="15" customHeight="1">
      <c r="G6238" s="172"/>
      <c r="I6238" s="173"/>
      <c r="J6238" s="173"/>
      <c r="K6238" s="174"/>
      <c r="M6238" s="175"/>
      <c r="N6238" s="174"/>
      <c r="P6238" s="174"/>
      <c r="R6238" s="175"/>
      <c r="S6238" s="174"/>
      <c r="U6238" s="174"/>
      <c r="W6238" s="175"/>
      <c r="X6238" s="174"/>
    </row>
    <row r="6239" spans="7:24" s="165" customFormat="1" ht="15" customHeight="1">
      <c r="G6239" s="172"/>
      <c r="I6239" s="173"/>
      <c r="J6239" s="173"/>
      <c r="K6239" s="174"/>
      <c r="M6239" s="175"/>
      <c r="N6239" s="174"/>
      <c r="P6239" s="174"/>
      <c r="R6239" s="175"/>
      <c r="S6239" s="174"/>
      <c r="U6239" s="174"/>
      <c r="W6239" s="175"/>
      <c r="X6239" s="174"/>
    </row>
    <row r="6240" spans="7:24" s="165" customFormat="1" ht="15" customHeight="1">
      <c r="G6240" s="172"/>
      <c r="I6240" s="173"/>
      <c r="J6240" s="173"/>
      <c r="K6240" s="174"/>
      <c r="M6240" s="175"/>
      <c r="N6240" s="174"/>
      <c r="P6240" s="174"/>
      <c r="R6240" s="175"/>
      <c r="S6240" s="174"/>
      <c r="U6240" s="174"/>
      <c r="W6240" s="175"/>
      <c r="X6240" s="174"/>
    </row>
    <row r="6241" spans="7:24" s="165" customFormat="1" ht="15" customHeight="1">
      <c r="G6241" s="172"/>
      <c r="I6241" s="173"/>
      <c r="J6241" s="173"/>
      <c r="K6241" s="174"/>
      <c r="M6241" s="175"/>
      <c r="N6241" s="174"/>
      <c r="P6241" s="174"/>
      <c r="R6241" s="175"/>
      <c r="S6241" s="174"/>
      <c r="U6241" s="174"/>
      <c r="W6241" s="175"/>
      <c r="X6241" s="174"/>
    </row>
    <row r="6242" spans="7:24" s="165" customFormat="1" ht="15" customHeight="1">
      <c r="G6242" s="172"/>
      <c r="I6242" s="173"/>
      <c r="J6242" s="173"/>
      <c r="K6242" s="174"/>
      <c r="M6242" s="175"/>
      <c r="N6242" s="174"/>
      <c r="P6242" s="174"/>
      <c r="R6242" s="175"/>
      <c r="S6242" s="174"/>
      <c r="U6242" s="174"/>
      <c r="W6242" s="175"/>
      <c r="X6242" s="174"/>
    </row>
    <row r="6243" spans="7:24" s="165" customFormat="1" ht="15" customHeight="1">
      <c r="G6243" s="172"/>
      <c r="I6243" s="173"/>
      <c r="J6243" s="173"/>
      <c r="K6243" s="174"/>
      <c r="M6243" s="175"/>
      <c r="N6243" s="174"/>
      <c r="P6243" s="174"/>
      <c r="R6243" s="175"/>
      <c r="S6243" s="174"/>
      <c r="U6243" s="174"/>
      <c r="W6243" s="175"/>
      <c r="X6243" s="174"/>
    </row>
    <row r="6244" spans="7:24" s="165" customFormat="1" ht="15" customHeight="1">
      <c r="G6244" s="172"/>
      <c r="I6244" s="173"/>
      <c r="J6244" s="173"/>
      <c r="K6244" s="174"/>
      <c r="M6244" s="175"/>
      <c r="N6244" s="174"/>
      <c r="P6244" s="174"/>
      <c r="R6244" s="175"/>
      <c r="S6244" s="174"/>
      <c r="U6244" s="174"/>
      <c r="W6244" s="175"/>
      <c r="X6244" s="174"/>
    </row>
    <row r="6245" spans="7:24" s="165" customFormat="1" ht="15" customHeight="1">
      <c r="G6245" s="172"/>
      <c r="I6245" s="173"/>
      <c r="J6245" s="173"/>
      <c r="K6245" s="174"/>
      <c r="M6245" s="175"/>
      <c r="N6245" s="174"/>
      <c r="P6245" s="174"/>
      <c r="R6245" s="175"/>
      <c r="S6245" s="174"/>
      <c r="U6245" s="174"/>
      <c r="W6245" s="175"/>
      <c r="X6245" s="174"/>
    </row>
    <row r="6246" spans="7:24" s="165" customFormat="1" ht="15" customHeight="1">
      <c r="G6246" s="172"/>
      <c r="I6246" s="173"/>
      <c r="J6246" s="173"/>
      <c r="K6246" s="174"/>
      <c r="M6246" s="175"/>
      <c r="N6246" s="174"/>
      <c r="P6246" s="174"/>
      <c r="R6246" s="175"/>
      <c r="S6246" s="174"/>
      <c r="U6246" s="174"/>
      <c r="W6246" s="175"/>
      <c r="X6246" s="174"/>
    </row>
    <row r="6247" spans="7:24" s="165" customFormat="1" ht="15" customHeight="1">
      <c r="G6247" s="172"/>
      <c r="I6247" s="173"/>
      <c r="J6247" s="173"/>
      <c r="K6247" s="174"/>
      <c r="M6247" s="175"/>
      <c r="N6247" s="174"/>
      <c r="P6247" s="174"/>
      <c r="R6247" s="175"/>
      <c r="S6247" s="174"/>
      <c r="U6247" s="174"/>
      <c r="W6247" s="175"/>
      <c r="X6247" s="174"/>
    </row>
    <row r="6248" spans="7:24" s="165" customFormat="1" ht="15" customHeight="1">
      <c r="G6248" s="172"/>
      <c r="I6248" s="173"/>
      <c r="J6248" s="173"/>
      <c r="K6248" s="174"/>
      <c r="M6248" s="175"/>
      <c r="N6248" s="174"/>
      <c r="P6248" s="174"/>
      <c r="R6248" s="175"/>
      <c r="S6248" s="174"/>
      <c r="U6248" s="174"/>
      <c r="W6248" s="175"/>
      <c r="X6248" s="174"/>
    </row>
    <row r="6249" spans="7:24" s="165" customFormat="1" ht="15" customHeight="1">
      <c r="G6249" s="172"/>
      <c r="I6249" s="173"/>
      <c r="J6249" s="173"/>
      <c r="K6249" s="174"/>
      <c r="M6249" s="175"/>
      <c r="N6249" s="174"/>
      <c r="P6249" s="174"/>
      <c r="R6249" s="175"/>
      <c r="S6249" s="174"/>
      <c r="U6249" s="174"/>
      <c r="W6249" s="175"/>
      <c r="X6249" s="174"/>
    </row>
    <row r="6250" spans="7:24" s="165" customFormat="1" ht="15" customHeight="1">
      <c r="G6250" s="172"/>
      <c r="I6250" s="173"/>
      <c r="J6250" s="173"/>
      <c r="K6250" s="174"/>
      <c r="M6250" s="175"/>
      <c r="N6250" s="174"/>
      <c r="P6250" s="174"/>
      <c r="R6250" s="175"/>
      <c r="S6250" s="174"/>
      <c r="U6250" s="174"/>
      <c r="W6250" s="175"/>
      <c r="X6250" s="174"/>
    </row>
    <row r="6251" spans="7:24" s="165" customFormat="1" ht="15" customHeight="1">
      <c r="G6251" s="172"/>
      <c r="I6251" s="173"/>
      <c r="J6251" s="173"/>
      <c r="K6251" s="174"/>
      <c r="M6251" s="175"/>
      <c r="N6251" s="174"/>
      <c r="P6251" s="174"/>
      <c r="R6251" s="175"/>
      <c r="S6251" s="174"/>
      <c r="U6251" s="174"/>
      <c r="W6251" s="175"/>
      <c r="X6251" s="174"/>
    </row>
    <row r="6252" spans="7:24" s="165" customFormat="1" ht="15" customHeight="1">
      <c r="G6252" s="172"/>
      <c r="I6252" s="173"/>
      <c r="J6252" s="173"/>
      <c r="K6252" s="174"/>
      <c r="M6252" s="175"/>
      <c r="N6252" s="174"/>
      <c r="P6252" s="174"/>
      <c r="R6252" s="175"/>
      <c r="S6252" s="174"/>
      <c r="U6252" s="174"/>
      <c r="W6252" s="175"/>
      <c r="X6252" s="174"/>
    </row>
    <row r="6253" spans="7:24" s="165" customFormat="1" ht="15" customHeight="1">
      <c r="G6253" s="172"/>
      <c r="I6253" s="173"/>
      <c r="J6253" s="173"/>
      <c r="K6253" s="174"/>
      <c r="M6253" s="175"/>
      <c r="N6253" s="174"/>
      <c r="P6253" s="174"/>
      <c r="R6253" s="175"/>
      <c r="S6253" s="174"/>
      <c r="U6253" s="174"/>
      <c r="W6253" s="175"/>
      <c r="X6253" s="174"/>
    </row>
    <row r="6254" spans="7:24" s="165" customFormat="1" ht="15" customHeight="1">
      <c r="G6254" s="172"/>
      <c r="I6254" s="173"/>
      <c r="J6254" s="173"/>
      <c r="K6254" s="174"/>
      <c r="M6254" s="175"/>
      <c r="N6254" s="174"/>
      <c r="P6254" s="174"/>
      <c r="R6254" s="175"/>
      <c r="S6254" s="174"/>
      <c r="U6254" s="174"/>
      <c r="W6254" s="175"/>
      <c r="X6254" s="174"/>
    </row>
    <row r="6255" spans="7:24" s="165" customFormat="1" ht="15" customHeight="1">
      <c r="G6255" s="172"/>
      <c r="I6255" s="173"/>
      <c r="J6255" s="173"/>
      <c r="K6255" s="174"/>
      <c r="M6255" s="175"/>
      <c r="N6255" s="174"/>
      <c r="P6255" s="174"/>
      <c r="R6255" s="175"/>
      <c r="S6255" s="174"/>
      <c r="U6255" s="174"/>
      <c r="W6255" s="175"/>
      <c r="X6255" s="174"/>
    </row>
    <row r="6256" spans="7:24" s="165" customFormat="1" ht="15" customHeight="1">
      <c r="G6256" s="172"/>
      <c r="I6256" s="173"/>
      <c r="J6256" s="173"/>
      <c r="K6256" s="174"/>
      <c r="M6256" s="175"/>
      <c r="N6256" s="174"/>
      <c r="P6256" s="174"/>
      <c r="R6256" s="175"/>
      <c r="S6256" s="174"/>
      <c r="U6256" s="174"/>
      <c r="W6256" s="175"/>
      <c r="X6256" s="174"/>
    </row>
    <row r="6257" spans="7:24" s="165" customFormat="1" ht="15" customHeight="1">
      <c r="G6257" s="172"/>
      <c r="I6257" s="173"/>
      <c r="J6257" s="173"/>
      <c r="K6257" s="174"/>
      <c r="M6257" s="175"/>
      <c r="N6257" s="174"/>
      <c r="P6257" s="174"/>
      <c r="R6257" s="175"/>
      <c r="S6257" s="174"/>
      <c r="U6257" s="174"/>
      <c r="W6257" s="175"/>
      <c r="X6257" s="174"/>
    </row>
    <row r="6258" spans="7:24" s="165" customFormat="1" ht="15" customHeight="1">
      <c r="G6258" s="172"/>
      <c r="I6258" s="173"/>
      <c r="J6258" s="173"/>
      <c r="K6258" s="174"/>
      <c r="M6258" s="175"/>
      <c r="N6258" s="174"/>
      <c r="P6258" s="174"/>
      <c r="R6258" s="175"/>
      <c r="S6258" s="174"/>
      <c r="U6258" s="174"/>
      <c r="W6258" s="175"/>
      <c r="X6258" s="174"/>
    </row>
    <row r="6259" spans="7:24" s="165" customFormat="1" ht="15" customHeight="1">
      <c r="G6259" s="172"/>
      <c r="I6259" s="173"/>
      <c r="J6259" s="173"/>
      <c r="K6259" s="174"/>
      <c r="M6259" s="175"/>
      <c r="N6259" s="174"/>
      <c r="P6259" s="174"/>
      <c r="R6259" s="175"/>
      <c r="S6259" s="174"/>
      <c r="U6259" s="174"/>
      <c r="W6259" s="175"/>
      <c r="X6259" s="174"/>
    </row>
    <row r="6260" spans="7:24" s="165" customFormat="1" ht="15" customHeight="1">
      <c r="G6260" s="172"/>
      <c r="I6260" s="173"/>
      <c r="J6260" s="173"/>
      <c r="K6260" s="174"/>
      <c r="M6260" s="175"/>
      <c r="N6260" s="174"/>
      <c r="P6260" s="174"/>
      <c r="R6260" s="175"/>
      <c r="S6260" s="174"/>
      <c r="U6260" s="174"/>
      <c r="W6260" s="175"/>
      <c r="X6260" s="174"/>
    </row>
    <row r="6261" spans="7:24" s="165" customFormat="1" ht="15" customHeight="1">
      <c r="G6261" s="172"/>
      <c r="I6261" s="173"/>
      <c r="J6261" s="173"/>
      <c r="K6261" s="174"/>
      <c r="M6261" s="175"/>
      <c r="N6261" s="174"/>
      <c r="P6261" s="174"/>
      <c r="R6261" s="175"/>
      <c r="S6261" s="174"/>
      <c r="U6261" s="174"/>
      <c r="W6261" s="175"/>
      <c r="X6261" s="174"/>
    </row>
    <row r="6262" spans="7:24" s="165" customFormat="1" ht="15" customHeight="1">
      <c r="G6262" s="172"/>
      <c r="I6262" s="173"/>
      <c r="J6262" s="173"/>
      <c r="K6262" s="174"/>
      <c r="M6262" s="175"/>
      <c r="N6262" s="174"/>
      <c r="P6262" s="174"/>
      <c r="R6262" s="175"/>
      <c r="S6262" s="174"/>
      <c r="U6262" s="174"/>
      <c r="W6262" s="175"/>
      <c r="X6262" s="174"/>
    </row>
    <row r="6263" spans="7:24" s="165" customFormat="1" ht="15" customHeight="1">
      <c r="G6263" s="172"/>
      <c r="I6263" s="173"/>
      <c r="J6263" s="173"/>
      <c r="K6263" s="174"/>
      <c r="M6263" s="175"/>
      <c r="N6263" s="174"/>
      <c r="P6263" s="174"/>
      <c r="R6263" s="175"/>
      <c r="S6263" s="174"/>
      <c r="U6263" s="174"/>
      <c r="W6263" s="175"/>
      <c r="X6263" s="174"/>
    </row>
    <row r="6264" spans="7:24" s="165" customFormat="1" ht="15" customHeight="1">
      <c r="G6264" s="172"/>
      <c r="I6264" s="173"/>
      <c r="J6264" s="173"/>
      <c r="K6264" s="174"/>
      <c r="M6264" s="175"/>
      <c r="N6264" s="174"/>
      <c r="P6264" s="174"/>
      <c r="R6264" s="175"/>
      <c r="S6264" s="174"/>
      <c r="U6264" s="174"/>
      <c r="W6264" s="175"/>
      <c r="X6264" s="174"/>
    </row>
    <row r="6265" spans="7:24" s="165" customFormat="1" ht="15" customHeight="1">
      <c r="G6265" s="172"/>
      <c r="I6265" s="173"/>
      <c r="J6265" s="173"/>
      <c r="K6265" s="174"/>
      <c r="M6265" s="175"/>
      <c r="N6265" s="174"/>
      <c r="P6265" s="174"/>
      <c r="R6265" s="175"/>
      <c r="S6265" s="174"/>
      <c r="U6265" s="174"/>
      <c r="W6265" s="175"/>
      <c r="X6265" s="174"/>
    </row>
    <row r="6266" spans="7:24" s="165" customFormat="1" ht="15" customHeight="1">
      <c r="G6266" s="172"/>
      <c r="I6266" s="173"/>
      <c r="J6266" s="173"/>
      <c r="K6266" s="174"/>
      <c r="M6266" s="175"/>
      <c r="N6266" s="174"/>
      <c r="P6266" s="174"/>
      <c r="R6266" s="175"/>
      <c r="S6266" s="174"/>
      <c r="U6266" s="174"/>
      <c r="W6266" s="175"/>
      <c r="X6266" s="174"/>
    </row>
    <row r="6267" spans="7:24" s="165" customFormat="1" ht="15" customHeight="1">
      <c r="G6267" s="172"/>
      <c r="I6267" s="173"/>
      <c r="J6267" s="173"/>
      <c r="K6267" s="174"/>
      <c r="M6267" s="175"/>
      <c r="N6267" s="174"/>
      <c r="P6267" s="174"/>
      <c r="R6267" s="175"/>
      <c r="S6267" s="174"/>
      <c r="U6267" s="174"/>
      <c r="W6267" s="175"/>
      <c r="X6267" s="174"/>
    </row>
    <row r="6268" spans="7:24" s="165" customFormat="1" ht="15" customHeight="1">
      <c r="G6268" s="172"/>
      <c r="I6268" s="173"/>
      <c r="J6268" s="173"/>
      <c r="K6268" s="174"/>
      <c r="M6268" s="175"/>
      <c r="N6268" s="174"/>
      <c r="P6268" s="174"/>
      <c r="R6268" s="175"/>
      <c r="S6268" s="174"/>
      <c r="U6268" s="174"/>
      <c r="W6268" s="175"/>
      <c r="X6268" s="174"/>
    </row>
    <row r="6269" spans="7:24" s="165" customFormat="1" ht="15" customHeight="1">
      <c r="G6269" s="172"/>
      <c r="I6269" s="173"/>
      <c r="J6269" s="173"/>
      <c r="K6269" s="174"/>
      <c r="M6269" s="175"/>
      <c r="N6269" s="174"/>
      <c r="P6269" s="174"/>
      <c r="R6269" s="175"/>
      <c r="S6269" s="174"/>
      <c r="U6269" s="174"/>
      <c r="W6269" s="175"/>
      <c r="X6269" s="174"/>
    </row>
    <row r="6270" spans="7:24" s="165" customFormat="1" ht="15" customHeight="1">
      <c r="G6270" s="172"/>
      <c r="I6270" s="173"/>
      <c r="J6270" s="173"/>
      <c r="K6270" s="174"/>
      <c r="M6270" s="175"/>
      <c r="N6270" s="174"/>
      <c r="P6270" s="174"/>
      <c r="R6270" s="175"/>
      <c r="S6270" s="174"/>
      <c r="U6270" s="174"/>
      <c r="W6270" s="175"/>
      <c r="X6270" s="174"/>
    </row>
    <row r="6271" spans="7:24" s="165" customFormat="1" ht="15" customHeight="1">
      <c r="G6271" s="172"/>
      <c r="I6271" s="173"/>
      <c r="J6271" s="173"/>
      <c r="K6271" s="174"/>
      <c r="M6271" s="175"/>
      <c r="N6271" s="174"/>
      <c r="P6271" s="174"/>
      <c r="R6271" s="175"/>
      <c r="S6271" s="174"/>
      <c r="U6271" s="174"/>
      <c r="W6271" s="175"/>
      <c r="X6271" s="174"/>
    </row>
    <row r="6272" spans="7:24" s="165" customFormat="1" ht="15" customHeight="1">
      <c r="G6272" s="172"/>
      <c r="I6272" s="173"/>
      <c r="J6272" s="173"/>
      <c r="K6272" s="174"/>
      <c r="M6272" s="175"/>
      <c r="N6272" s="174"/>
      <c r="P6272" s="174"/>
      <c r="R6272" s="175"/>
      <c r="S6272" s="174"/>
      <c r="U6272" s="174"/>
      <c r="W6272" s="175"/>
      <c r="X6272" s="174"/>
    </row>
    <row r="6273" spans="7:24" s="165" customFormat="1" ht="15" customHeight="1">
      <c r="G6273" s="172"/>
      <c r="I6273" s="173"/>
      <c r="J6273" s="173"/>
      <c r="K6273" s="174"/>
      <c r="M6273" s="175"/>
      <c r="N6273" s="174"/>
      <c r="P6273" s="174"/>
      <c r="R6273" s="175"/>
      <c r="S6273" s="174"/>
      <c r="U6273" s="174"/>
      <c r="W6273" s="175"/>
      <c r="X6273" s="174"/>
    </row>
    <row r="6274" spans="7:24" s="165" customFormat="1" ht="15" customHeight="1">
      <c r="G6274" s="172"/>
      <c r="I6274" s="173"/>
      <c r="J6274" s="173"/>
      <c r="K6274" s="174"/>
      <c r="M6274" s="175"/>
      <c r="N6274" s="174"/>
      <c r="P6274" s="174"/>
      <c r="R6274" s="175"/>
      <c r="S6274" s="174"/>
      <c r="U6274" s="174"/>
      <c r="W6274" s="175"/>
      <c r="X6274" s="174"/>
    </row>
    <row r="6275" spans="7:24" s="165" customFormat="1" ht="15" customHeight="1">
      <c r="G6275" s="172"/>
      <c r="I6275" s="173"/>
      <c r="J6275" s="173"/>
      <c r="K6275" s="174"/>
      <c r="M6275" s="175"/>
      <c r="N6275" s="174"/>
      <c r="P6275" s="174"/>
      <c r="R6275" s="175"/>
      <c r="S6275" s="174"/>
      <c r="U6275" s="174"/>
      <c r="W6275" s="175"/>
      <c r="X6275" s="174"/>
    </row>
    <row r="6276" spans="7:24" s="165" customFormat="1" ht="15" customHeight="1">
      <c r="G6276" s="172"/>
      <c r="I6276" s="173"/>
      <c r="J6276" s="173"/>
      <c r="K6276" s="174"/>
      <c r="M6276" s="175"/>
      <c r="N6276" s="174"/>
      <c r="P6276" s="174"/>
      <c r="R6276" s="175"/>
      <c r="S6276" s="174"/>
      <c r="U6276" s="174"/>
      <c r="W6276" s="175"/>
      <c r="X6276" s="174"/>
    </row>
    <row r="6277" spans="7:24" s="165" customFormat="1" ht="15" customHeight="1">
      <c r="G6277" s="172"/>
      <c r="I6277" s="173"/>
      <c r="J6277" s="173"/>
      <c r="K6277" s="174"/>
      <c r="M6277" s="175"/>
      <c r="N6277" s="174"/>
      <c r="P6277" s="174"/>
      <c r="R6277" s="175"/>
      <c r="S6277" s="174"/>
      <c r="U6277" s="174"/>
      <c r="W6277" s="175"/>
      <c r="X6277" s="174"/>
    </row>
    <row r="6278" spans="7:24" s="165" customFormat="1" ht="15" customHeight="1">
      <c r="G6278" s="172"/>
      <c r="I6278" s="173"/>
      <c r="J6278" s="173"/>
      <c r="K6278" s="174"/>
      <c r="M6278" s="175"/>
      <c r="N6278" s="174"/>
      <c r="P6278" s="174"/>
      <c r="R6278" s="175"/>
      <c r="S6278" s="174"/>
      <c r="U6278" s="174"/>
      <c r="W6278" s="175"/>
      <c r="X6278" s="174"/>
    </row>
    <row r="6279" spans="7:24" s="165" customFormat="1" ht="15" customHeight="1">
      <c r="G6279" s="172"/>
      <c r="I6279" s="173"/>
      <c r="J6279" s="173"/>
      <c r="K6279" s="174"/>
      <c r="M6279" s="175"/>
      <c r="N6279" s="174"/>
      <c r="P6279" s="174"/>
      <c r="R6279" s="175"/>
      <c r="S6279" s="174"/>
      <c r="U6279" s="174"/>
      <c r="W6279" s="175"/>
      <c r="X6279" s="174"/>
    </row>
    <row r="6280" spans="7:24" s="165" customFormat="1" ht="15" customHeight="1">
      <c r="G6280" s="172"/>
      <c r="I6280" s="173"/>
      <c r="J6280" s="173"/>
      <c r="K6280" s="174"/>
      <c r="M6280" s="175"/>
      <c r="N6280" s="174"/>
      <c r="P6280" s="174"/>
      <c r="R6280" s="175"/>
      <c r="S6280" s="174"/>
      <c r="U6280" s="174"/>
      <c r="W6280" s="175"/>
      <c r="X6280" s="174"/>
    </row>
    <row r="6281" spans="7:24" s="165" customFormat="1" ht="15" customHeight="1">
      <c r="G6281" s="172"/>
      <c r="I6281" s="173"/>
      <c r="J6281" s="173"/>
      <c r="K6281" s="174"/>
      <c r="M6281" s="175"/>
      <c r="N6281" s="174"/>
      <c r="P6281" s="174"/>
      <c r="R6281" s="175"/>
      <c r="S6281" s="174"/>
      <c r="U6281" s="174"/>
      <c r="W6281" s="175"/>
      <c r="X6281" s="174"/>
    </row>
    <row r="6282" spans="7:24" s="165" customFormat="1" ht="15" customHeight="1">
      <c r="G6282" s="172"/>
      <c r="I6282" s="173"/>
      <c r="J6282" s="173"/>
      <c r="K6282" s="174"/>
      <c r="M6282" s="175"/>
      <c r="N6282" s="174"/>
      <c r="P6282" s="174"/>
      <c r="R6282" s="175"/>
      <c r="S6282" s="174"/>
      <c r="U6282" s="174"/>
      <c r="W6282" s="175"/>
      <c r="X6282" s="174"/>
    </row>
    <row r="6283" spans="7:24" s="165" customFormat="1" ht="15" customHeight="1">
      <c r="G6283" s="172"/>
      <c r="I6283" s="173"/>
      <c r="J6283" s="173"/>
      <c r="K6283" s="174"/>
      <c r="M6283" s="175"/>
      <c r="N6283" s="174"/>
      <c r="P6283" s="174"/>
      <c r="R6283" s="175"/>
      <c r="S6283" s="174"/>
      <c r="U6283" s="174"/>
      <c r="W6283" s="175"/>
      <c r="X6283" s="174"/>
    </row>
    <row r="6284" spans="7:24" s="165" customFormat="1" ht="15" customHeight="1">
      <c r="G6284" s="172"/>
      <c r="I6284" s="173"/>
      <c r="J6284" s="173"/>
      <c r="K6284" s="174"/>
      <c r="M6284" s="175"/>
      <c r="N6284" s="174"/>
      <c r="P6284" s="174"/>
      <c r="R6284" s="175"/>
      <c r="S6284" s="174"/>
      <c r="U6284" s="174"/>
      <c r="W6284" s="175"/>
      <c r="X6284" s="174"/>
    </row>
    <row r="6285" spans="7:24" s="165" customFormat="1" ht="15" customHeight="1">
      <c r="G6285" s="172"/>
      <c r="I6285" s="173"/>
      <c r="J6285" s="173"/>
      <c r="K6285" s="174"/>
      <c r="M6285" s="175"/>
      <c r="N6285" s="174"/>
      <c r="P6285" s="174"/>
      <c r="R6285" s="175"/>
      <c r="S6285" s="174"/>
      <c r="U6285" s="174"/>
      <c r="W6285" s="175"/>
      <c r="X6285" s="174"/>
    </row>
    <row r="6286" spans="7:24" s="165" customFormat="1" ht="15" customHeight="1">
      <c r="G6286" s="172"/>
      <c r="I6286" s="173"/>
      <c r="J6286" s="173"/>
      <c r="K6286" s="174"/>
      <c r="M6286" s="175"/>
      <c r="N6286" s="174"/>
      <c r="P6286" s="174"/>
      <c r="R6286" s="175"/>
      <c r="S6286" s="174"/>
      <c r="U6286" s="174"/>
      <c r="W6286" s="175"/>
      <c r="X6286" s="174"/>
    </row>
    <row r="6287" spans="7:24" s="165" customFormat="1" ht="15" customHeight="1">
      <c r="G6287" s="172"/>
      <c r="I6287" s="173"/>
      <c r="J6287" s="173"/>
      <c r="K6287" s="174"/>
      <c r="M6287" s="175"/>
      <c r="N6287" s="174"/>
      <c r="P6287" s="174"/>
      <c r="R6287" s="175"/>
      <c r="S6287" s="174"/>
      <c r="U6287" s="174"/>
      <c r="W6287" s="175"/>
      <c r="X6287" s="174"/>
    </row>
    <row r="6288" spans="7:24" s="165" customFormat="1" ht="15" customHeight="1">
      <c r="G6288" s="172"/>
      <c r="I6288" s="173"/>
      <c r="J6288" s="173"/>
      <c r="K6288" s="174"/>
      <c r="M6288" s="175"/>
      <c r="N6288" s="174"/>
      <c r="P6288" s="174"/>
      <c r="R6288" s="175"/>
      <c r="S6288" s="174"/>
      <c r="U6288" s="174"/>
      <c r="W6288" s="175"/>
      <c r="X6288" s="174"/>
    </row>
    <row r="6289" spans="7:24" s="165" customFormat="1" ht="15" customHeight="1">
      <c r="G6289" s="172"/>
      <c r="I6289" s="173"/>
      <c r="J6289" s="173"/>
      <c r="K6289" s="174"/>
      <c r="M6289" s="175"/>
      <c r="N6289" s="174"/>
      <c r="P6289" s="174"/>
      <c r="R6289" s="175"/>
      <c r="S6289" s="174"/>
      <c r="U6289" s="174"/>
      <c r="W6289" s="175"/>
      <c r="X6289" s="174"/>
    </row>
    <row r="6290" spans="7:24" s="165" customFormat="1" ht="15" customHeight="1">
      <c r="G6290" s="172"/>
      <c r="I6290" s="173"/>
      <c r="J6290" s="173"/>
      <c r="K6290" s="174"/>
      <c r="M6290" s="175"/>
      <c r="N6290" s="174"/>
      <c r="P6290" s="174"/>
      <c r="R6290" s="175"/>
      <c r="S6290" s="174"/>
      <c r="U6290" s="174"/>
      <c r="W6290" s="175"/>
      <c r="X6290" s="174"/>
    </row>
    <row r="6291" spans="7:24" s="165" customFormat="1" ht="15" customHeight="1">
      <c r="G6291" s="172"/>
      <c r="I6291" s="173"/>
      <c r="J6291" s="173"/>
      <c r="K6291" s="174"/>
      <c r="M6291" s="175"/>
      <c r="N6291" s="174"/>
      <c r="P6291" s="174"/>
      <c r="R6291" s="175"/>
      <c r="S6291" s="174"/>
      <c r="U6291" s="174"/>
      <c r="W6291" s="175"/>
      <c r="X6291" s="174"/>
    </row>
    <row r="6292" spans="7:24" s="165" customFormat="1" ht="15" customHeight="1">
      <c r="G6292" s="172"/>
      <c r="I6292" s="173"/>
      <c r="J6292" s="173"/>
      <c r="K6292" s="174"/>
      <c r="M6292" s="175"/>
      <c r="N6292" s="174"/>
      <c r="P6292" s="174"/>
      <c r="R6292" s="175"/>
      <c r="S6292" s="174"/>
      <c r="U6292" s="174"/>
      <c r="W6292" s="175"/>
      <c r="X6292" s="174"/>
    </row>
    <row r="6293" spans="7:24" s="165" customFormat="1" ht="15" customHeight="1">
      <c r="G6293" s="172"/>
      <c r="I6293" s="173"/>
      <c r="J6293" s="173"/>
      <c r="K6293" s="174"/>
      <c r="M6293" s="175"/>
      <c r="N6293" s="174"/>
      <c r="P6293" s="174"/>
      <c r="R6293" s="175"/>
      <c r="S6293" s="174"/>
      <c r="U6293" s="174"/>
      <c r="W6293" s="175"/>
      <c r="X6293" s="174"/>
    </row>
    <row r="6294" spans="7:24" s="165" customFormat="1" ht="15" customHeight="1">
      <c r="G6294" s="172"/>
      <c r="I6294" s="173"/>
      <c r="J6294" s="173"/>
      <c r="K6294" s="174"/>
      <c r="M6294" s="175"/>
      <c r="N6294" s="174"/>
      <c r="P6294" s="174"/>
      <c r="R6294" s="175"/>
      <c r="S6294" s="174"/>
      <c r="U6294" s="174"/>
      <c r="W6294" s="175"/>
      <c r="X6294" s="174"/>
    </row>
    <row r="6295" spans="7:24" s="165" customFormat="1" ht="15" customHeight="1">
      <c r="G6295" s="172"/>
      <c r="I6295" s="173"/>
      <c r="J6295" s="173"/>
      <c r="K6295" s="174"/>
      <c r="M6295" s="175"/>
      <c r="N6295" s="174"/>
      <c r="P6295" s="174"/>
      <c r="R6295" s="175"/>
      <c r="S6295" s="174"/>
      <c r="U6295" s="174"/>
      <c r="W6295" s="175"/>
      <c r="X6295" s="174"/>
    </row>
    <row r="6296" spans="7:24" s="165" customFormat="1" ht="15" customHeight="1">
      <c r="G6296" s="172"/>
      <c r="I6296" s="173"/>
      <c r="J6296" s="173"/>
      <c r="K6296" s="174"/>
      <c r="M6296" s="175"/>
      <c r="N6296" s="174"/>
      <c r="P6296" s="174"/>
      <c r="R6296" s="175"/>
      <c r="S6296" s="174"/>
      <c r="U6296" s="174"/>
      <c r="W6296" s="175"/>
      <c r="X6296" s="174"/>
    </row>
    <row r="6297" spans="7:24" s="165" customFormat="1" ht="15" customHeight="1">
      <c r="G6297" s="172"/>
      <c r="I6297" s="173"/>
      <c r="J6297" s="173"/>
      <c r="K6297" s="174"/>
      <c r="M6297" s="175"/>
      <c r="N6297" s="174"/>
      <c r="P6297" s="174"/>
      <c r="R6297" s="175"/>
      <c r="S6297" s="174"/>
      <c r="U6297" s="174"/>
      <c r="W6297" s="175"/>
      <c r="X6297" s="174"/>
    </row>
    <row r="6298" spans="7:24" s="165" customFormat="1" ht="15" customHeight="1">
      <c r="G6298" s="172"/>
      <c r="I6298" s="173"/>
      <c r="J6298" s="173"/>
      <c r="K6298" s="174"/>
      <c r="M6298" s="175"/>
      <c r="N6298" s="174"/>
      <c r="P6298" s="174"/>
      <c r="R6298" s="175"/>
      <c r="S6298" s="174"/>
      <c r="U6298" s="174"/>
      <c r="W6298" s="175"/>
      <c r="X6298" s="174"/>
    </row>
    <row r="6299" spans="7:24" s="165" customFormat="1" ht="15" customHeight="1">
      <c r="G6299" s="172"/>
      <c r="I6299" s="173"/>
      <c r="J6299" s="173"/>
      <c r="K6299" s="174"/>
      <c r="M6299" s="175"/>
      <c r="N6299" s="174"/>
      <c r="P6299" s="174"/>
      <c r="R6299" s="175"/>
      <c r="S6299" s="174"/>
      <c r="U6299" s="174"/>
      <c r="W6299" s="175"/>
      <c r="X6299" s="174"/>
    </row>
    <row r="6300" spans="7:24" s="165" customFormat="1" ht="15" customHeight="1">
      <c r="G6300" s="172"/>
      <c r="I6300" s="173"/>
      <c r="J6300" s="173"/>
      <c r="K6300" s="174"/>
      <c r="M6300" s="175"/>
      <c r="N6300" s="174"/>
      <c r="P6300" s="174"/>
      <c r="R6300" s="175"/>
      <c r="S6300" s="174"/>
      <c r="U6300" s="174"/>
      <c r="W6300" s="175"/>
      <c r="X6300" s="174"/>
    </row>
    <row r="6301" spans="7:24" s="165" customFormat="1" ht="15" customHeight="1">
      <c r="G6301" s="172"/>
      <c r="I6301" s="173"/>
      <c r="J6301" s="173"/>
      <c r="K6301" s="174"/>
      <c r="M6301" s="175"/>
      <c r="N6301" s="174"/>
      <c r="P6301" s="174"/>
      <c r="R6301" s="175"/>
      <c r="S6301" s="174"/>
      <c r="U6301" s="174"/>
      <c r="W6301" s="175"/>
      <c r="X6301" s="174"/>
    </row>
    <row r="6302" spans="7:24" s="165" customFormat="1" ht="15" customHeight="1">
      <c r="G6302" s="172"/>
      <c r="I6302" s="173"/>
      <c r="J6302" s="173"/>
      <c r="K6302" s="174"/>
      <c r="M6302" s="175"/>
      <c r="N6302" s="174"/>
      <c r="P6302" s="174"/>
      <c r="R6302" s="175"/>
      <c r="S6302" s="174"/>
      <c r="U6302" s="174"/>
      <c r="W6302" s="175"/>
      <c r="X6302" s="174"/>
    </row>
    <row r="6303" spans="7:24" s="165" customFormat="1" ht="15" customHeight="1">
      <c r="G6303" s="172"/>
      <c r="I6303" s="173"/>
      <c r="J6303" s="173"/>
      <c r="K6303" s="174"/>
      <c r="M6303" s="175"/>
      <c r="N6303" s="174"/>
      <c r="P6303" s="174"/>
      <c r="R6303" s="175"/>
      <c r="S6303" s="174"/>
      <c r="U6303" s="174"/>
      <c r="W6303" s="175"/>
      <c r="X6303" s="174"/>
    </row>
    <row r="6304" spans="7:24" s="165" customFormat="1" ht="15" customHeight="1">
      <c r="G6304" s="172"/>
      <c r="I6304" s="173"/>
      <c r="J6304" s="173"/>
      <c r="K6304" s="174"/>
      <c r="M6304" s="175"/>
      <c r="N6304" s="174"/>
      <c r="P6304" s="174"/>
      <c r="R6304" s="175"/>
      <c r="S6304" s="174"/>
      <c r="U6304" s="174"/>
      <c r="W6304" s="175"/>
      <c r="X6304" s="174"/>
    </row>
    <row r="6305" spans="7:24" s="165" customFormat="1" ht="15" customHeight="1">
      <c r="G6305" s="172"/>
      <c r="I6305" s="173"/>
      <c r="J6305" s="173"/>
      <c r="K6305" s="174"/>
      <c r="M6305" s="175"/>
      <c r="N6305" s="174"/>
      <c r="P6305" s="174"/>
      <c r="R6305" s="175"/>
      <c r="S6305" s="174"/>
      <c r="U6305" s="174"/>
      <c r="W6305" s="175"/>
      <c r="X6305" s="174"/>
    </row>
    <row r="6306" spans="7:24" s="165" customFormat="1" ht="15" customHeight="1">
      <c r="G6306" s="172"/>
      <c r="I6306" s="173"/>
      <c r="J6306" s="173"/>
      <c r="K6306" s="174"/>
      <c r="M6306" s="175"/>
      <c r="N6306" s="174"/>
      <c r="P6306" s="174"/>
      <c r="R6306" s="175"/>
      <c r="S6306" s="174"/>
      <c r="U6306" s="174"/>
      <c r="W6306" s="175"/>
      <c r="X6306" s="174"/>
    </row>
    <row r="6307" spans="7:24" s="165" customFormat="1" ht="15" customHeight="1">
      <c r="G6307" s="172"/>
      <c r="I6307" s="173"/>
      <c r="J6307" s="173"/>
      <c r="K6307" s="174"/>
      <c r="M6307" s="175"/>
      <c r="N6307" s="174"/>
      <c r="P6307" s="174"/>
      <c r="R6307" s="175"/>
      <c r="S6307" s="174"/>
      <c r="U6307" s="174"/>
      <c r="W6307" s="175"/>
      <c r="X6307" s="174"/>
    </row>
    <row r="6308" spans="7:24" s="165" customFormat="1" ht="15" customHeight="1">
      <c r="G6308" s="172"/>
      <c r="I6308" s="173"/>
      <c r="J6308" s="173"/>
      <c r="K6308" s="174"/>
      <c r="M6308" s="175"/>
      <c r="N6308" s="174"/>
      <c r="P6308" s="174"/>
      <c r="R6308" s="175"/>
      <c r="S6308" s="174"/>
      <c r="U6308" s="174"/>
      <c r="W6308" s="175"/>
      <c r="X6308" s="174"/>
    </row>
    <row r="6309" spans="7:24" s="165" customFormat="1" ht="15" customHeight="1">
      <c r="G6309" s="172"/>
      <c r="I6309" s="173"/>
      <c r="J6309" s="173"/>
      <c r="K6309" s="174"/>
      <c r="M6309" s="175"/>
      <c r="N6309" s="174"/>
      <c r="P6309" s="174"/>
      <c r="R6309" s="175"/>
      <c r="S6309" s="174"/>
      <c r="U6309" s="174"/>
      <c r="W6309" s="175"/>
      <c r="X6309" s="174"/>
    </row>
    <row r="6310" spans="7:24" s="165" customFormat="1" ht="15" customHeight="1">
      <c r="G6310" s="172"/>
      <c r="I6310" s="173"/>
      <c r="J6310" s="173"/>
      <c r="K6310" s="174"/>
      <c r="M6310" s="175"/>
      <c r="N6310" s="174"/>
      <c r="P6310" s="174"/>
      <c r="R6310" s="175"/>
      <c r="S6310" s="174"/>
      <c r="U6310" s="174"/>
      <c r="W6310" s="175"/>
      <c r="X6310" s="174"/>
    </row>
    <row r="6311" spans="7:24" s="165" customFormat="1" ht="15" customHeight="1">
      <c r="G6311" s="172"/>
      <c r="I6311" s="173"/>
      <c r="J6311" s="173"/>
      <c r="K6311" s="174"/>
      <c r="M6311" s="175"/>
      <c r="N6311" s="174"/>
      <c r="P6311" s="174"/>
      <c r="R6311" s="175"/>
      <c r="S6311" s="174"/>
      <c r="U6311" s="174"/>
      <c r="W6311" s="175"/>
      <c r="X6311" s="174"/>
    </row>
    <row r="6312" spans="7:24" s="165" customFormat="1" ht="15" customHeight="1">
      <c r="G6312" s="172"/>
      <c r="I6312" s="173"/>
      <c r="J6312" s="173"/>
      <c r="K6312" s="174"/>
      <c r="M6312" s="175"/>
      <c r="N6312" s="174"/>
      <c r="P6312" s="174"/>
      <c r="R6312" s="175"/>
      <c r="S6312" s="174"/>
      <c r="U6312" s="174"/>
      <c r="W6312" s="175"/>
      <c r="X6312" s="174"/>
    </row>
    <row r="6313" spans="7:24" s="165" customFormat="1" ht="15" customHeight="1">
      <c r="G6313" s="172"/>
      <c r="I6313" s="173"/>
      <c r="J6313" s="173"/>
      <c r="K6313" s="174"/>
      <c r="M6313" s="175"/>
      <c r="N6313" s="174"/>
      <c r="P6313" s="174"/>
      <c r="R6313" s="175"/>
      <c r="S6313" s="174"/>
      <c r="U6313" s="174"/>
      <c r="W6313" s="175"/>
      <c r="X6313" s="174"/>
    </row>
    <row r="6314" spans="7:24" s="165" customFormat="1" ht="15" customHeight="1">
      <c r="G6314" s="172"/>
      <c r="I6314" s="173"/>
      <c r="J6314" s="173"/>
      <c r="K6314" s="174"/>
      <c r="M6314" s="175"/>
      <c r="N6314" s="174"/>
      <c r="P6314" s="174"/>
      <c r="R6314" s="175"/>
      <c r="S6314" s="174"/>
      <c r="U6314" s="174"/>
      <c r="W6314" s="175"/>
      <c r="X6314" s="174"/>
    </row>
    <row r="6315" spans="7:24" s="165" customFormat="1" ht="15" customHeight="1">
      <c r="G6315" s="172"/>
      <c r="I6315" s="173"/>
      <c r="J6315" s="173"/>
      <c r="K6315" s="174"/>
      <c r="M6315" s="175"/>
      <c r="N6315" s="174"/>
      <c r="P6315" s="174"/>
      <c r="R6315" s="175"/>
      <c r="S6315" s="174"/>
      <c r="U6315" s="174"/>
      <c r="W6315" s="175"/>
      <c r="X6315" s="174"/>
    </row>
    <row r="6316" spans="7:24" s="165" customFormat="1" ht="15" customHeight="1">
      <c r="G6316" s="172"/>
      <c r="I6316" s="173"/>
      <c r="J6316" s="173"/>
      <c r="K6316" s="174"/>
      <c r="M6316" s="175"/>
      <c r="N6316" s="174"/>
      <c r="P6316" s="174"/>
      <c r="R6316" s="175"/>
      <c r="S6316" s="174"/>
      <c r="U6316" s="174"/>
      <c r="W6316" s="175"/>
      <c r="X6316" s="174"/>
    </row>
    <row r="6317" spans="7:24" s="165" customFormat="1" ht="15" customHeight="1">
      <c r="G6317" s="172"/>
      <c r="I6317" s="173"/>
      <c r="J6317" s="173"/>
      <c r="K6317" s="174"/>
      <c r="M6317" s="175"/>
      <c r="N6317" s="174"/>
      <c r="P6317" s="174"/>
      <c r="R6317" s="175"/>
      <c r="S6317" s="174"/>
      <c r="U6317" s="174"/>
      <c r="W6317" s="175"/>
      <c r="X6317" s="174"/>
    </row>
    <row r="6318" spans="7:24" s="165" customFormat="1" ht="15" customHeight="1">
      <c r="G6318" s="172"/>
      <c r="I6318" s="173"/>
      <c r="J6318" s="173"/>
      <c r="K6318" s="174"/>
      <c r="M6318" s="175"/>
      <c r="N6318" s="174"/>
      <c r="P6318" s="174"/>
      <c r="R6318" s="175"/>
      <c r="S6318" s="174"/>
      <c r="U6318" s="174"/>
      <c r="W6318" s="175"/>
      <c r="X6318" s="174"/>
    </row>
    <row r="6319" spans="7:24" s="165" customFormat="1" ht="15" customHeight="1">
      <c r="G6319" s="172"/>
      <c r="I6319" s="173"/>
      <c r="J6319" s="173"/>
      <c r="K6319" s="174"/>
      <c r="M6319" s="175"/>
      <c r="N6319" s="174"/>
      <c r="P6319" s="174"/>
      <c r="R6319" s="175"/>
      <c r="S6319" s="174"/>
      <c r="U6319" s="174"/>
      <c r="W6319" s="175"/>
      <c r="X6319" s="174"/>
    </row>
    <row r="6320" spans="7:24" s="165" customFormat="1" ht="15" customHeight="1">
      <c r="G6320" s="172"/>
      <c r="I6320" s="173"/>
      <c r="J6320" s="173"/>
      <c r="K6320" s="174"/>
      <c r="M6320" s="175"/>
      <c r="N6320" s="174"/>
      <c r="P6320" s="174"/>
      <c r="R6320" s="175"/>
      <c r="S6320" s="174"/>
      <c r="U6320" s="174"/>
      <c r="W6320" s="175"/>
      <c r="X6320" s="174"/>
    </row>
    <row r="6321" spans="7:24" s="165" customFormat="1" ht="15" customHeight="1">
      <c r="G6321" s="172"/>
      <c r="I6321" s="173"/>
      <c r="J6321" s="173"/>
      <c r="K6321" s="174"/>
      <c r="M6321" s="175"/>
      <c r="N6321" s="174"/>
      <c r="P6321" s="174"/>
      <c r="R6321" s="175"/>
      <c r="S6321" s="174"/>
      <c r="U6321" s="174"/>
      <c r="W6321" s="175"/>
      <c r="X6321" s="174"/>
    </row>
    <row r="6322" spans="7:24" s="165" customFormat="1" ht="15" customHeight="1">
      <c r="G6322" s="172"/>
      <c r="I6322" s="173"/>
      <c r="J6322" s="173"/>
      <c r="K6322" s="174"/>
      <c r="M6322" s="175"/>
      <c r="N6322" s="174"/>
      <c r="P6322" s="174"/>
      <c r="R6322" s="175"/>
      <c r="S6322" s="174"/>
      <c r="U6322" s="174"/>
      <c r="W6322" s="175"/>
      <c r="X6322" s="174"/>
    </row>
    <row r="6323" spans="7:24" s="165" customFormat="1" ht="15" customHeight="1">
      <c r="G6323" s="172"/>
      <c r="I6323" s="173"/>
      <c r="J6323" s="173"/>
      <c r="K6323" s="174"/>
      <c r="M6323" s="175"/>
      <c r="N6323" s="174"/>
      <c r="P6323" s="174"/>
      <c r="R6323" s="175"/>
      <c r="S6323" s="174"/>
      <c r="U6323" s="174"/>
      <c r="W6323" s="175"/>
      <c r="X6323" s="174"/>
    </row>
    <row r="6324" spans="7:24" s="165" customFormat="1" ht="15" customHeight="1">
      <c r="G6324" s="172"/>
      <c r="I6324" s="173"/>
      <c r="J6324" s="173"/>
      <c r="K6324" s="174"/>
      <c r="M6324" s="175"/>
      <c r="N6324" s="174"/>
      <c r="P6324" s="174"/>
      <c r="R6324" s="175"/>
      <c r="S6324" s="174"/>
      <c r="U6324" s="174"/>
      <c r="W6324" s="175"/>
      <c r="X6324" s="174"/>
    </row>
    <row r="6325" spans="7:24" s="165" customFormat="1" ht="15" customHeight="1">
      <c r="G6325" s="172"/>
      <c r="I6325" s="173"/>
      <c r="J6325" s="173"/>
      <c r="K6325" s="174"/>
      <c r="M6325" s="175"/>
      <c r="N6325" s="174"/>
      <c r="P6325" s="174"/>
      <c r="R6325" s="175"/>
      <c r="S6325" s="174"/>
      <c r="U6325" s="174"/>
      <c r="W6325" s="175"/>
      <c r="X6325" s="174"/>
    </row>
    <row r="6326" spans="7:24" s="165" customFormat="1" ht="15" customHeight="1">
      <c r="G6326" s="172"/>
      <c r="I6326" s="173"/>
      <c r="J6326" s="173"/>
      <c r="K6326" s="174"/>
      <c r="M6326" s="175"/>
      <c r="N6326" s="174"/>
      <c r="P6326" s="174"/>
      <c r="R6326" s="175"/>
      <c r="S6326" s="174"/>
      <c r="U6326" s="174"/>
      <c r="W6326" s="175"/>
      <c r="X6326" s="174"/>
    </row>
    <row r="6327" spans="7:24" s="165" customFormat="1" ht="15" customHeight="1">
      <c r="G6327" s="172"/>
      <c r="I6327" s="173"/>
      <c r="J6327" s="173"/>
      <c r="K6327" s="174"/>
      <c r="M6327" s="175"/>
      <c r="N6327" s="174"/>
      <c r="P6327" s="174"/>
      <c r="R6327" s="175"/>
      <c r="S6327" s="174"/>
      <c r="U6327" s="174"/>
      <c r="W6327" s="175"/>
      <c r="X6327" s="174"/>
    </row>
    <row r="6328" spans="7:24" s="165" customFormat="1" ht="15" customHeight="1">
      <c r="G6328" s="172"/>
      <c r="I6328" s="173"/>
      <c r="J6328" s="173"/>
      <c r="K6328" s="174"/>
      <c r="M6328" s="175"/>
      <c r="N6328" s="174"/>
      <c r="P6328" s="174"/>
      <c r="R6328" s="175"/>
      <c r="S6328" s="174"/>
      <c r="U6328" s="174"/>
      <c r="W6328" s="175"/>
      <c r="X6328" s="174"/>
    </row>
    <row r="6329" spans="7:24" s="165" customFormat="1" ht="15" customHeight="1">
      <c r="G6329" s="172"/>
      <c r="I6329" s="173"/>
      <c r="J6329" s="173"/>
      <c r="K6329" s="174"/>
      <c r="M6329" s="175"/>
      <c r="N6329" s="174"/>
      <c r="P6329" s="174"/>
      <c r="R6329" s="175"/>
      <c r="S6329" s="174"/>
      <c r="U6329" s="174"/>
      <c r="W6329" s="175"/>
      <c r="X6329" s="174"/>
    </row>
    <row r="6330" spans="7:24" s="165" customFormat="1" ht="15" customHeight="1">
      <c r="G6330" s="172"/>
      <c r="I6330" s="173"/>
      <c r="J6330" s="173"/>
      <c r="K6330" s="174"/>
      <c r="M6330" s="175"/>
      <c r="N6330" s="174"/>
      <c r="P6330" s="174"/>
      <c r="R6330" s="175"/>
      <c r="S6330" s="174"/>
      <c r="U6330" s="174"/>
      <c r="W6330" s="175"/>
      <c r="X6330" s="174"/>
    </row>
    <row r="6331" spans="7:24" s="165" customFormat="1" ht="15" customHeight="1">
      <c r="G6331" s="172"/>
      <c r="I6331" s="173"/>
      <c r="J6331" s="173"/>
      <c r="K6331" s="174"/>
      <c r="M6331" s="175"/>
      <c r="N6331" s="174"/>
      <c r="P6331" s="174"/>
      <c r="R6331" s="175"/>
      <c r="S6331" s="174"/>
      <c r="U6331" s="174"/>
      <c r="W6331" s="175"/>
      <c r="X6331" s="174"/>
    </row>
    <row r="6332" spans="7:24" s="165" customFormat="1" ht="15" customHeight="1">
      <c r="G6332" s="172"/>
      <c r="I6332" s="173"/>
      <c r="J6332" s="173"/>
      <c r="K6332" s="174"/>
      <c r="M6332" s="175"/>
      <c r="N6332" s="174"/>
      <c r="P6332" s="174"/>
      <c r="R6332" s="175"/>
      <c r="S6332" s="174"/>
      <c r="U6332" s="174"/>
      <c r="W6332" s="175"/>
      <c r="X6332" s="174"/>
    </row>
    <row r="6333" spans="7:24" s="165" customFormat="1" ht="15" customHeight="1">
      <c r="G6333" s="172"/>
      <c r="I6333" s="173"/>
      <c r="J6333" s="173"/>
      <c r="K6333" s="174"/>
      <c r="M6333" s="175"/>
      <c r="N6333" s="174"/>
      <c r="P6333" s="174"/>
      <c r="R6333" s="175"/>
      <c r="S6333" s="174"/>
      <c r="U6333" s="174"/>
      <c r="W6333" s="175"/>
      <c r="X6333" s="174"/>
    </row>
    <row r="6334" spans="7:24" s="165" customFormat="1" ht="15" customHeight="1">
      <c r="G6334" s="172"/>
      <c r="I6334" s="173"/>
      <c r="J6334" s="173"/>
      <c r="K6334" s="174"/>
      <c r="M6334" s="175"/>
      <c r="N6334" s="174"/>
      <c r="P6334" s="174"/>
      <c r="R6334" s="175"/>
      <c r="S6334" s="174"/>
      <c r="U6334" s="174"/>
      <c r="W6334" s="175"/>
      <c r="X6334" s="174"/>
    </row>
    <row r="6335" spans="7:24" s="165" customFormat="1" ht="15" customHeight="1">
      <c r="G6335" s="172"/>
      <c r="I6335" s="173"/>
      <c r="J6335" s="173"/>
      <c r="K6335" s="174"/>
      <c r="M6335" s="175"/>
      <c r="N6335" s="174"/>
      <c r="P6335" s="174"/>
      <c r="R6335" s="175"/>
      <c r="S6335" s="174"/>
      <c r="U6335" s="174"/>
      <c r="W6335" s="175"/>
      <c r="X6335" s="174"/>
    </row>
    <row r="6336" spans="7:24" s="165" customFormat="1" ht="15" customHeight="1">
      <c r="G6336" s="172"/>
      <c r="I6336" s="173"/>
      <c r="J6336" s="173"/>
      <c r="K6336" s="174"/>
      <c r="M6336" s="175"/>
      <c r="N6336" s="174"/>
      <c r="P6336" s="174"/>
      <c r="R6336" s="175"/>
      <c r="S6336" s="174"/>
      <c r="U6336" s="174"/>
      <c r="W6336" s="175"/>
      <c r="X6336" s="174"/>
    </row>
    <row r="6337" spans="7:24" s="165" customFormat="1" ht="15" customHeight="1">
      <c r="G6337" s="172"/>
      <c r="I6337" s="173"/>
      <c r="J6337" s="173"/>
      <c r="K6337" s="174"/>
      <c r="M6337" s="175"/>
      <c r="N6337" s="174"/>
      <c r="P6337" s="174"/>
      <c r="R6337" s="175"/>
      <c r="S6337" s="174"/>
      <c r="U6337" s="174"/>
      <c r="W6337" s="175"/>
      <c r="X6337" s="174"/>
    </row>
    <row r="6338" spans="7:24" s="165" customFormat="1" ht="15" customHeight="1">
      <c r="G6338" s="172"/>
      <c r="I6338" s="173"/>
      <c r="J6338" s="173"/>
      <c r="K6338" s="174"/>
      <c r="M6338" s="175"/>
      <c r="N6338" s="174"/>
      <c r="P6338" s="174"/>
      <c r="R6338" s="175"/>
      <c r="S6338" s="174"/>
      <c r="U6338" s="174"/>
      <c r="W6338" s="175"/>
      <c r="X6338" s="174"/>
    </row>
    <row r="6339" spans="7:24" s="165" customFormat="1" ht="15" customHeight="1">
      <c r="G6339" s="172"/>
      <c r="I6339" s="173"/>
      <c r="J6339" s="173"/>
      <c r="K6339" s="174"/>
      <c r="M6339" s="175"/>
      <c r="N6339" s="174"/>
      <c r="P6339" s="174"/>
      <c r="R6339" s="175"/>
      <c r="S6339" s="174"/>
      <c r="U6339" s="174"/>
      <c r="W6339" s="175"/>
      <c r="X6339" s="174"/>
    </row>
    <row r="6340" spans="7:24" s="165" customFormat="1" ht="15" customHeight="1">
      <c r="G6340" s="172"/>
      <c r="I6340" s="173"/>
      <c r="J6340" s="173"/>
      <c r="K6340" s="174"/>
      <c r="M6340" s="175"/>
      <c r="N6340" s="174"/>
      <c r="P6340" s="174"/>
      <c r="R6340" s="175"/>
      <c r="S6340" s="174"/>
      <c r="U6340" s="174"/>
      <c r="W6340" s="175"/>
      <c r="X6340" s="174"/>
    </row>
    <row r="6341" spans="7:24" s="165" customFormat="1" ht="15" customHeight="1">
      <c r="G6341" s="172"/>
      <c r="I6341" s="173"/>
      <c r="J6341" s="173"/>
      <c r="K6341" s="174"/>
      <c r="M6341" s="175"/>
      <c r="N6341" s="174"/>
      <c r="P6341" s="174"/>
      <c r="R6341" s="175"/>
      <c r="S6341" s="174"/>
      <c r="U6341" s="174"/>
      <c r="W6341" s="175"/>
      <c r="X6341" s="174"/>
    </row>
    <row r="6342" spans="7:24" s="165" customFormat="1" ht="15" customHeight="1">
      <c r="G6342" s="172"/>
      <c r="I6342" s="173"/>
      <c r="J6342" s="173"/>
      <c r="K6342" s="174"/>
      <c r="M6342" s="175"/>
      <c r="N6342" s="174"/>
      <c r="P6342" s="174"/>
      <c r="R6342" s="175"/>
      <c r="S6342" s="174"/>
      <c r="U6342" s="174"/>
      <c r="W6342" s="175"/>
      <c r="X6342" s="174"/>
    </row>
    <row r="6343" spans="7:24" s="165" customFormat="1" ht="15" customHeight="1">
      <c r="G6343" s="172"/>
      <c r="I6343" s="173"/>
      <c r="J6343" s="173"/>
      <c r="K6343" s="174"/>
      <c r="M6343" s="175"/>
      <c r="N6343" s="174"/>
      <c r="P6343" s="174"/>
      <c r="R6343" s="175"/>
      <c r="S6343" s="174"/>
      <c r="U6343" s="174"/>
      <c r="W6343" s="175"/>
      <c r="X6343" s="174"/>
    </row>
    <row r="6344" spans="7:24" s="165" customFormat="1" ht="15" customHeight="1">
      <c r="G6344" s="172"/>
      <c r="I6344" s="173"/>
      <c r="J6344" s="173"/>
      <c r="K6344" s="174"/>
      <c r="M6344" s="175"/>
      <c r="N6344" s="174"/>
      <c r="P6344" s="174"/>
      <c r="R6344" s="175"/>
      <c r="S6344" s="174"/>
      <c r="U6344" s="174"/>
      <c r="W6344" s="175"/>
      <c r="X6344" s="174"/>
    </row>
    <row r="6345" spans="7:24" s="165" customFormat="1" ht="15" customHeight="1">
      <c r="G6345" s="172"/>
      <c r="I6345" s="173"/>
      <c r="J6345" s="173"/>
      <c r="K6345" s="174"/>
      <c r="M6345" s="175"/>
      <c r="N6345" s="174"/>
      <c r="P6345" s="174"/>
      <c r="R6345" s="175"/>
      <c r="S6345" s="174"/>
      <c r="U6345" s="174"/>
      <c r="W6345" s="175"/>
      <c r="X6345" s="174"/>
    </row>
    <row r="6346" spans="7:24" s="165" customFormat="1" ht="15" customHeight="1">
      <c r="G6346" s="172"/>
      <c r="I6346" s="173"/>
      <c r="J6346" s="173"/>
      <c r="K6346" s="174"/>
      <c r="M6346" s="175"/>
      <c r="N6346" s="174"/>
      <c r="P6346" s="174"/>
      <c r="R6346" s="175"/>
      <c r="S6346" s="174"/>
      <c r="U6346" s="174"/>
      <c r="W6346" s="175"/>
      <c r="X6346" s="174"/>
    </row>
    <row r="6347" spans="7:24" s="165" customFormat="1" ht="15" customHeight="1">
      <c r="G6347" s="172"/>
      <c r="I6347" s="173"/>
      <c r="J6347" s="173"/>
      <c r="K6347" s="174"/>
      <c r="M6347" s="175"/>
      <c r="N6347" s="174"/>
      <c r="P6347" s="174"/>
      <c r="R6347" s="175"/>
      <c r="S6347" s="174"/>
      <c r="U6347" s="174"/>
      <c r="W6347" s="175"/>
      <c r="X6347" s="174"/>
    </row>
    <row r="6348" spans="7:24" s="165" customFormat="1" ht="15" customHeight="1">
      <c r="G6348" s="172"/>
      <c r="I6348" s="173"/>
      <c r="J6348" s="173"/>
      <c r="K6348" s="174"/>
      <c r="M6348" s="175"/>
      <c r="N6348" s="174"/>
      <c r="P6348" s="174"/>
      <c r="R6348" s="175"/>
      <c r="S6348" s="174"/>
      <c r="U6348" s="174"/>
      <c r="W6348" s="175"/>
      <c r="X6348" s="174"/>
    </row>
    <row r="6349" spans="7:24" s="165" customFormat="1" ht="15" customHeight="1">
      <c r="G6349" s="172"/>
      <c r="I6349" s="173"/>
      <c r="J6349" s="173"/>
      <c r="K6349" s="174"/>
      <c r="M6349" s="175"/>
      <c r="N6349" s="174"/>
      <c r="P6349" s="174"/>
      <c r="R6349" s="175"/>
      <c r="S6349" s="174"/>
      <c r="U6349" s="174"/>
      <c r="W6349" s="175"/>
      <c r="X6349" s="174"/>
    </row>
    <row r="6350" spans="7:24" s="165" customFormat="1" ht="15" customHeight="1">
      <c r="G6350" s="172"/>
      <c r="I6350" s="173"/>
      <c r="J6350" s="173"/>
      <c r="K6350" s="174"/>
      <c r="M6350" s="175"/>
      <c r="N6350" s="174"/>
      <c r="P6350" s="174"/>
      <c r="R6350" s="175"/>
      <c r="S6350" s="174"/>
      <c r="U6350" s="174"/>
      <c r="W6350" s="175"/>
      <c r="X6350" s="174"/>
    </row>
    <row r="6351" spans="7:24" s="165" customFormat="1" ht="15" customHeight="1">
      <c r="G6351" s="172"/>
      <c r="I6351" s="173"/>
      <c r="J6351" s="173"/>
      <c r="K6351" s="174"/>
      <c r="M6351" s="175"/>
      <c r="N6351" s="174"/>
      <c r="P6351" s="174"/>
      <c r="R6351" s="175"/>
      <c r="S6351" s="174"/>
      <c r="U6351" s="174"/>
      <c r="W6351" s="175"/>
      <c r="X6351" s="174"/>
    </row>
    <row r="6352" spans="7:24" s="165" customFormat="1" ht="15" customHeight="1">
      <c r="G6352" s="172"/>
      <c r="I6352" s="173"/>
      <c r="J6352" s="173"/>
      <c r="K6352" s="174"/>
      <c r="M6352" s="175"/>
      <c r="N6352" s="174"/>
      <c r="P6352" s="174"/>
      <c r="R6352" s="175"/>
      <c r="S6352" s="174"/>
      <c r="U6352" s="174"/>
      <c r="W6352" s="175"/>
      <c r="X6352" s="174"/>
    </row>
    <row r="6353" spans="7:24" s="165" customFormat="1" ht="15" customHeight="1">
      <c r="G6353" s="172"/>
      <c r="I6353" s="173"/>
      <c r="J6353" s="173"/>
      <c r="K6353" s="174"/>
      <c r="M6353" s="175"/>
      <c r="N6353" s="174"/>
      <c r="P6353" s="174"/>
      <c r="R6353" s="175"/>
      <c r="S6353" s="174"/>
      <c r="U6353" s="174"/>
      <c r="W6353" s="175"/>
      <c r="X6353" s="174"/>
    </row>
    <row r="6354" spans="7:24" s="165" customFormat="1" ht="15" customHeight="1">
      <c r="G6354" s="172"/>
      <c r="I6354" s="173"/>
      <c r="J6354" s="173"/>
      <c r="K6354" s="174"/>
      <c r="M6354" s="175"/>
      <c r="N6354" s="174"/>
      <c r="P6354" s="174"/>
      <c r="R6354" s="175"/>
      <c r="S6354" s="174"/>
      <c r="U6354" s="174"/>
      <c r="W6354" s="175"/>
      <c r="X6354" s="174"/>
    </row>
    <row r="6355" spans="7:24" s="165" customFormat="1" ht="15" customHeight="1">
      <c r="G6355" s="172"/>
      <c r="I6355" s="173"/>
      <c r="J6355" s="173"/>
      <c r="K6355" s="174"/>
      <c r="M6355" s="175"/>
      <c r="N6355" s="174"/>
      <c r="P6355" s="174"/>
      <c r="R6355" s="175"/>
      <c r="S6355" s="174"/>
      <c r="U6355" s="174"/>
      <c r="W6355" s="175"/>
      <c r="X6355" s="174"/>
    </row>
    <row r="6356" spans="7:24" s="165" customFormat="1" ht="15" customHeight="1">
      <c r="G6356" s="172"/>
      <c r="I6356" s="173"/>
      <c r="J6356" s="173"/>
      <c r="K6356" s="174"/>
      <c r="M6356" s="175"/>
      <c r="N6356" s="174"/>
      <c r="P6356" s="174"/>
      <c r="R6356" s="175"/>
      <c r="S6356" s="174"/>
      <c r="U6356" s="174"/>
      <c r="W6356" s="175"/>
      <c r="X6356" s="174"/>
    </row>
    <row r="6357" spans="7:24" s="165" customFormat="1" ht="15" customHeight="1">
      <c r="G6357" s="172"/>
      <c r="I6357" s="173"/>
      <c r="J6357" s="173"/>
      <c r="K6357" s="174"/>
      <c r="M6357" s="175"/>
      <c r="N6357" s="174"/>
      <c r="P6357" s="174"/>
      <c r="R6357" s="175"/>
      <c r="S6357" s="174"/>
      <c r="U6357" s="174"/>
      <c r="W6357" s="175"/>
      <c r="X6357" s="174"/>
    </row>
    <row r="6358" spans="7:24" s="165" customFormat="1" ht="15" customHeight="1">
      <c r="G6358" s="172"/>
      <c r="I6358" s="173"/>
      <c r="J6358" s="173"/>
      <c r="K6358" s="174"/>
      <c r="M6358" s="175"/>
      <c r="N6358" s="174"/>
      <c r="P6358" s="174"/>
      <c r="R6358" s="175"/>
      <c r="S6358" s="174"/>
      <c r="U6358" s="174"/>
      <c r="W6358" s="175"/>
      <c r="X6358" s="174"/>
    </row>
    <row r="6359" spans="7:24" s="165" customFormat="1" ht="15" customHeight="1">
      <c r="G6359" s="172"/>
      <c r="I6359" s="173"/>
      <c r="J6359" s="173"/>
      <c r="K6359" s="174"/>
      <c r="M6359" s="175"/>
      <c r="N6359" s="174"/>
      <c r="P6359" s="174"/>
      <c r="R6359" s="175"/>
      <c r="S6359" s="174"/>
      <c r="U6359" s="174"/>
      <c r="W6359" s="175"/>
      <c r="X6359" s="174"/>
    </row>
    <row r="6360" spans="7:24" s="165" customFormat="1" ht="15" customHeight="1">
      <c r="G6360" s="172"/>
      <c r="I6360" s="173"/>
      <c r="J6360" s="173"/>
      <c r="K6360" s="174"/>
      <c r="M6360" s="175"/>
      <c r="N6360" s="174"/>
      <c r="P6360" s="174"/>
      <c r="R6360" s="175"/>
      <c r="S6360" s="174"/>
      <c r="U6360" s="174"/>
      <c r="W6360" s="175"/>
      <c r="X6360" s="174"/>
    </row>
    <row r="6361" spans="7:24" s="165" customFormat="1" ht="15" customHeight="1">
      <c r="G6361" s="172"/>
      <c r="I6361" s="173"/>
      <c r="J6361" s="173"/>
      <c r="K6361" s="174"/>
      <c r="M6361" s="175"/>
      <c r="N6361" s="174"/>
      <c r="P6361" s="174"/>
      <c r="R6361" s="175"/>
      <c r="S6361" s="174"/>
      <c r="U6361" s="174"/>
      <c r="W6361" s="175"/>
      <c r="X6361" s="174"/>
    </row>
    <row r="6362" spans="7:24" s="165" customFormat="1" ht="15" customHeight="1">
      <c r="G6362" s="172"/>
      <c r="I6362" s="173"/>
      <c r="J6362" s="173"/>
      <c r="K6362" s="174"/>
      <c r="M6362" s="175"/>
      <c r="N6362" s="174"/>
      <c r="P6362" s="174"/>
      <c r="R6362" s="175"/>
      <c r="S6362" s="174"/>
      <c r="U6362" s="174"/>
      <c r="W6362" s="175"/>
      <c r="X6362" s="174"/>
    </row>
    <row r="6363" spans="7:24" s="165" customFormat="1" ht="15" customHeight="1">
      <c r="G6363" s="172"/>
      <c r="I6363" s="173"/>
      <c r="J6363" s="173"/>
      <c r="K6363" s="174"/>
      <c r="M6363" s="175"/>
      <c r="N6363" s="174"/>
      <c r="P6363" s="174"/>
      <c r="R6363" s="175"/>
      <c r="S6363" s="174"/>
      <c r="U6363" s="174"/>
      <c r="W6363" s="175"/>
      <c r="X6363" s="174"/>
    </row>
    <row r="6364" spans="7:24" s="165" customFormat="1" ht="15" customHeight="1">
      <c r="G6364" s="172"/>
      <c r="I6364" s="173"/>
      <c r="J6364" s="173"/>
      <c r="K6364" s="174"/>
      <c r="M6364" s="175"/>
      <c r="N6364" s="174"/>
      <c r="P6364" s="174"/>
      <c r="R6364" s="175"/>
      <c r="S6364" s="174"/>
      <c r="U6364" s="174"/>
      <c r="W6364" s="175"/>
      <c r="X6364" s="174"/>
    </row>
    <row r="6365" spans="7:24" s="165" customFormat="1" ht="15" customHeight="1">
      <c r="G6365" s="172"/>
      <c r="I6365" s="173"/>
      <c r="J6365" s="173"/>
      <c r="K6365" s="174"/>
      <c r="M6365" s="175"/>
      <c r="N6365" s="174"/>
      <c r="P6365" s="174"/>
      <c r="R6365" s="175"/>
      <c r="S6365" s="174"/>
      <c r="U6365" s="174"/>
      <c r="W6365" s="175"/>
      <c r="X6365" s="174"/>
    </row>
    <row r="6366" spans="7:24" s="165" customFormat="1" ht="15" customHeight="1">
      <c r="G6366" s="172"/>
      <c r="I6366" s="173"/>
      <c r="J6366" s="173"/>
      <c r="K6366" s="174"/>
      <c r="M6366" s="175"/>
      <c r="N6366" s="174"/>
      <c r="P6366" s="174"/>
      <c r="R6366" s="175"/>
      <c r="S6366" s="174"/>
      <c r="U6366" s="174"/>
      <c r="W6366" s="175"/>
      <c r="X6366" s="174"/>
    </row>
    <row r="6367" spans="7:24" s="165" customFormat="1" ht="15" customHeight="1">
      <c r="G6367" s="172"/>
      <c r="I6367" s="173"/>
      <c r="J6367" s="173"/>
      <c r="K6367" s="174"/>
      <c r="M6367" s="175"/>
      <c r="N6367" s="174"/>
      <c r="P6367" s="174"/>
      <c r="R6367" s="175"/>
      <c r="S6367" s="174"/>
      <c r="U6367" s="174"/>
      <c r="W6367" s="175"/>
      <c r="X6367" s="174"/>
    </row>
    <row r="6368" spans="7:24" s="165" customFormat="1" ht="15" customHeight="1">
      <c r="G6368" s="172"/>
      <c r="I6368" s="173"/>
      <c r="J6368" s="173"/>
      <c r="K6368" s="174"/>
      <c r="M6368" s="175"/>
      <c r="N6368" s="174"/>
      <c r="P6368" s="174"/>
      <c r="R6368" s="175"/>
      <c r="S6368" s="174"/>
      <c r="U6368" s="174"/>
      <c r="W6368" s="175"/>
      <c r="X6368" s="174"/>
    </row>
    <row r="6369" spans="7:24" s="165" customFormat="1" ht="15" customHeight="1">
      <c r="G6369" s="172"/>
      <c r="I6369" s="173"/>
      <c r="J6369" s="173"/>
      <c r="K6369" s="174"/>
      <c r="M6369" s="175"/>
      <c r="N6369" s="174"/>
      <c r="P6369" s="174"/>
      <c r="R6369" s="175"/>
      <c r="S6369" s="174"/>
      <c r="U6369" s="174"/>
      <c r="W6369" s="175"/>
      <c r="X6369" s="174"/>
    </row>
    <row r="6370" spans="7:24" s="165" customFormat="1" ht="15" customHeight="1">
      <c r="G6370" s="172"/>
      <c r="I6370" s="173"/>
      <c r="J6370" s="173"/>
      <c r="K6370" s="174"/>
      <c r="M6370" s="175"/>
      <c r="N6370" s="174"/>
      <c r="P6370" s="174"/>
      <c r="R6370" s="175"/>
      <c r="S6370" s="174"/>
      <c r="U6370" s="174"/>
      <c r="W6370" s="175"/>
      <c r="X6370" s="174"/>
    </row>
    <row r="6371" spans="7:24" s="165" customFormat="1" ht="15" customHeight="1">
      <c r="G6371" s="172"/>
      <c r="I6371" s="173"/>
      <c r="J6371" s="173"/>
      <c r="K6371" s="174"/>
      <c r="M6371" s="175"/>
      <c r="N6371" s="174"/>
      <c r="P6371" s="174"/>
      <c r="R6371" s="175"/>
      <c r="S6371" s="174"/>
      <c r="U6371" s="174"/>
      <c r="W6371" s="175"/>
      <c r="X6371" s="174"/>
    </row>
    <row r="6372" spans="7:24" s="165" customFormat="1" ht="15" customHeight="1">
      <c r="G6372" s="172"/>
      <c r="I6372" s="173"/>
      <c r="J6372" s="173"/>
      <c r="K6372" s="174"/>
      <c r="M6372" s="175"/>
      <c r="N6372" s="174"/>
      <c r="P6372" s="174"/>
      <c r="R6372" s="175"/>
      <c r="S6372" s="174"/>
      <c r="U6372" s="174"/>
      <c r="W6372" s="175"/>
      <c r="X6372" s="174"/>
    </row>
    <row r="6373" spans="7:24" s="165" customFormat="1" ht="15" customHeight="1">
      <c r="G6373" s="172"/>
      <c r="I6373" s="173"/>
      <c r="J6373" s="173"/>
      <c r="K6373" s="174"/>
      <c r="M6373" s="175"/>
      <c r="N6373" s="174"/>
      <c r="P6373" s="174"/>
      <c r="R6373" s="175"/>
      <c r="S6373" s="174"/>
      <c r="U6373" s="174"/>
      <c r="W6373" s="175"/>
      <c r="X6373" s="174"/>
    </row>
    <row r="6374" spans="7:24" s="165" customFormat="1" ht="15" customHeight="1">
      <c r="G6374" s="172"/>
      <c r="I6374" s="173"/>
      <c r="J6374" s="173"/>
      <c r="K6374" s="174"/>
      <c r="M6374" s="175"/>
      <c r="N6374" s="174"/>
      <c r="P6374" s="174"/>
      <c r="R6374" s="175"/>
      <c r="S6374" s="174"/>
      <c r="U6374" s="174"/>
      <c r="W6374" s="175"/>
      <c r="X6374" s="174"/>
    </row>
    <row r="6375" spans="7:24" s="165" customFormat="1" ht="15" customHeight="1">
      <c r="G6375" s="172"/>
      <c r="I6375" s="173"/>
      <c r="J6375" s="173"/>
      <c r="K6375" s="174"/>
      <c r="M6375" s="175"/>
      <c r="N6375" s="174"/>
      <c r="P6375" s="174"/>
      <c r="R6375" s="175"/>
      <c r="S6375" s="174"/>
      <c r="U6375" s="174"/>
      <c r="W6375" s="175"/>
      <c r="X6375" s="174"/>
    </row>
    <row r="6376" spans="7:24" s="165" customFormat="1" ht="15" customHeight="1">
      <c r="G6376" s="172"/>
      <c r="I6376" s="173"/>
      <c r="J6376" s="173"/>
      <c r="K6376" s="174"/>
      <c r="M6376" s="175"/>
      <c r="N6376" s="174"/>
      <c r="P6376" s="174"/>
      <c r="R6376" s="175"/>
      <c r="S6376" s="174"/>
      <c r="U6376" s="174"/>
      <c r="W6376" s="175"/>
      <c r="X6376" s="174"/>
    </row>
    <row r="6377" spans="7:24" s="165" customFormat="1" ht="15" customHeight="1">
      <c r="G6377" s="172"/>
      <c r="I6377" s="173"/>
      <c r="J6377" s="173"/>
      <c r="K6377" s="174"/>
      <c r="M6377" s="175"/>
      <c r="N6377" s="174"/>
      <c r="P6377" s="174"/>
      <c r="R6377" s="175"/>
      <c r="S6377" s="174"/>
      <c r="U6377" s="174"/>
      <c r="W6377" s="175"/>
      <c r="X6377" s="174"/>
    </row>
    <row r="6378" spans="7:24" s="165" customFormat="1" ht="15" customHeight="1">
      <c r="G6378" s="172"/>
      <c r="I6378" s="173"/>
      <c r="J6378" s="173"/>
      <c r="K6378" s="174"/>
      <c r="M6378" s="175"/>
      <c r="N6378" s="174"/>
      <c r="P6378" s="174"/>
      <c r="R6378" s="175"/>
      <c r="S6378" s="174"/>
      <c r="U6378" s="174"/>
      <c r="W6378" s="175"/>
      <c r="X6378" s="174"/>
    </row>
    <row r="6379" spans="7:24" s="165" customFormat="1" ht="15" customHeight="1">
      <c r="G6379" s="172"/>
      <c r="I6379" s="173"/>
      <c r="J6379" s="173"/>
      <c r="K6379" s="174"/>
      <c r="M6379" s="175"/>
      <c r="N6379" s="174"/>
      <c r="P6379" s="174"/>
      <c r="R6379" s="175"/>
      <c r="S6379" s="174"/>
      <c r="U6379" s="174"/>
      <c r="W6379" s="175"/>
      <c r="X6379" s="174"/>
    </row>
    <row r="6380" spans="7:24" s="165" customFormat="1" ht="15" customHeight="1">
      <c r="G6380" s="172"/>
      <c r="I6380" s="173"/>
      <c r="J6380" s="173"/>
      <c r="K6380" s="174"/>
      <c r="M6380" s="175"/>
      <c r="N6380" s="174"/>
      <c r="P6380" s="174"/>
      <c r="R6380" s="175"/>
      <c r="S6380" s="174"/>
      <c r="U6380" s="174"/>
      <c r="W6380" s="175"/>
      <c r="X6380" s="174"/>
    </row>
    <row r="6381" spans="7:24" s="165" customFormat="1" ht="15" customHeight="1">
      <c r="G6381" s="172"/>
      <c r="I6381" s="173"/>
      <c r="J6381" s="173"/>
      <c r="K6381" s="174"/>
      <c r="M6381" s="175"/>
      <c r="N6381" s="174"/>
      <c r="P6381" s="174"/>
      <c r="R6381" s="175"/>
      <c r="S6381" s="174"/>
      <c r="U6381" s="174"/>
      <c r="W6381" s="175"/>
      <c r="X6381" s="174"/>
    </row>
    <row r="6382" spans="7:24" s="165" customFormat="1" ht="15" customHeight="1">
      <c r="G6382" s="172"/>
      <c r="I6382" s="173"/>
      <c r="J6382" s="173"/>
      <c r="K6382" s="174"/>
      <c r="M6382" s="175"/>
      <c r="N6382" s="174"/>
      <c r="P6382" s="174"/>
      <c r="R6382" s="175"/>
      <c r="S6382" s="174"/>
      <c r="U6382" s="174"/>
      <c r="W6382" s="175"/>
      <c r="X6382" s="174"/>
    </row>
    <row r="6383" spans="7:24" s="165" customFormat="1" ht="15" customHeight="1">
      <c r="G6383" s="172"/>
      <c r="I6383" s="173"/>
      <c r="J6383" s="173"/>
      <c r="K6383" s="174"/>
      <c r="M6383" s="175"/>
      <c r="N6383" s="174"/>
      <c r="P6383" s="174"/>
      <c r="R6383" s="175"/>
      <c r="S6383" s="174"/>
      <c r="U6383" s="174"/>
      <c r="W6383" s="175"/>
      <c r="X6383" s="174"/>
    </row>
    <row r="6384" spans="7:24" s="165" customFormat="1" ht="15" customHeight="1">
      <c r="G6384" s="172"/>
      <c r="I6384" s="173"/>
      <c r="J6384" s="173"/>
      <c r="K6384" s="174"/>
      <c r="M6384" s="175"/>
      <c r="N6384" s="174"/>
      <c r="P6384" s="174"/>
      <c r="R6384" s="175"/>
      <c r="S6384" s="174"/>
      <c r="U6384" s="174"/>
      <c r="W6384" s="175"/>
      <c r="X6384" s="174"/>
    </row>
    <row r="6385" spans="7:24" s="165" customFormat="1" ht="15" customHeight="1">
      <c r="G6385" s="172"/>
      <c r="I6385" s="173"/>
      <c r="J6385" s="173"/>
      <c r="K6385" s="174"/>
      <c r="M6385" s="175"/>
      <c r="N6385" s="174"/>
      <c r="P6385" s="174"/>
      <c r="R6385" s="175"/>
      <c r="S6385" s="174"/>
      <c r="U6385" s="174"/>
      <c r="W6385" s="175"/>
      <c r="X6385" s="174"/>
    </row>
    <row r="6386" spans="7:24" s="165" customFormat="1" ht="15" customHeight="1">
      <c r="G6386" s="172"/>
      <c r="I6386" s="173"/>
      <c r="J6386" s="173"/>
      <c r="K6386" s="174"/>
      <c r="M6386" s="175"/>
      <c r="N6386" s="174"/>
      <c r="P6386" s="174"/>
      <c r="R6386" s="175"/>
      <c r="S6386" s="174"/>
      <c r="U6386" s="174"/>
      <c r="W6386" s="175"/>
      <c r="X6386" s="174"/>
    </row>
    <row r="6387" spans="7:24" s="165" customFormat="1" ht="15" customHeight="1">
      <c r="G6387" s="172"/>
      <c r="I6387" s="173"/>
      <c r="J6387" s="173"/>
      <c r="K6387" s="174"/>
      <c r="M6387" s="175"/>
      <c r="N6387" s="174"/>
      <c r="P6387" s="174"/>
      <c r="R6387" s="175"/>
      <c r="S6387" s="174"/>
      <c r="U6387" s="174"/>
      <c r="W6387" s="175"/>
      <c r="X6387" s="174"/>
    </row>
    <row r="6388" spans="7:24" s="165" customFormat="1" ht="15" customHeight="1">
      <c r="G6388" s="172"/>
      <c r="I6388" s="173"/>
      <c r="J6388" s="173"/>
      <c r="K6388" s="174"/>
      <c r="M6388" s="175"/>
      <c r="N6388" s="174"/>
      <c r="P6388" s="174"/>
      <c r="R6388" s="175"/>
      <c r="S6388" s="174"/>
      <c r="U6388" s="174"/>
      <c r="W6388" s="175"/>
      <c r="X6388" s="174"/>
    </row>
    <row r="6389" spans="7:24" s="165" customFormat="1" ht="15" customHeight="1">
      <c r="G6389" s="172"/>
      <c r="I6389" s="173"/>
      <c r="J6389" s="173"/>
      <c r="K6389" s="174"/>
      <c r="M6389" s="175"/>
      <c r="N6389" s="174"/>
      <c r="P6389" s="174"/>
      <c r="R6389" s="175"/>
      <c r="S6389" s="174"/>
      <c r="U6389" s="174"/>
      <c r="W6389" s="175"/>
      <c r="X6389" s="174"/>
    </row>
    <row r="6390" spans="7:24" s="165" customFormat="1" ht="15" customHeight="1">
      <c r="G6390" s="172"/>
      <c r="I6390" s="173"/>
      <c r="J6390" s="173"/>
      <c r="K6390" s="174"/>
      <c r="M6390" s="175"/>
      <c r="N6390" s="174"/>
      <c r="P6390" s="174"/>
      <c r="R6390" s="175"/>
      <c r="S6390" s="174"/>
      <c r="U6390" s="174"/>
      <c r="W6390" s="175"/>
      <c r="X6390" s="174"/>
    </row>
    <row r="6391" spans="7:24" s="165" customFormat="1" ht="15" customHeight="1">
      <c r="G6391" s="172"/>
      <c r="I6391" s="173"/>
      <c r="J6391" s="173"/>
      <c r="K6391" s="174"/>
      <c r="M6391" s="175"/>
      <c r="N6391" s="174"/>
      <c r="P6391" s="174"/>
      <c r="R6391" s="175"/>
      <c r="S6391" s="174"/>
      <c r="U6391" s="174"/>
      <c r="W6391" s="175"/>
      <c r="X6391" s="174"/>
    </row>
    <row r="6392" spans="7:24" s="165" customFormat="1" ht="15" customHeight="1">
      <c r="G6392" s="172"/>
      <c r="I6392" s="173"/>
      <c r="J6392" s="173"/>
      <c r="K6392" s="174"/>
      <c r="M6392" s="175"/>
      <c r="N6392" s="174"/>
      <c r="P6392" s="174"/>
      <c r="R6392" s="175"/>
      <c r="S6392" s="174"/>
      <c r="U6392" s="174"/>
      <c r="W6392" s="175"/>
      <c r="X6392" s="174"/>
    </row>
    <row r="6393" spans="7:24" s="165" customFormat="1" ht="15" customHeight="1">
      <c r="G6393" s="172"/>
      <c r="I6393" s="173"/>
      <c r="J6393" s="173"/>
      <c r="K6393" s="174"/>
      <c r="M6393" s="175"/>
      <c r="N6393" s="174"/>
      <c r="P6393" s="174"/>
      <c r="R6393" s="175"/>
      <c r="S6393" s="174"/>
      <c r="U6393" s="174"/>
      <c r="W6393" s="175"/>
      <c r="X6393" s="174"/>
    </row>
    <row r="6394" spans="7:24" s="165" customFormat="1" ht="15" customHeight="1">
      <c r="G6394" s="172"/>
      <c r="I6394" s="173"/>
      <c r="J6394" s="173"/>
      <c r="K6394" s="174"/>
      <c r="M6394" s="175"/>
      <c r="N6394" s="174"/>
      <c r="P6394" s="174"/>
      <c r="R6394" s="175"/>
      <c r="S6394" s="174"/>
      <c r="U6394" s="174"/>
      <c r="W6394" s="175"/>
      <c r="X6394" s="174"/>
    </row>
    <row r="6395" spans="7:24" s="165" customFormat="1" ht="15" customHeight="1">
      <c r="G6395" s="172"/>
      <c r="I6395" s="173"/>
      <c r="J6395" s="173"/>
      <c r="K6395" s="174"/>
      <c r="M6395" s="175"/>
      <c r="N6395" s="174"/>
      <c r="P6395" s="174"/>
      <c r="R6395" s="175"/>
      <c r="S6395" s="174"/>
      <c r="U6395" s="174"/>
      <c r="W6395" s="175"/>
      <c r="X6395" s="174"/>
    </row>
    <row r="6396" spans="7:24" s="165" customFormat="1" ht="15" customHeight="1">
      <c r="G6396" s="172"/>
      <c r="I6396" s="173"/>
      <c r="J6396" s="173"/>
      <c r="K6396" s="174"/>
      <c r="M6396" s="175"/>
      <c r="N6396" s="174"/>
      <c r="P6396" s="174"/>
      <c r="R6396" s="175"/>
      <c r="S6396" s="174"/>
      <c r="U6396" s="174"/>
      <c r="W6396" s="175"/>
      <c r="X6396" s="174"/>
    </row>
    <row r="6397" spans="7:24" s="165" customFormat="1" ht="15" customHeight="1">
      <c r="G6397" s="172"/>
      <c r="I6397" s="173"/>
      <c r="J6397" s="173"/>
      <c r="K6397" s="174"/>
      <c r="M6397" s="175"/>
      <c r="N6397" s="174"/>
      <c r="P6397" s="174"/>
      <c r="R6397" s="175"/>
      <c r="S6397" s="174"/>
      <c r="U6397" s="174"/>
      <c r="W6397" s="175"/>
      <c r="X6397" s="174"/>
    </row>
    <row r="6398" spans="7:24" s="165" customFormat="1" ht="15" customHeight="1">
      <c r="G6398" s="172"/>
      <c r="I6398" s="173"/>
      <c r="J6398" s="173"/>
      <c r="K6398" s="174"/>
      <c r="M6398" s="175"/>
      <c r="N6398" s="174"/>
      <c r="P6398" s="174"/>
      <c r="R6398" s="175"/>
      <c r="S6398" s="174"/>
      <c r="U6398" s="174"/>
      <c r="W6398" s="175"/>
      <c r="X6398" s="174"/>
    </row>
    <row r="6399" spans="7:24" s="165" customFormat="1" ht="15" customHeight="1">
      <c r="G6399" s="172"/>
      <c r="I6399" s="173"/>
      <c r="J6399" s="173"/>
      <c r="K6399" s="174"/>
      <c r="M6399" s="175"/>
      <c r="N6399" s="174"/>
      <c r="P6399" s="174"/>
      <c r="R6399" s="175"/>
      <c r="S6399" s="174"/>
      <c r="U6399" s="174"/>
      <c r="W6399" s="175"/>
      <c r="X6399" s="174"/>
    </row>
    <row r="6400" spans="7:24" s="165" customFormat="1" ht="15" customHeight="1">
      <c r="G6400" s="172"/>
      <c r="I6400" s="173"/>
      <c r="J6400" s="173"/>
      <c r="K6400" s="174"/>
      <c r="M6400" s="175"/>
      <c r="N6400" s="174"/>
      <c r="P6400" s="174"/>
      <c r="R6400" s="175"/>
      <c r="S6400" s="174"/>
      <c r="U6400" s="174"/>
      <c r="W6400" s="175"/>
      <c r="X6400" s="174"/>
    </row>
    <row r="6401" spans="7:24" s="165" customFormat="1" ht="15" customHeight="1">
      <c r="G6401" s="172"/>
      <c r="I6401" s="173"/>
      <c r="J6401" s="173"/>
      <c r="K6401" s="174"/>
      <c r="M6401" s="175"/>
      <c r="N6401" s="174"/>
      <c r="P6401" s="174"/>
      <c r="R6401" s="175"/>
      <c r="S6401" s="174"/>
      <c r="U6401" s="174"/>
      <c r="W6401" s="175"/>
      <c r="X6401" s="174"/>
    </row>
    <row r="6402" spans="7:24" s="165" customFormat="1" ht="15" customHeight="1">
      <c r="G6402" s="172"/>
      <c r="I6402" s="173"/>
      <c r="J6402" s="173"/>
      <c r="K6402" s="174"/>
      <c r="M6402" s="175"/>
      <c r="N6402" s="174"/>
      <c r="P6402" s="174"/>
      <c r="R6402" s="175"/>
      <c r="S6402" s="174"/>
      <c r="U6402" s="174"/>
      <c r="W6402" s="175"/>
      <c r="X6402" s="174"/>
    </row>
    <row r="6403" spans="7:24" s="165" customFormat="1" ht="15" customHeight="1">
      <c r="G6403" s="172"/>
      <c r="I6403" s="173"/>
      <c r="J6403" s="173"/>
      <c r="K6403" s="174"/>
      <c r="M6403" s="175"/>
      <c r="N6403" s="174"/>
      <c r="P6403" s="174"/>
      <c r="R6403" s="175"/>
      <c r="S6403" s="174"/>
      <c r="U6403" s="174"/>
      <c r="W6403" s="175"/>
      <c r="X6403" s="174"/>
    </row>
    <row r="6404" spans="7:24" s="165" customFormat="1" ht="15" customHeight="1">
      <c r="G6404" s="172"/>
      <c r="I6404" s="173"/>
      <c r="J6404" s="173"/>
      <c r="K6404" s="174"/>
      <c r="M6404" s="175"/>
      <c r="N6404" s="174"/>
      <c r="P6404" s="174"/>
      <c r="R6404" s="175"/>
      <c r="S6404" s="174"/>
      <c r="U6404" s="174"/>
      <c r="W6404" s="175"/>
      <c r="X6404" s="174"/>
    </row>
    <row r="6405" spans="7:24" s="165" customFormat="1" ht="15" customHeight="1">
      <c r="G6405" s="172"/>
      <c r="I6405" s="173"/>
      <c r="J6405" s="173"/>
      <c r="K6405" s="174"/>
      <c r="M6405" s="175"/>
      <c r="N6405" s="174"/>
      <c r="P6405" s="174"/>
      <c r="R6405" s="175"/>
      <c r="S6405" s="174"/>
      <c r="U6405" s="174"/>
      <c r="W6405" s="175"/>
      <c r="X6405" s="174"/>
    </row>
    <row r="6406" spans="7:24" s="165" customFormat="1" ht="15" customHeight="1">
      <c r="G6406" s="172"/>
      <c r="I6406" s="173"/>
      <c r="J6406" s="173"/>
      <c r="K6406" s="174"/>
      <c r="M6406" s="175"/>
      <c r="N6406" s="174"/>
      <c r="P6406" s="174"/>
      <c r="R6406" s="175"/>
      <c r="S6406" s="174"/>
      <c r="U6406" s="174"/>
      <c r="W6406" s="175"/>
      <c r="X6406" s="174"/>
    </row>
    <row r="6407" spans="7:24" s="165" customFormat="1" ht="15" customHeight="1">
      <c r="G6407" s="172"/>
      <c r="I6407" s="173"/>
      <c r="J6407" s="173"/>
      <c r="K6407" s="174"/>
      <c r="M6407" s="175"/>
      <c r="N6407" s="174"/>
      <c r="P6407" s="174"/>
      <c r="R6407" s="175"/>
      <c r="S6407" s="174"/>
      <c r="U6407" s="174"/>
      <c r="W6407" s="175"/>
      <c r="X6407" s="174"/>
    </row>
    <row r="6408" spans="7:24" s="165" customFormat="1" ht="15" customHeight="1">
      <c r="G6408" s="172"/>
      <c r="I6408" s="173"/>
      <c r="J6408" s="173"/>
      <c r="K6408" s="174"/>
      <c r="M6408" s="175"/>
      <c r="N6408" s="174"/>
      <c r="P6408" s="174"/>
      <c r="R6408" s="175"/>
      <c r="S6408" s="174"/>
      <c r="U6408" s="174"/>
      <c r="W6408" s="175"/>
      <c r="X6408" s="174"/>
    </row>
    <row r="6409" spans="7:24" s="165" customFormat="1" ht="15" customHeight="1">
      <c r="G6409" s="172"/>
      <c r="I6409" s="173"/>
      <c r="J6409" s="173"/>
      <c r="K6409" s="174"/>
      <c r="M6409" s="175"/>
      <c r="N6409" s="174"/>
      <c r="P6409" s="174"/>
      <c r="R6409" s="175"/>
      <c r="S6409" s="174"/>
      <c r="U6409" s="174"/>
      <c r="W6409" s="175"/>
      <c r="X6409" s="174"/>
    </row>
    <row r="6410" spans="7:24" s="165" customFormat="1" ht="15" customHeight="1">
      <c r="G6410" s="172"/>
      <c r="I6410" s="173"/>
      <c r="J6410" s="173"/>
      <c r="K6410" s="174"/>
      <c r="M6410" s="175"/>
      <c r="N6410" s="174"/>
      <c r="P6410" s="174"/>
      <c r="R6410" s="175"/>
      <c r="S6410" s="174"/>
      <c r="U6410" s="174"/>
      <c r="W6410" s="175"/>
      <c r="X6410" s="174"/>
    </row>
    <row r="6411" spans="7:24" s="165" customFormat="1" ht="15" customHeight="1">
      <c r="G6411" s="172"/>
      <c r="I6411" s="173"/>
      <c r="J6411" s="173"/>
      <c r="K6411" s="174"/>
      <c r="M6411" s="175"/>
      <c r="N6411" s="174"/>
      <c r="P6411" s="174"/>
      <c r="R6411" s="175"/>
      <c r="S6411" s="174"/>
      <c r="U6411" s="174"/>
      <c r="W6411" s="175"/>
      <c r="X6411" s="174"/>
    </row>
    <row r="6412" spans="7:24" s="165" customFormat="1" ht="15" customHeight="1">
      <c r="G6412" s="172"/>
      <c r="I6412" s="173"/>
      <c r="J6412" s="173"/>
      <c r="K6412" s="174"/>
      <c r="M6412" s="175"/>
      <c r="N6412" s="174"/>
      <c r="P6412" s="174"/>
      <c r="R6412" s="175"/>
      <c r="S6412" s="174"/>
      <c r="U6412" s="174"/>
      <c r="W6412" s="175"/>
      <c r="X6412" s="174"/>
    </row>
    <row r="6413" spans="7:24" s="165" customFormat="1" ht="15" customHeight="1">
      <c r="G6413" s="172"/>
      <c r="I6413" s="173"/>
      <c r="J6413" s="173"/>
      <c r="K6413" s="174"/>
      <c r="M6413" s="175"/>
      <c r="N6413" s="174"/>
      <c r="P6413" s="174"/>
      <c r="R6413" s="175"/>
      <c r="S6413" s="174"/>
      <c r="U6413" s="174"/>
      <c r="W6413" s="175"/>
      <c r="X6413" s="174"/>
    </row>
    <row r="6414" spans="7:24" s="165" customFormat="1" ht="15" customHeight="1">
      <c r="G6414" s="172"/>
      <c r="I6414" s="173"/>
      <c r="J6414" s="173"/>
      <c r="K6414" s="174"/>
      <c r="M6414" s="175"/>
      <c r="N6414" s="174"/>
      <c r="P6414" s="174"/>
      <c r="R6414" s="175"/>
      <c r="S6414" s="174"/>
      <c r="U6414" s="174"/>
      <c r="W6414" s="175"/>
      <c r="X6414" s="174"/>
    </row>
    <row r="6415" spans="7:24" s="165" customFormat="1" ht="15" customHeight="1">
      <c r="G6415" s="172"/>
      <c r="I6415" s="173"/>
      <c r="J6415" s="173"/>
      <c r="K6415" s="174"/>
      <c r="M6415" s="175"/>
      <c r="N6415" s="174"/>
      <c r="P6415" s="174"/>
      <c r="R6415" s="175"/>
      <c r="S6415" s="174"/>
      <c r="U6415" s="174"/>
      <c r="W6415" s="175"/>
      <c r="X6415" s="174"/>
    </row>
    <row r="6416" spans="7:24" s="165" customFormat="1" ht="15" customHeight="1">
      <c r="G6416" s="172"/>
      <c r="I6416" s="173"/>
      <c r="J6416" s="173"/>
      <c r="K6416" s="174"/>
      <c r="M6416" s="175"/>
      <c r="N6416" s="174"/>
      <c r="P6416" s="174"/>
      <c r="R6416" s="175"/>
      <c r="S6416" s="174"/>
      <c r="U6416" s="174"/>
      <c r="W6416" s="175"/>
      <c r="X6416" s="174"/>
    </row>
    <row r="6417" spans="7:24" s="165" customFormat="1" ht="15" customHeight="1">
      <c r="G6417" s="172"/>
      <c r="I6417" s="173"/>
      <c r="J6417" s="173"/>
      <c r="K6417" s="174"/>
      <c r="M6417" s="175"/>
      <c r="N6417" s="174"/>
      <c r="P6417" s="174"/>
      <c r="R6417" s="175"/>
      <c r="S6417" s="174"/>
      <c r="U6417" s="174"/>
      <c r="W6417" s="175"/>
      <c r="X6417" s="174"/>
    </row>
    <row r="6418" spans="7:24" s="165" customFormat="1" ht="15" customHeight="1">
      <c r="G6418" s="172"/>
      <c r="I6418" s="173"/>
      <c r="J6418" s="173"/>
      <c r="K6418" s="174"/>
      <c r="M6418" s="175"/>
      <c r="N6418" s="174"/>
      <c r="P6418" s="174"/>
      <c r="R6418" s="175"/>
      <c r="S6418" s="174"/>
      <c r="U6418" s="174"/>
      <c r="W6418" s="175"/>
      <c r="X6418" s="174"/>
    </row>
    <row r="6419" spans="7:24" s="165" customFormat="1" ht="15" customHeight="1">
      <c r="G6419" s="172"/>
      <c r="I6419" s="173"/>
      <c r="J6419" s="173"/>
      <c r="K6419" s="174"/>
      <c r="M6419" s="175"/>
      <c r="N6419" s="174"/>
      <c r="P6419" s="174"/>
      <c r="R6419" s="175"/>
      <c r="S6419" s="174"/>
      <c r="U6419" s="174"/>
      <c r="W6419" s="175"/>
      <c r="X6419" s="174"/>
    </row>
    <row r="6420" spans="7:24" s="165" customFormat="1" ht="15" customHeight="1">
      <c r="G6420" s="172"/>
      <c r="I6420" s="173"/>
      <c r="J6420" s="173"/>
      <c r="K6420" s="174"/>
      <c r="M6420" s="175"/>
      <c r="N6420" s="174"/>
      <c r="P6420" s="174"/>
      <c r="R6420" s="175"/>
      <c r="S6420" s="174"/>
      <c r="U6420" s="174"/>
      <c r="W6420" s="175"/>
      <c r="X6420" s="174"/>
    </row>
    <row r="6421" spans="7:24" s="165" customFormat="1" ht="15" customHeight="1">
      <c r="G6421" s="172"/>
      <c r="I6421" s="173"/>
      <c r="J6421" s="173"/>
      <c r="K6421" s="174"/>
      <c r="M6421" s="175"/>
      <c r="N6421" s="174"/>
      <c r="P6421" s="174"/>
      <c r="R6421" s="175"/>
      <c r="S6421" s="174"/>
      <c r="U6421" s="174"/>
      <c r="W6421" s="175"/>
      <c r="X6421" s="174"/>
    </row>
    <row r="6422" spans="7:24" s="165" customFormat="1" ht="15" customHeight="1">
      <c r="G6422" s="172"/>
      <c r="I6422" s="173"/>
      <c r="J6422" s="173"/>
      <c r="K6422" s="174"/>
      <c r="M6422" s="175"/>
      <c r="N6422" s="174"/>
      <c r="P6422" s="174"/>
      <c r="R6422" s="175"/>
      <c r="S6422" s="174"/>
      <c r="U6422" s="174"/>
      <c r="W6422" s="175"/>
      <c r="X6422" s="174"/>
    </row>
    <row r="6423" spans="7:24" s="165" customFormat="1" ht="15" customHeight="1">
      <c r="G6423" s="172"/>
      <c r="I6423" s="173"/>
      <c r="J6423" s="173"/>
      <c r="K6423" s="174"/>
      <c r="M6423" s="175"/>
      <c r="N6423" s="174"/>
      <c r="P6423" s="174"/>
      <c r="R6423" s="175"/>
      <c r="S6423" s="174"/>
      <c r="U6423" s="174"/>
      <c r="W6423" s="175"/>
      <c r="X6423" s="174"/>
    </row>
    <row r="6424" spans="7:24" s="165" customFormat="1" ht="15" customHeight="1">
      <c r="G6424" s="172"/>
      <c r="I6424" s="173"/>
      <c r="J6424" s="173"/>
      <c r="K6424" s="174"/>
      <c r="M6424" s="175"/>
      <c r="N6424" s="174"/>
      <c r="P6424" s="174"/>
      <c r="R6424" s="175"/>
      <c r="S6424" s="174"/>
      <c r="U6424" s="174"/>
      <c r="W6424" s="175"/>
      <c r="X6424" s="174"/>
    </row>
    <row r="6425" spans="7:24" s="165" customFormat="1" ht="15" customHeight="1">
      <c r="G6425" s="172"/>
      <c r="I6425" s="173"/>
      <c r="J6425" s="173"/>
      <c r="K6425" s="174"/>
      <c r="M6425" s="175"/>
      <c r="N6425" s="174"/>
      <c r="P6425" s="174"/>
      <c r="R6425" s="175"/>
      <c r="S6425" s="174"/>
      <c r="U6425" s="174"/>
      <c r="W6425" s="175"/>
      <c r="X6425" s="174"/>
    </row>
    <row r="6426" spans="7:24" s="165" customFormat="1" ht="15" customHeight="1">
      <c r="G6426" s="172"/>
      <c r="I6426" s="173"/>
      <c r="J6426" s="173"/>
      <c r="K6426" s="174"/>
      <c r="M6426" s="175"/>
      <c r="N6426" s="174"/>
      <c r="P6426" s="174"/>
      <c r="R6426" s="175"/>
      <c r="S6426" s="174"/>
      <c r="U6426" s="174"/>
      <c r="W6426" s="175"/>
      <c r="X6426" s="174"/>
    </row>
    <row r="6427" spans="7:24" s="165" customFormat="1" ht="15" customHeight="1">
      <c r="G6427" s="172"/>
      <c r="I6427" s="173"/>
      <c r="J6427" s="173"/>
      <c r="K6427" s="174"/>
      <c r="M6427" s="175"/>
      <c r="N6427" s="174"/>
      <c r="P6427" s="174"/>
      <c r="R6427" s="175"/>
      <c r="S6427" s="174"/>
      <c r="U6427" s="174"/>
      <c r="W6427" s="175"/>
      <c r="X6427" s="174"/>
    </row>
    <row r="6428" spans="7:24" s="165" customFormat="1" ht="15" customHeight="1">
      <c r="G6428" s="172"/>
      <c r="I6428" s="173"/>
      <c r="J6428" s="173"/>
      <c r="K6428" s="174"/>
      <c r="M6428" s="175"/>
      <c r="N6428" s="174"/>
      <c r="P6428" s="174"/>
      <c r="R6428" s="175"/>
      <c r="S6428" s="174"/>
      <c r="U6428" s="174"/>
      <c r="W6428" s="175"/>
      <c r="X6428" s="174"/>
    </row>
    <row r="6429" spans="7:24" s="165" customFormat="1" ht="15" customHeight="1">
      <c r="G6429" s="172"/>
      <c r="I6429" s="173"/>
      <c r="J6429" s="173"/>
      <c r="K6429" s="174"/>
      <c r="M6429" s="175"/>
      <c r="N6429" s="174"/>
      <c r="P6429" s="174"/>
      <c r="R6429" s="175"/>
      <c r="S6429" s="174"/>
      <c r="U6429" s="174"/>
      <c r="W6429" s="175"/>
      <c r="X6429" s="174"/>
    </row>
    <row r="6430" spans="7:24" s="165" customFormat="1" ht="15" customHeight="1">
      <c r="G6430" s="172"/>
      <c r="I6430" s="173"/>
      <c r="J6430" s="173"/>
      <c r="K6430" s="174"/>
      <c r="M6430" s="175"/>
      <c r="N6430" s="174"/>
      <c r="P6430" s="174"/>
      <c r="R6430" s="175"/>
      <c r="S6430" s="174"/>
      <c r="U6430" s="174"/>
      <c r="W6430" s="175"/>
      <c r="X6430" s="174"/>
    </row>
    <row r="6431" spans="7:24" s="165" customFormat="1" ht="15" customHeight="1">
      <c r="G6431" s="172"/>
      <c r="I6431" s="173"/>
      <c r="J6431" s="173"/>
      <c r="K6431" s="174"/>
      <c r="M6431" s="175"/>
      <c r="N6431" s="174"/>
      <c r="P6431" s="174"/>
      <c r="R6431" s="175"/>
      <c r="S6431" s="174"/>
      <c r="U6431" s="174"/>
      <c r="W6431" s="175"/>
      <c r="X6431" s="174"/>
    </row>
    <row r="6432" spans="7:24" s="165" customFormat="1" ht="15" customHeight="1">
      <c r="G6432" s="172"/>
      <c r="I6432" s="173"/>
      <c r="J6432" s="173"/>
      <c r="K6432" s="174"/>
      <c r="M6432" s="175"/>
      <c r="N6432" s="174"/>
      <c r="P6432" s="174"/>
      <c r="R6432" s="175"/>
      <c r="S6432" s="174"/>
      <c r="U6432" s="174"/>
      <c r="W6432" s="175"/>
      <c r="X6432" s="174"/>
    </row>
    <row r="6433" spans="7:24" s="165" customFormat="1" ht="15" customHeight="1">
      <c r="G6433" s="172"/>
      <c r="I6433" s="173"/>
      <c r="J6433" s="173"/>
      <c r="K6433" s="174"/>
      <c r="M6433" s="175"/>
      <c r="N6433" s="174"/>
      <c r="P6433" s="174"/>
      <c r="R6433" s="175"/>
      <c r="S6433" s="174"/>
      <c r="U6433" s="174"/>
      <c r="W6433" s="175"/>
      <c r="X6433" s="174"/>
    </row>
    <row r="6434" spans="7:24" s="165" customFormat="1" ht="15" customHeight="1">
      <c r="G6434" s="172"/>
      <c r="I6434" s="173"/>
      <c r="J6434" s="173"/>
      <c r="K6434" s="174"/>
      <c r="M6434" s="175"/>
      <c r="N6434" s="174"/>
      <c r="P6434" s="174"/>
      <c r="R6434" s="175"/>
      <c r="S6434" s="174"/>
      <c r="U6434" s="174"/>
      <c r="W6434" s="175"/>
      <c r="X6434" s="174"/>
    </row>
    <row r="6435" spans="7:24" s="165" customFormat="1" ht="15" customHeight="1">
      <c r="G6435" s="172"/>
      <c r="I6435" s="173"/>
      <c r="J6435" s="173"/>
      <c r="K6435" s="174"/>
      <c r="M6435" s="175"/>
      <c r="N6435" s="174"/>
      <c r="P6435" s="174"/>
      <c r="R6435" s="175"/>
      <c r="S6435" s="174"/>
      <c r="U6435" s="174"/>
      <c r="W6435" s="175"/>
      <c r="X6435" s="174"/>
    </row>
    <row r="6436" spans="7:24" s="165" customFormat="1" ht="15" customHeight="1">
      <c r="G6436" s="172"/>
      <c r="I6436" s="173"/>
      <c r="J6436" s="173"/>
      <c r="K6436" s="174"/>
      <c r="M6436" s="175"/>
      <c r="N6436" s="174"/>
      <c r="P6436" s="174"/>
      <c r="R6436" s="175"/>
      <c r="S6436" s="174"/>
      <c r="U6436" s="174"/>
      <c r="W6436" s="175"/>
      <c r="X6436" s="174"/>
    </row>
    <row r="6437" spans="7:24" s="165" customFormat="1" ht="15" customHeight="1">
      <c r="G6437" s="172"/>
      <c r="I6437" s="173"/>
      <c r="J6437" s="173"/>
      <c r="K6437" s="174"/>
      <c r="M6437" s="175"/>
      <c r="N6437" s="174"/>
      <c r="P6437" s="174"/>
      <c r="R6437" s="175"/>
      <c r="S6437" s="174"/>
      <c r="U6437" s="174"/>
      <c r="W6437" s="175"/>
      <c r="X6437" s="174"/>
    </row>
    <row r="6438" spans="7:24" s="165" customFormat="1" ht="15" customHeight="1">
      <c r="G6438" s="172"/>
      <c r="I6438" s="173"/>
      <c r="J6438" s="173"/>
      <c r="K6438" s="174"/>
      <c r="M6438" s="175"/>
      <c r="N6438" s="174"/>
      <c r="P6438" s="174"/>
      <c r="R6438" s="175"/>
      <c r="S6438" s="174"/>
      <c r="U6438" s="174"/>
      <c r="W6438" s="175"/>
      <c r="X6438" s="174"/>
    </row>
    <row r="6439" spans="7:24" s="165" customFormat="1" ht="15" customHeight="1">
      <c r="G6439" s="172"/>
      <c r="I6439" s="173"/>
      <c r="J6439" s="173"/>
      <c r="K6439" s="174"/>
      <c r="M6439" s="175"/>
      <c r="N6439" s="174"/>
      <c r="P6439" s="174"/>
      <c r="R6439" s="175"/>
      <c r="S6439" s="174"/>
      <c r="U6439" s="174"/>
      <c r="W6439" s="175"/>
      <c r="X6439" s="174"/>
    </row>
    <row r="6440" spans="7:24" s="165" customFormat="1" ht="15" customHeight="1">
      <c r="G6440" s="172"/>
      <c r="I6440" s="173"/>
      <c r="J6440" s="173"/>
      <c r="K6440" s="174"/>
      <c r="M6440" s="175"/>
      <c r="N6440" s="174"/>
      <c r="P6440" s="174"/>
      <c r="R6440" s="175"/>
      <c r="S6440" s="174"/>
      <c r="U6440" s="174"/>
      <c r="W6440" s="175"/>
      <c r="X6440" s="174"/>
    </row>
    <row r="6441" spans="7:24" s="165" customFormat="1" ht="15" customHeight="1">
      <c r="G6441" s="172"/>
      <c r="I6441" s="173"/>
      <c r="J6441" s="173"/>
      <c r="K6441" s="174"/>
      <c r="M6441" s="175"/>
      <c r="N6441" s="174"/>
      <c r="P6441" s="174"/>
      <c r="R6441" s="175"/>
      <c r="S6441" s="174"/>
      <c r="U6441" s="174"/>
      <c r="W6441" s="175"/>
      <c r="X6441" s="174"/>
    </row>
    <row r="6442" spans="7:24" s="165" customFormat="1" ht="15" customHeight="1">
      <c r="G6442" s="172"/>
      <c r="I6442" s="173"/>
      <c r="J6442" s="173"/>
      <c r="K6442" s="174"/>
      <c r="M6442" s="175"/>
      <c r="N6442" s="174"/>
      <c r="P6442" s="174"/>
      <c r="R6442" s="175"/>
      <c r="S6442" s="174"/>
      <c r="U6442" s="174"/>
      <c r="W6442" s="175"/>
      <c r="X6442" s="174"/>
    </row>
    <row r="6443" spans="7:24" s="165" customFormat="1" ht="15" customHeight="1">
      <c r="G6443" s="172"/>
      <c r="I6443" s="173"/>
      <c r="J6443" s="173"/>
      <c r="K6443" s="174"/>
      <c r="M6443" s="175"/>
      <c r="N6443" s="174"/>
      <c r="P6443" s="174"/>
      <c r="R6443" s="175"/>
      <c r="S6443" s="174"/>
      <c r="U6443" s="174"/>
      <c r="W6443" s="175"/>
      <c r="X6443" s="174"/>
    </row>
    <row r="6444" spans="7:24" s="165" customFormat="1" ht="15" customHeight="1">
      <c r="G6444" s="172"/>
      <c r="I6444" s="173"/>
      <c r="J6444" s="173"/>
      <c r="K6444" s="174"/>
      <c r="M6444" s="175"/>
      <c r="N6444" s="174"/>
      <c r="P6444" s="174"/>
      <c r="R6444" s="175"/>
      <c r="S6444" s="174"/>
      <c r="U6444" s="174"/>
      <c r="W6444" s="175"/>
      <c r="X6444" s="174"/>
    </row>
    <row r="6445" spans="7:24" s="165" customFormat="1" ht="15" customHeight="1">
      <c r="G6445" s="172"/>
      <c r="I6445" s="173"/>
      <c r="J6445" s="173"/>
      <c r="K6445" s="174"/>
      <c r="M6445" s="175"/>
      <c r="N6445" s="174"/>
      <c r="P6445" s="174"/>
      <c r="R6445" s="175"/>
      <c r="S6445" s="174"/>
      <c r="U6445" s="174"/>
      <c r="W6445" s="175"/>
      <c r="X6445" s="174"/>
    </row>
    <row r="6446" spans="7:24" s="165" customFormat="1" ht="15" customHeight="1">
      <c r="G6446" s="172"/>
      <c r="I6446" s="173"/>
      <c r="J6446" s="173"/>
      <c r="K6446" s="174"/>
      <c r="M6446" s="175"/>
      <c r="N6446" s="174"/>
      <c r="P6446" s="174"/>
      <c r="R6446" s="175"/>
      <c r="S6446" s="174"/>
      <c r="U6446" s="174"/>
      <c r="W6446" s="175"/>
      <c r="X6446" s="174"/>
    </row>
    <row r="6447" spans="7:24" s="165" customFormat="1" ht="15" customHeight="1">
      <c r="G6447" s="172"/>
      <c r="I6447" s="173"/>
      <c r="J6447" s="173"/>
      <c r="K6447" s="174"/>
      <c r="M6447" s="175"/>
      <c r="N6447" s="174"/>
      <c r="P6447" s="174"/>
      <c r="R6447" s="175"/>
      <c r="S6447" s="174"/>
      <c r="U6447" s="174"/>
      <c r="W6447" s="175"/>
      <c r="X6447" s="174"/>
    </row>
    <row r="6448" spans="7:24" s="165" customFormat="1" ht="15" customHeight="1">
      <c r="G6448" s="172"/>
      <c r="I6448" s="173"/>
      <c r="J6448" s="173"/>
      <c r="K6448" s="174"/>
      <c r="M6448" s="175"/>
      <c r="N6448" s="174"/>
      <c r="P6448" s="174"/>
      <c r="R6448" s="175"/>
      <c r="S6448" s="174"/>
      <c r="U6448" s="174"/>
      <c r="W6448" s="175"/>
      <c r="X6448" s="174"/>
    </row>
    <row r="6449" spans="7:24" s="165" customFormat="1" ht="15" customHeight="1">
      <c r="G6449" s="172"/>
      <c r="I6449" s="173"/>
      <c r="J6449" s="173"/>
      <c r="K6449" s="174"/>
      <c r="M6449" s="175"/>
      <c r="N6449" s="174"/>
      <c r="P6449" s="174"/>
      <c r="R6449" s="175"/>
      <c r="S6449" s="174"/>
      <c r="U6449" s="174"/>
      <c r="W6449" s="175"/>
      <c r="X6449" s="174"/>
    </row>
    <row r="6450" spans="7:24" s="165" customFormat="1" ht="15" customHeight="1">
      <c r="G6450" s="172"/>
      <c r="I6450" s="173"/>
      <c r="J6450" s="173"/>
      <c r="K6450" s="174"/>
      <c r="M6450" s="175"/>
      <c r="N6450" s="174"/>
      <c r="P6450" s="174"/>
      <c r="R6450" s="175"/>
      <c r="S6450" s="174"/>
      <c r="U6450" s="174"/>
      <c r="W6450" s="175"/>
      <c r="X6450" s="174"/>
    </row>
    <row r="6451" spans="7:24" s="165" customFormat="1" ht="15" customHeight="1">
      <c r="G6451" s="172"/>
      <c r="I6451" s="173"/>
      <c r="J6451" s="173"/>
      <c r="K6451" s="174"/>
      <c r="M6451" s="175"/>
      <c r="N6451" s="174"/>
      <c r="P6451" s="174"/>
      <c r="R6451" s="175"/>
      <c r="S6451" s="174"/>
      <c r="U6451" s="174"/>
      <c r="W6451" s="175"/>
      <c r="X6451" s="174"/>
    </row>
    <row r="6452" spans="7:24" s="165" customFormat="1" ht="15" customHeight="1">
      <c r="G6452" s="172"/>
      <c r="I6452" s="173"/>
      <c r="J6452" s="173"/>
      <c r="K6452" s="174"/>
      <c r="M6452" s="175"/>
      <c r="N6452" s="174"/>
      <c r="P6452" s="174"/>
      <c r="R6452" s="175"/>
      <c r="S6452" s="174"/>
      <c r="U6452" s="174"/>
      <c r="W6452" s="175"/>
      <c r="X6452" s="174"/>
    </row>
    <row r="6453" spans="7:24" s="165" customFormat="1" ht="15" customHeight="1">
      <c r="G6453" s="172"/>
      <c r="I6453" s="173"/>
      <c r="J6453" s="173"/>
      <c r="K6453" s="174"/>
      <c r="M6453" s="175"/>
      <c r="N6453" s="174"/>
      <c r="P6453" s="174"/>
      <c r="R6453" s="175"/>
      <c r="S6453" s="174"/>
      <c r="U6453" s="174"/>
      <c r="W6453" s="175"/>
      <c r="X6453" s="174"/>
    </row>
    <row r="6454" spans="7:24" s="165" customFormat="1" ht="15" customHeight="1">
      <c r="G6454" s="172"/>
      <c r="I6454" s="173"/>
      <c r="J6454" s="173"/>
      <c r="K6454" s="174"/>
      <c r="M6454" s="175"/>
      <c r="N6454" s="174"/>
      <c r="P6454" s="174"/>
      <c r="R6454" s="175"/>
      <c r="S6454" s="174"/>
      <c r="U6454" s="174"/>
      <c r="W6454" s="175"/>
      <c r="X6454" s="174"/>
    </row>
    <row r="6455" spans="7:24" s="165" customFormat="1" ht="15" customHeight="1">
      <c r="G6455" s="172"/>
      <c r="I6455" s="173"/>
      <c r="J6455" s="173"/>
      <c r="K6455" s="174"/>
      <c r="M6455" s="175"/>
      <c r="N6455" s="174"/>
      <c r="P6455" s="174"/>
      <c r="R6455" s="175"/>
      <c r="S6455" s="174"/>
      <c r="U6455" s="174"/>
      <c r="W6455" s="175"/>
      <c r="X6455" s="174"/>
    </row>
    <row r="6456" spans="7:24" s="165" customFormat="1" ht="15" customHeight="1">
      <c r="G6456" s="172"/>
      <c r="I6456" s="173"/>
      <c r="J6456" s="173"/>
      <c r="K6456" s="174"/>
      <c r="M6456" s="175"/>
      <c r="N6456" s="174"/>
      <c r="P6456" s="174"/>
      <c r="R6456" s="175"/>
      <c r="S6456" s="174"/>
      <c r="U6456" s="174"/>
      <c r="W6456" s="175"/>
      <c r="X6456" s="174"/>
    </row>
    <row r="6457" spans="7:24" s="165" customFormat="1" ht="15" customHeight="1">
      <c r="G6457" s="172"/>
      <c r="I6457" s="173"/>
      <c r="J6457" s="173"/>
      <c r="K6457" s="174"/>
      <c r="M6457" s="175"/>
      <c r="N6457" s="174"/>
      <c r="P6457" s="174"/>
      <c r="R6457" s="175"/>
      <c r="S6457" s="174"/>
      <c r="U6457" s="174"/>
      <c r="W6457" s="175"/>
      <c r="X6457" s="174"/>
    </row>
    <row r="6458" spans="7:24" s="165" customFormat="1" ht="15" customHeight="1">
      <c r="G6458" s="172"/>
      <c r="I6458" s="173"/>
      <c r="J6458" s="173"/>
      <c r="K6458" s="174"/>
      <c r="M6458" s="175"/>
      <c r="N6458" s="174"/>
      <c r="P6458" s="174"/>
      <c r="R6458" s="175"/>
      <c r="S6458" s="174"/>
      <c r="U6458" s="174"/>
      <c r="W6458" s="175"/>
      <c r="X6458" s="174"/>
    </row>
    <row r="6459" spans="7:24" s="165" customFormat="1" ht="15" customHeight="1">
      <c r="G6459" s="172"/>
      <c r="I6459" s="173"/>
      <c r="J6459" s="173"/>
      <c r="K6459" s="174"/>
      <c r="M6459" s="175"/>
      <c r="N6459" s="174"/>
      <c r="P6459" s="174"/>
      <c r="R6459" s="175"/>
      <c r="S6459" s="174"/>
      <c r="U6459" s="174"/>
      <c r="W6459" s="175"/>
      <c r="X6459" s="174"/>
    </row>
    <row r="6460" spans="7:24" s="165" customFormat="1" ht="15" customHeight="1">
      <c r="G6460" s="172"/>
      <c r="I6460" s="173"/>
      <c r="J6460" s="173"/>
      <c r="K6460" s="174"/>
      <c r="M6460" s="175"/>
      <c r="N6460" s="174"/>
      <c r="P6460" s="174"/>
      <c r="R6460" s="175"/>
      <c r="S6460" s="174"/>
      <c r="U6460" s="174"/>
      <c r="W6460" s="175"/>
      <c r="X6460" s="174"/>
    </row>
    <row r="6461" spans="7:24" s="165" customFormat="1" ht="15" customHeight="1">
      <c r="G6461" s="172"/>
      <c r="I6461" s="173"/>
      <c r="J6461" s="173"/>
      <c r="K6461" s="174"/>
      <c r="M6461" s="175"/>
      <c r="N6461" s="174"/>
      <c r="P6461" s="174"/>
      <c r="R6461" s="175"/>
      <c r="S6461" s="174"/>
      <c r="U6461" s="174"/>
      <c r="W6461" s="175"/>
      <c r="X6461" s="174"/>
    </row>
    <row r="6462" spans="7:24" s="165" customFormat="1" ht="15" customHeight="1">
      <c r="G6462" s="172"/>
      <c r="I6462" s="173"/>
      <c r="J6462" s="173"/>
      <c r="K6462" s="174"/>
      <c r="M6462" s="175"/>
      <c r="N6462" s="174"/>
      <c r="P6462" s="174"/>
      <c r="R6462" s="175"/>
      <c r="S6462" s="174"/>
      <c r="U6462" s="174"/>
      <c r="W6462" s="175"/>
      <c r="X6462" s="174"/>
    </row>
    <row r="6463" spans="7:24" s="165" customFormat="1" ht="15" customHeight="1">
      <c r="G6463" s="172"/>
      <c r="I6463" s="173"/>
      <c r="J6463" s="173"/>
      <c r="K6463" s="174"/>
      <c r="M6463" s="175"/>
      <c r="N6463" s="174"/>
      <c r="P6463" s="174"/>
      <c r="R6463" s="175"/>
      <c r="S6463" s="174"/>
      <c r="U6463" s="174"/>
      <c r="W6463" s="175"/>
      <c r="X6463" s="174"/>
    </row>
    <row r="6464" spans="7:24" s="165" customFormat="1" ht="15" customHeight="1">
      <c r="G6464" s="172"/>
      <c r="I6464" s="173"/>
      <c r="J6464" s="173"/>
      <c r="K6464" s="174"/>
      <c r="M6464" s="175"/>
      <c r="N6464" s="174"/>
      <c r="P6464" s="174"/>
      <c r="R6464" s="175"/>
      <c r="S6464" s="174"/>
      <c r="U6464" s="174"/>
      <c r="W6464" s="175"/>
      <c r="X6464" s="174"/>
    </row>
    <row r="6465" spans="7:24" s="165" customFormat="1" ht="15" customHeight="1">
      <c r="G6465" s="172"/>
      <c r="I6465" s="173"/>
      <c r="J6465" s="173"/>
      <c r="K6465" s="174"/>
      <c r="M6465" s="175"/>
      <c r="N6465" s="174"/>
      <c r="P6465" s="174"/>
      <c r="R6465" s="175"/>
      <c r="S6465" s="174"/>
      <c r="U6465" s="174"/>
      <c r="W6465" s="175"/>
      <c r="X6465" s="174"/>
    </row>
    <row r="6466" spans="7:24" s="165" customFormat="1" ht="15" customHeight="1">
      <c r="G6466" s="172"/>
      <c r="I6466" s="173"/>
      <c r="J6466" s="173"/>
      <c r="K6466" s="174"/>
      <c r="M6466" s="175"/>
      <c r="N6466" s="174"/>
      <c r="P6466" s="174"/>
      <c r="R6466" s="175"/>
      <c r="S6466" s="174"/>
      <c r="U6466" s="174"/>
      <c r="W6466" s="175"/>
      <c r="X6466" s="174"/>
    </row>
    <row r="6467" spans="7:24" s="165" customFormat="1" ht="15" customHeight="1">
      <c r="G6467" s="172"/>
      <c r="I6467" s="173"/>
      <c r="J6467" s="173"/>
      <c r="K6467" s="174"/>
      <c r="M6467" s="175"/>
      <c r="N6467" s="174"/>
      <c r="P6467" s="174"/>
      <c r="R6467" s="175"/>
      <c r="S6467" s="174"/>
      <c r="U6467" s="174"/>
      <c r="W6467" s="175"/>
      <c r="X6467" s="174"/>
    </row>
    <row r="6468" spans="7:24" s="165" customFormat="1" ht="15" customHeight="1">
      <c r="G6468" s="172"/>
      <c r="I6468" s="173"/>
      <c r="J6468" s="173"/>
      <c r="K6468" s="174"/>
      <c r="M6468" s="175"/>
      <c r="N6468" s="174"/>
      <c r="P6468" s="174"/>
      <c r="R6468" s="175"/>
      <c r="S6468" s="174"/>
      <c r="U6468" s="174"/>
      <c r="W6468" s="175"/>
      <c r="X6468" s="174"/>
    </row>
    <row r="6469" spans="7:24" s="165" customFormat="1" ht="15" customHeight="1">
      <c r="G6469" s="172"/>
      <c r="I6469" s="173"/>
      <c r="J6469" s="173"/>
      <c r="K6469" s="174"/>
      <c r="M6469" s="175"/>
      <c r="N6469" s="174"/>
      <c r="P6469" s="174"/>
      <c r="R6469" s="175"/>
      <c r="S6469" s="174"/>
      <c r="U6469" s="174"/>
      <c r="W6469" s="175"/>
      <c r="X6469" s="174"/>
    </row>
    <row r="6470" spans="7:24" s="165" customFormat="1" ht="15" customHeight="1">
      <c r="G6470" s="172"/>
      <c r="I6470" s="173"/>
      <c r="J6470" s="173"/>
      <c r="K6470" s="174"/>
      <c r="M6470" s="175"/>
      <c r="N6470" s="174"/>
      <c r="P6470" s="174"/>
      <c r="R6470" s="175"/>
      <c r="S6470" s="174"/>
      <c r="U6470" s="174"/>
      <c r="W6470" s="175"/>
      <c r="X6470" s="174"/>
    </row>
    <row r="6471" spans="7:24" s="165" customFormat="1" ht="15" customHeight="1">
      <c r="G6471" s="172"/>
      <c r="I6471" s="173"/>
      <c r="J6471" s="173"/>
      <c r="K6471" s="174"/>
      <c r="M6471" s="175"/>
      <c r="N6471" s="174"/>
      <c r="P6471" s="174"/>
      <c r="R6471" s="175"/>
      <c r="S6471" s="174"/>
      <c r="U6471" s="174"/>
      <c r="W6471" s="175"/>
      <c r="X6471" s="174"/>
    </row>
    <row r="6472" spans="7:24" s="165" customFormat="1" ht="15" customHeight="1">
      <c r="G6472" s="172"/>
      <c r="I6472" s="173"/>
      <c r="J6472" s="173"/>
      <c r="K6472" s="174"/>
      <c r="M6472" s="175"/>
      <c r="N6472" s="174"/>
      <c r="P6472" s="174"/>
      <c r="R6472" s="175"/>
      <c r="S6472" s="174"/>
      <c r="U6472" s="174"/>
      <c r="W6472" s="175"/>
      <c r="X6472" s="174"/>
    </row>
    <row r="6473" spans="7:24" s="165" customFormat="1" ht="15" customHeight="1">
      <c r="G6473" s="172"/>
      <c r="I6473" s="173"/>
      <c r="J6473" s="173"/>
      <c r="K6473" s="174"/>
      <c r="M6473" s="175"/>
      <c r="N6473" s="174"/>
      <c r="P6473" s="174"/>
      <c r="R6473" s="175"/>
      <c r="S6473" s="174"/>
      <c r="U6473" s="174"/>
      <c r="W6473" s="175"/>
      <c r="X6473" s="174"/>
    </row>
    <row r="6474" spans="7:24" s="165" customFormat="1" ht="15" customHeight="1">
      <c r="G6474" s="172"/>
      <c r="I6474" s="173"/>
      <c r="J6474" s="173"/>
      <c r="K6474" s="174"/>
      <c r="M6474" s="175"/>
      <c r="N6474" s="174"/>
      <c r="P6474" s="174"/>
      <c r="R6474" s="175"/>
      <c r="S6474" s="174"/>
      <c r="U6474" s="174"/>
      <c r="W6474" s="175"/>
      <c r="X6474" s="174"/>
    </row>
    <row r="6475" spans="7:24" s="165" customFormat="1" ht="15" customHeight="1">
      <c r="G6475" s="172"/>
      <c r="I6475" s="173"/>
      <c r="J6475" s="173"/>
      <c r="K6475" s="174"/>
      <c r="M6475" s="175"/>
      <c r="N6475" s="174"/>
      <c r="P6475" s="174"/>
      <c r="R6475" s="175"/>
      <c r="S6475" s="174"/>
      <c r="U6475" s="174"/>
      <c r="W6475" s="175"/>
      <c r="X6475" s="174"/>
    </row>
    <row r="6476" spans="7:24" s="165" customFormat="1" ht="15" customHeight="1">
      <c r="G6476" s="172"/>
      <c r="I6476" s="173"/>
      <c r="J6476" s="173"/>
      <c r="K6476" s="174"/>
      <c r="M6476" s="175"/>
      <c r="N6476" s="174"/>
      <c r="P6476" s="174"/>
      <c r="R6476" s="175"/>
      <c r="S6476" s="174"/>
      <c r="U6476" s="174"/>
      <c r="W6476" s="175"/>
      <c r="X6476" s="174"/>
    </row>
    <row r="6477" spans="7:24" s="165" customFormat="1" ht="15" customHeight="1">
      <c r="G6477" s="172"/>
      <c r="I6477" s="173"/>
      <c r="J6477" s="173"/>
      <c r="K6477" s="174"/>
      <c r="M6477" s="175"/>
      <c r="N6477" s="174"/>
      <c r="P6477" s="174"/>
      <c r="R6477" s="175"/>
      <c r="S6477" s="174"/>
      <c r="U6477" s="174"/>
      <c r="W6477" s="175"/>
      <c r="X6477" s="174"/>
    </row>
    <row r="6478" spans="7:24" s="165" customFormat="1" ht="15" customHeight="1">
      <c r="G6478" s="172"/>
      <c r="I6478" s="173"/>
      <c r="J6478" s="173"/>
      <c r="K6478" s="174"/>
      <c r="M6478" s="175"/>
      <c r="N6478" s="174"/>
      <c r="P6478" s="174"/>
      <c r="R6478" s="175"/>
      <c r="S6478" s="174"/>
      <c r="U6478" s="174"/>
      <c r="W6478" s="175"/>
      <c r="X6478" s="174"/>
    </row>
    <row r="6479" spans="7:24" s="165" customFormat="1" ht="15" customHeight="1">
      <c r="G6479" s="172"/>
      <c r="I6479" s="173"/>
      <c r="J6479" s="173"/>
      <c r="K6479" s="174"/>
      <c r="M6479" s="175"/>
      <c r="N6479" s="174"/>
      <c r="P6479" s="174"/>
      <c r="R6479" s="175"/>
      <c r="S6479" s="174"/>
      <c r="U6479" s="174"/>
      <c r="W6479" s="175"/>
      <c r="X6479" s="174"/>
    </row>
    <row r="6480" spans="7:24" s="165" customFormat="1" ht="15" customHeight="1">
      <c r="G6480" s="172"/>
      <c r="I6480" s="173"/>
      <c r="J6480" s="173"/>
      <c r="K6480" s="174"/>
      <c r="M6480" s="175"/>
      <c r="N6480" s="174"/>
      <c r="P6480" s="174"/>
      <c r="R6480" s="175"/>
      <c r="S6480" s="174"/>
      <c r="U6480" s="174"/>
      <c r="W6480" s="175"/>
      <c r="X6480" s="174"/>
    </row>
    <row r="6481" spans="7:24" s="165" customFormat="1" ht="15" customHeight="1">
      <c r="G6481" s="172"/>
      <c r="I6481" s="173"/>
      <c r="J6481" s="173"/>
      <c r="K6481" s="174"/>
      <c r="M6481" s="175"/>
      <c r="N6481" s="174"/>
      <c r="P6481" s="174"/>
      <c r="R6481" s="175"/>
      <c r="S6481" s="174"/>
      <c r="U6481" s="174"/>
      <c r="W6481" s="175"/>
      <c r="X6481" s="174"/>
    </row>
    <row r="6482" spans="7:24" s="165" customFormat="1" ht="15" customHeight="1">
      <c r="G6482" s="172"/>
      <c r="I6482" s="173"/>
      <c r="J6482" s="173"/>
      <c r="K6482" s="174"/>
      <c r="M6482" s="175"/>
      <c r="N6482" s="174"/>
      <c r="P6482" s="174"/>
      <c r="R6482" s="175"/>
      <c r="S6482" s="174"/>
      <c r="U6482" s="174"/>
      <c r="W6482" s="175"/>
      <c r="X6482" s="174"/>
    </row>
    <row r="6483" spans="7:24" s="165" customFormat="1" ht="15" customHeight="1">
      <c r="G6483" s="172"/>
      <c r="I6483" s="173"/>
      <c r="J6483" s="173"/>
      <c r="K6483" s="174"/>
      <c r="M6483" s="175"/>
      <c r="N6483" s="174"/>
      <c r="P6483" s="174"/>
      <c r="R6483" s="175"/>
      <c r="S6483" s="174"/>
      <c r="U6483" s="174"/>
      <c r="W6483" s="175"/>
      <c r="X6483" s="174"/>
    </row>
    <row r="6484" spans="7:24" s="165" customFormat="1" ht="15" customHeight="1">
      <c r="G6484" s="172"/>
      <c r="I6484" s="173"/>
      <c r="J6484" s="173"/>
      <c r="K6484" s="174"/>
      <c r="M6484" s="175"/>
      <c r="N6484" s="174"/>
      <c r="P6484" s="174"/>
      <c r="R6484" s="175"/>
      <c r="S6484" s="174"/>
      <c r="U6484" s="174"/>
      <c r="W6484" s="175"/>
      <c r="X6484" s="174"/>
    </row>
    <row r="6485" spans="7:24" s="165" customFormat="1" ht="15" customHeight="1">
      <c r="G6485" s="172"/>
      <c r="I6485" s="173"/>
      <c r="J6485" s="173"/>
      <c r="K6485" s="174"/>
      <c r="M6485" s="175"/>
      <c r="N6485" s="174"/>
      <c r="P6485" s="174"/>
      <c r="R6485" s="175"/>
      <c r="S6485" s="174"/>
      <c r="U6485" s="174"/>
      <c r="W6485" s="175"/>
      <c r="X6485" s="174"/>
    </row>
    <row r="6486" spans="7:24" s="165" customFormat="1" ht="15" customHeight="1">
      <c r="G6486" s="172"/>
      <c r="I6486" s="173"/>
      <c r="J6486" s="173"/>
      <c r="K6486" s="174"/>
      <c r="M6486" s="175"/>
      <c r="N6486" s="174"/>
      <c r="P6486" s="174"/>
      <c r="R6486" s="175"/>
      <c r="S6486" s="174"/>
      <c r="U6486" s="174"/>
      <c r="W6486" s="175"/>
      <c r="X6486" s="174"/>
    </row>
    <row r="6487" spans="7:24" s="165" customFormat="1" ht="15" customHeight="1">
      <c r="G6487" s="172"/>
      <c r="I6487" s="173"/>
      <c r="J6487" s="173"/>
      <c r="K6487" s="174"/>
      <c r="M6487" s="175"/>
      <c r="N6487" s="174"/>
      <c r="P6487" s="174"/>
      <c r="R6487" s="175"/>
      <c r="S6487" s="174"/>
      <c r="U6487" s="174"/>
      <c r="W6487" s="175"/>
      <c r="X6487" s="174"/>
    </row>
    <row r="6488" spans="7:24" s="165" customFormat="1" ht="15" customHeight="1">
      <c r="G6488" s="172"/>
      <c r="I6488" s="173"/>
      <c r="J6488" s="173"/>
      <c r="K6488" s="174"/>
      <c r="M6488" s="175"/>
      <c r="N6488" s="174"/>
      <c r="P6488" s="174"/>
      <c r="R6488" s="175"/>
      <c r="S6488" s="174"/>
      <c r="U6488" s="174"/>
      <c r="W6488" s="175"/>
      <c r="X6488" s="174"/>
    </row>
    <row r="6489" spans="7:24" s="165" customFormat="1" ht="15" customHeight="1">
      <c r="G6489" s="172"/>
      <c r="I6489" s="173"/>
      <c r="J6489" s="173"/>
      <c r="K6489" s="174"/>
      <c r="M6489" s="175"/>
      <c r="N6489" s="174"/>
      <c r="P6489" s="174"/>
      <c r="R6489" s="175"/>
      <c r="S6489" s="174"/>
      <c r="U6489" s="174"/>
      <c r="W6489" s="175"/>
      <c r="X6489" s="174"/>
    </row>
    <row r="6490" spans="7:24" s="165" customFormat="1" ht="15" customHeight="1">
      <c r="G6490" s="172"/>
      <c r="I6490" s="173"/>
      <c r="J6490" s="173"/>
      <c r="K6490" s="174"/>
      <c r="M6490" s="175"/>
      <c r="N6490" s="174"/>
      <c r="P6490" s="174"/>
      <c r="R6490" s="175"/>
      <c r="S6490" s="174"/>
      <c r="U6490" s="174"/>
      <c r="W6490" s="175"/>
      <c r="X6490" s="174"/>
    </row>
    <row r="6491" spans="7:24" s="165" customFormat="1" ht="15" customHeight="1">
      <c r="G6491" s="172"/>
      <c r="I6491" s="173"/>
      <c r="J6491" s="173"/>
      <c r="K6491" s="174"/>
      <c r="M6491" s="175"/>
      <c r="N6491" s="174"/>
      <c r="P6491" s="174"/>
      <c r="R6491" s="175"/>
      <c r="S6491" s="174"/>
      <c r="U6491" s="174"/>
      <c r="W6491" s="175"/>
      <c r="X6491" s="174"/>
    </row>
    <row r="6492" spans="7:24" s="165" customFormat="1" ht="15" customHeight="1">
      <c r="G6492" s="172"/>
      <c r="I6492" s="173"/>
      <c r="J6492" s="173"/>
      <c r="K6492" s="174"/>
      <c r="M6492" s="175"/>
      <c r="N6492" s="174"/>
      <c r="P6492" s="174"/>
      <c r="R6492" s="175"/>
      <c r="S6492" s="174"/>
      <c r="U6492" s="174"/>
      <c r="W6492" s="175"/>
      <c r="X6492" s="174"/>
    </row>
    <row r="6493" spans="7:24" s="165" customFormat="1" ht="15" customHeight="1">
      <c r="G6493" s="172"/>
      <c r="I6493" s="173"/>
      <c r="J6493" s="173"/>
      <c r="K6493" s="174"/>
      <c r="M6493" s="175"/>
      <c r="N6493" s="174"/>
      <c r="P6493" s="174"/>
      <c r="R6493" s="175"/>
      <c r="S6493" s="174"/>
      <c r="U6493" s="174"/>
      <c r="W6493" s="175"/>
      <c r="X6493" s="174"/>
    </row>
    <row r="6494" spans="7:24" s="165" customFormat="1" ht="15" customHeight="1">
      <c r="G6494" s="172"/>
      <c r="I6494" s="173"/>
      <c r="J6494" s="173"/>
      <c r="K6494" s="174"/>
      <c r="M6494" s="175"/>
      <c r="N6494" s="174"/>
      <c r="P6494" s="174"/>
      <c r="R6494" s="175"/>
      <c r="S6494" s="174"/>
      <c r="U6494" s="174"/>
      <c r="W6494" s="175"/>
      <c r="X6494" s="174"/>
    </row>
    <row r="6495" spans="7:24" s="165" customFormat="1" ht="15" customHeight="1">
      <c r="G6495" s="172"/>
      <c r="I6495" s="173"/>
      <c r="J6495" s="173"/>
      <c r="K6495" s="174"/>
      <c r="M6495" s="175"/>
      <c r="N6495" s="174"/>
      <c r="P6495" s="174"/>
      <c r="R6495" s="175"/>
      <c r="S6495" s="174"/>
      <c r="U6495" s="174"/>
      <c r="W6495" s="175"/>
      <c r="X6495" s="174"/>
    </row>
    <row r="6496" spans="7:24" s="165" customFormat="1" ht="15" customHeight="1">
      <c r="G6496" s="172"/>
      <c r="I6496" s="173"/>
      <c r="J6496" s="173"/>
      <c r="K6496" s="174"/>
      <c r="M6496" s="175"/>
      <c r="N6496" s="174"/>
      <c r="P6496" s="174"/>
      <c r="R6496" s="175"/>
      <c r="S6496" s="174"/>
      <c r="U6496" s="174"/>
      <c r="W6496" s="175"/>
      <c r="X6496" s="174"/>
    </row>
    <row r="6497" spans="7:24" s="165" customFormat="1" ht="15" customHeight="1">
      <c r="G6497" s="172"/>
      <c r="I6497" s="173"/>
      <c r="J6497" s="173"/>
      <c r="K6497" s="174"/>
      <c r="M6497" s="175"/>
      <c r="N6497" s="174"/>
      <c r="P6497" s="174"/>
      <c r="R6497" s="175"/>
      <c r="S6497" s="174"/>
      <c r="U6497" s="174"/>
      <c r="W6497" s="175"/>
      <c r="X6497" s="174"/>
    </row>
    <row r="6498" spans="7:24" s="165" customFormat="1" ht="15" customHeight="1">
      <c r="G6498" s="172"/>
      <c r="I6498" s="173"/>
      <c r="J6498" s="173"/>
      <c r="K6498" s="174"/>
      <c r="M6498" s="175"/>
      <c r="N6498" s="174"/>
      <c r="P6498" s="174"/>
      <c r="R6498" s="175"/>
      <c r="S6498" s="174"/>
      <c r="U6498" s="174"/>
      <c r="W6498" s="175"/>
      <c r="X6498" s="174"/>
    </row>
    <row r="6499" spans="7:24" s="165" customFormat="1" ht="15" customHeight="1">
      <c r="G6499" s="172"/>
      <c r="I6499" s="173"/>
      <c r="J6499" s="173"/>
      <c r="K6499" s="174"/>
      <c r="M6499" s="175"/>
      <c r="N6499" s="174"/>
      <c r="P6499" s="174"/>
      <c r="R6499" s="175"/>
      <c r="S6499" s="174"/>
      <c r="U6499" s="174"/>
      <c r="W6499" s="175"/>
      <c r="X6499" s="174"/>
    </row>
    <row r="6500" spans="7:24" s="165" customFormat="1" ht="15" customHeight="1">
      <c r="G6500" s="172"/>
      <c r="I6500" s="173"/>
      <c r="J6500" s="173"/>
      <c r="K6500" s="174"/>
      <c r="M6500" s="175"/>
      <c r="N6500" s="174"/>
      <c r="P6500" s="174"/>
      <c r="R6500" s="175"/>
      <c r="S6500" s="174"/>
      <c r="U6500" s="174"/>
      <c r="W6500" s="175"/>
      <c r="X6500" s="174"/>
    </row>
    <row r="6501" spans="7:24" s="165" customFormat="1" ht="15" customHeight="1">
      <c r="G6501" s="172"/>
      <c r="I6501" s="173"/>
      <c r="J6501" s="173"/>
      <c r="K6501" s="174"/>
      <c r="M6501" s="175"/>
      <c r="N6501" s="174"/>
      <c r="P6501" s="174"/>
      <c r="R6501" s="175"/>
      <c r="S6501" s="174"/>
      <c r="U6501" s="174"/>
      <c r="W6501" s="175"/>
      <c r="X6501" s="174"/>
    </row>
    <row r="6502" spans="7:24" s="165" customFormat="1" ht="15" customHeight="1">
      <c r="G6502" s="172"/>
      <c r="I6502" s="173"/>
      <c r="J6502" s="173"/>
      <c r="K6502" s="174"/>
      <c r="M6502" s="175"/>
      <c r="N6502" s="174"/>
      <c r="P6502" s="174"/>
      <c r="R6502" s="175"/>
      <c r="S6502" s="174"/>
      <c r="U6502" s="174"/>
      <c r="W6502" s="175"/>
      <c r="X6502" s="174"/>
    </row>
    <row r="6503" spans="7:24" s="165" customFormat="1" ht="15" customHeight="1">
      <c r="G6503" s="172"/>
      <c r="I6503" s="173"/>
      <c r="J6503" s="173"/>
      <c r="K6503" s="174"/>
      <c r="M6503" s="175"/>
      <c r="N6503" s="174"/>
      <c r="P6503" s="174"/>
      <c r="R6503" s="175"/>
      <c r="S6503" s="174"/>
      <c r="U6503" s="174"/>
      <c r="W6503" s="175"/>
      <c r="X6503" s="174"/>
    </row>
    <row r="6504" spans="7:24" s="165" customFormat="1" ht="15" customHeight="1">
      <c r="G6504" s="172"/>
      <c r="I6504" s="173"/>
      <c r="J6504" s="173"/>
      <c r="K6504" s="174"/>
      <c r="M6504" s="175"/>
      <c r="N6504" s="174"/>
      <c r="P6504" s="174"/>
      <c r="R6504" s="175"/>
      <c r="S6504" s="174"/>
      <c r="U6504" s="174"/>
      <c r="W6504" s="175"/>
      <c r="X6504" s="174"/>
    </row>
    <row r="6505" spans="7:24" s="165" customFormat="1" ht="15" customHeight="1">
      <c r="G6505" s="172"/>
      <c r="I6505" s="173"/>
      <c r="J6505" s="173"/>
      <c r="K6505" s="174"/>
      <c r="M6505" s="175"/>
      <c r="N6505" s="174"/>
      <c r="P6505" s="174"/>
      <c r="R6505" s="175"/>
      <c r="S6505" s="174"/>
      <c r="U6505" s="174"/>
      <c r="W6505" s="175"/>
      <c r="X6505" s="174"/>
    </row>
    <row r="6506" spans="7:24" s="165" customFormat="1" ht="15" customHeight="1">
      <c r="G6506" s="172"/>
      <c r="I6506" s="173"/>
      <c r="J6506" s="173"/>
      <c r="K6506" s="174"/>
      <c r="M6506" s="175"/>
      <c r="N6506" s="174"/>
      <c r="P6506" s="174"/>
      <c r="R6506" s="175"/>
      <c r="S6506" s="174"/>
      <c r="U6506" s="174"/>
      <c r="W6506" s="175"/>
      <c r="X6506" s="174"/>
    </row>
    <row r="6507" spans="7:24" s="165" customFormat="1" ht="15" customHeight="1">
      <c r="G6507" s="172"/>
      <c r="I6507" s="173"/>
      <c r="J6507" s="173"/>
      <c r="K6507" s="174"/>
      <c r="M6507" s="175"/>
      <c r="N6507" s="174"/>
      <c r="P6507" s="174"/>
      <c r="R6507" s="175"/>
      <c r="S6507" s="174"/>
      <c r="U6507" s="174"/>
      <c r="W6507" s="175"/>
      <c r="X6507" s="174"/>
    </row>
    <row r="6508" spans="7:24" s="165" customFormat="1" ht="15" customHeight="1">
      <c r="G6508" s="172"/>
      <c r="I6508" s="173"/>
      <c r="J6508" s="173"/>
      <c r="K6508" s="174"/>
      <c r="M6508" s="175"/>
      <c r="N6508" s="174"/>
      <c r="P6508" s="174"/>
      <c r="R6508" s="175"/>
      <c r="S6508" s="174"/>
      <c r="U6508" s="174"/>
      <c r="W6508" s="175"/>
      <c r="X6508" s="174"/>
    </row>
    <row r="6509" spans="7:24" s="165" customFormat="1" ht="15" customHeight="1">
      <c r="G6509" s="172"/>
      <c r="I6509" s="173"/>
      <c r="J6509" s="173"/>
      <c r="K6509" s="174"/>
      <c r="M6509" s="175"/>
      <c r="N6509" s="174"/>
      <c r="P6509" s="174"/>
      <c r="R6509" s="175"/>
      <c r="S6509" s="174"/>
      <c r="U6509" s="174"/>
      <c r="W6509" s="175"/>
      <c r="X6509" s="174"/>
    </row>
    <row r="6510" spans="7:24" s="165" customFormat="1" ht="15" customHeight="1">
      <c r="G6510" s="172"/>
      <c r="I6510" s="173"/>
      <c r="J6510" s="173"/>
      <c r="K6510" s="174"/>
      <c r="M6510" s="175"/>
      <c r="N6510" s="174"/>
      <c r="P6510" s="174"/>
      <c r="R6510" s="175"/>
      <c r="S6510" s="174"/>
      <c r="U6510" s="174"/>
      <c r="W6510" s="175"/>
      <c r="X6510" s="174"/>
    </row>
    <row r="6511" spans="7:24" s="165" customFormat="1" ht="15" customHeight="1">
      <c r="G6511" s="172"/>
      <c r="I6511" s="173"/>
      <c r="J6511" s="173"/>
      <c r="K6511" s="174"/>
      <c r="M6511" s="175"/>
      <c r="N6511" s="174"/>
      <c r="P6511" s="174"/>
      <c r="R6511" s="175"/>
      <c r="S6511" s="174"/>
      <c r="U6511" s="174"/>
      <c r="W6511" s="175"/>
      <c r="X6511" s="174"/>
    </row>
    <row r="6512" spans="7:24" s="165" customFormat="1" ht="15" customHeight="1">
      <c r="G6512" s="172"/>
      <c r="I6512" s="173"/>
      <c r="J6512" s="173"/>
      <c r="K6512" s="174"/>
      <c r="M6512" s="175"/>
      <c r="N6512" s="174"/>
      <c r="P6512" s="174"/>
      <c r="R6512" s="175"/>
      <c r="S6512" s="174"/>
      <c r="U6512" s="174"/>
      <c r="W6512" s="175"/>
      <c r="X6512" s="174"/>
    </row>
    <row r="6513" spans="7:24" s="165" customFormat="1" ht="15" customHeight="1">
      <c r="G6513" s="172"/>
      <c r="I6513" s="173"/>
      <c r="J6513" s="173"/>
      <c r="K6513" s="174"/>
      <c r="M6513" s="175"/>
      <c r="N6513" s="174"/>
      <c r="P6513" s="174"/>
      <c r="R6513" s="175"/>
      <c r="S6513" s="174"/>
      <c r="U6513" s="174"/>
      <c r="W6513" s="175"/>
      <c r="X6513" s="174"/>
    </row>
    <row r="6514" spans="7:24" s="165" customFormat="1" ht="15" customHeight="1">
      <c r="G6514" s="172"/>
      <c r="I6514" s="173"/>
      <c r="J6514" s="173"/>
      <c r="K6514" s="174"/>
      <c r="M6514" s="175"/>
      <c r="N6514" s="174"/>
      <c r="P6514" s="174"/>
      <c r="R6514" s="175"/>
      <c r="S6514" s="174"/>
      <c r="U6514" s="174"/>
      <c r="W6514" s="175"/>
      <c r="X6514" s="174"/>
    </row>
    <row r="6515" spans="7:24" s="165" customFormat="1" ht="15" customHeight="1">
      <c r="G6515" s="172"/>
      <c r="I6515" s="173"/>
      <c r="J6515" s="173"/>
      <c r="K6515" s="174"/>
      <c r="M6515" s="175"/>
      <c r="N6515" s="174"/>
      <c r="P6515" s="174"/>
      <c r="R6515" s="175"/>
      <c r="S6515" s="174"/>
      <c r="U6515" s="174"/>
      <c r="W6515" s="175"/>
      <c r="X6515" s="174"/>
    </row>
    <row r="6516" spans="7:24" s="165" customFormat="1" ht="15" customHeight="1">
      <c r="G6516" s="172"/>
      <c r="I6516" s="173"/>
      <c r="J6516" s="173"/>
      <c r="K6516" s="174"/>
      <c r="M6516" s="175"/>
      <c r="N6516" s="174"/>
      <c r="P6516" s="174"/>
      <c r="R6516" s="175"/>
      <c r="S6516" s="174"/>
      <c r="U6516" s="174"/>
      <c r="W6516" s="175"/>
      <c r="X6516" s="174"/>
    </row>
    <row r="6517" spans="7:24" s="165" customFormat="1" ht="15" customHeight="1">
      <c r="G6517" s="172"/>
      <c r="I6517" s="173"/>
      <c r="J6517" s="173"/>
      <c r="K6517" s="174"/>
      <c r="M6517" s="175"/>
      <c r="N6517" s="174"/>
      <c r="P6517" s="174"/>
      <c r="R6517" s="175"/>
      <c r="S6517" s="174"/>
      <c r="U6517" s="174"/>
      <c r="W6517" s="175"/>
      <c r="X6517" s="174"/>
    </row>
    <row r="6518" spans="7:24" s="165" customFormat="1" ht="15" customHeight="1">
      <c r="G6518" s="172"/>
      <c r="I6518" s="173"/>
      <c r="J6518" s="173"/>
      <c r="K6518" s="174"/>
      <c r="M6518" s="175"/>
      <c r="N6518" s="174"/>
      <c r="P6518" s="174"/>
      <c r="R6518" s="175"/>
      <c r="S6518" s="174"/>
      <c r="U6518" s="174"/>
      <c r="W6518" s="175"/>
      <c r="X6518" s="174"/>
    </row>
    <row r="6519" spans="7:24" s="165" customFormat="1" ht="15" customHeight="1">
      <c r="G6519" s="172"/>
      <c r="I6519" s="173"/>
      <c r="J6519" s="173"/>
      <c r="K6519" s="174"/>
      <c r="M6519" s="175"/>
      <c r="N6519" s="174"/>
      <c r="P6519" s="174"/>
      <c r="R6519" s="175"/>
      <c r="S6519" s="174"/>
      <c r="U6519" s="174"/>
      <c r="W6519" s="175"/>
      <c r="X6519" s="174"/>
    </row>
    <row r="6520" spans="7:24" s="165" customFormat="1" ht="15" customHeight="1">
      <c r="G6520" s="172"/>
      <c r="I6520" s="173"/>
      <c r="J6520" s="173"/>
      <c r="K6520" s="174"/>
      <c r="M6520" s="175"/>
      <c r="N6520" s="174"/>
      <c r="P6520" s="174"/>
      <c r="R6520" s="175"/>
      <c r="S6520" s="174"/>
      <c r="U6520" s="174"/>
      <c r="W6520" s="175"/>
      <c r="X6520" s="174"/>
    </row>
    <row r="6521" spans="7:24" s="165" customFormat="1" ht="15" customHeight="1">
      <c r="G6521" s="172"/>
      <c r="I6521" s="173"/>
      <c r="J6521" s="173"/>
      <c r="K6521" s="174"/>
      <c r="M6521" s="175"/>
      <c r="N6521" s="174"/>
      <c r="P6521" s="174"/>
      <c r="R6521" s="175"/>
      <c r="S6521" s="174"/>
      <c r="U6521" s="174"/>
      <c r="W6521" s="175"/>
      <c r="X6521" s="174"/>
    </row>
    <row r="6522" spans="7:24" s="165" customFormat="1" ht="15" customHeight="1">
      <c r="G6522" s="172"/>
      <c r="I6522" s="173"/>
      <c r="J6522" s="173"/>
      <c r="K6522" s="174"/>
      <c r="M6522" s="175"/>
      <c r="N6522" s="174"/>
      <c r="P6522" s="174"/>
      <c r="R6522" s="175"/>
      <c r="S6522" s="174"/>
      <c r="U6522" s="174"/>
      <c r="W6522" s="175"/>
      <c r="X6522" s="174"/>
    </row>
    <row r="6523" spans="7:24" s="165" customFormat="1" ht="15" customHeight="1">
      <c r="G6523" s="172"/>
      <c r="I6523" s="173"/>
      <c r="J6523" s="173"/>
      <c r="K6523" s="174"/>
      <c r="M6523" s="175"/>
      <c r="N6523" s="174"/>
      <c r="P6523" s="174"/>
      <c r="R6523" s="175"/>
      <c r="S6523" s="174"/>
      <c r="U6523" s="174"/>
      <c r="W6523" s="175"/>
      <c r="X6523" s="174"/>
    </row>
    <row r="6524" spans="7:24" s="165" customFormat="1" ht="15" customHeight="1">
      <c r="G6524" s="172"/>
      <c r="I6524" s="173"/>
      <c r="J6524" s="173"/>
      <c r="K6524" s="174"/>
      <c r="M6524" s="175"/>
      <c r="N6524" s="174"/>
      <c r="P6524" s="174"/>
      <c r="R6524" s="175"/>
      <c r="S6524" s="174"/>
      <c r="U6524" s="174"/>
      <c r="W6524" s="175"/>
      <c r="X6524" s="174"/>
    </row>
    <row r="6525" spans="7:24" s="165" customFormat="1" ht="15" customHeight="1">
      <c r="G6525" s="172"/>
      <c r="I6525" s="173"/>
      <c r="J6525" s="173"/>
      <c r="K6525" s="174"/>
      <c r="M6525" s="175"/>
      <c r="N6525" s="174"/>
      <c r="P6525" s="174"/>
      <c r="R6525" s="175"/>
      <c r="S6525" s="174"/>
      <c r="U6525" s="174"/>
      <c r="W6525" s="175"/>
      <c r="X6525" s="174"/>
    </row>
    <row r="6526" spans="7:24" s="165" customFormat="1" ht="15" customHeight="1">
      <c r="G6526" s="172"/>
      <c r="I6526" s="173"/>
      <c r="J6526" s="173"/>
      <c r="K6526" s="174"/>
      <c r="M6526" s="175"/>
      <c r="N6526" s="174"/>
      <c r="P6526" s="174"/>
      <c r="R6526" s="175"/>
      <c r="S6526" s="174"/>
      <c r="U6526" s="174"/>
      <c r="W6526" s="175"/>
      <c r="X6526" s="174"/>
    </row>
    <row r="6527" spans="7:24" s="165" customFormat="1" ht="15" customHeight="1">
      <c r="G6527" s="172"/>
      <c r="I6527" s="173"/>
      <c r="J6527" s="173"/>
      <c r="K6527" s="174"/>
      <c r="M6527" s="175"/>
      <c r="N6527" s="174"/>
      <c r="P6527" s="174"/>
      <c r="R6527" s="175"/>
      <c r="S6527" s="174"/>
      <c r="U6527" s="174"/>
      <c r="W6527" s="175"/>
      <c r="X6527" s="174"/>
    </row>
    <row r="6528" spans="7:24" s="165" customFormat="1" ht="15" customHeight="1">
      <c r="G6528" s="172"/>
      <c r="I6528" s="173"/>
      <c r="J6528" s="173"/>
      <c r="K6528" s="174"/>
      <c r="M6528" s="175"/>
      <c r="N6528" s="174"/>
      <c r="P6528" s="174"/>
      <c r="R6528" s="175"/>
      <c r="S6528" s="174"/>
      <c r="U6528" s="174"/>
      <c r="W6528" s="175"/>
      <c r="X6528" s="174"/>
    </row>
    <row r="6529" spans="7:24" s="165" customFormat="1" ht="15" customHeight="1">
      <c r="G6529" s="172"/>
      <c r="I6529" s="173"/>
      <c r="J6529" s="173"/>
      <c r="K6529" s="174"/>
      <c r="M6529" s="175"/>
      <c r="N6529" s="174"/>
      <c r="P6529" s="174"/>
      <c r="R6529" s="175"/>
      <c r="S6529" s="174"/>
      <c r="U6529" s="174"/>
      <c r="W6529" s="175"/>
      <c r="X6529" s="174"/>
    </row>
    <row r="6530" spans="7:24" s="165" customFormat="1" ht="15" customHeight="1">
      <c r="G6530" s="172"/>
      <c r="I6530" s="173"/>
      <c r="J6530" s="173"/>
      <c r="K6530" s="174"/>
      <c r="M6530" s="175"/>
      <c r="N6530" s="174"/>
      <c r="P6530" s="174"/>
      <c r="R6530" s="175"/>
      <c r="S6530" s="174"/>
      <c r="U6530" s="174"/>
      <c r="W6530" s="175"/>
      <c r="X6530" s="174"/>
    </row>
    <row r="6531" spans="7:24" s="165" customFormat="1" ht="15" customHeight="1">
      <c r="G6531" s="172"/>
      <c r="I6531" s="173"/>
      <c r="J6531" s="173"/>
      <c r="K6531" s="174"/>
      <c r="M6531" s="175"/>
      <c r="N6531" s="174"/>
      <c r="P6531" s="174"/>
      <c r="R6531" s="175"/>
      <c r="S6531" s="174"/>
      <c r="U6531" s="174"/>
      <c r="W6531" s="175"/>
      <c r="X6531" s="174"/>
    </row>
    <row r="6532" spans="7:24" s="165" customFormat="1" ht="15" customHeight="1">
      <c r="G6532" s="172"/>
      <c r="I6532" s="173"/>
      <c r="J6532" s="173"/>
      <c r="K6532" s="174"/>
      <c r="M6532" s="175"/>
      <c r="N6532" s="174"/>
      <c r="P6532" s="174"/>
      <c r="R6532" s="175"/>
      <c r="S6532" s="174"/>
      <c r="U6532" s="174"/>
      <c r="W6532" s="175"/>
      <c r="X6532" s="174"/>
    </row>
    <row r="6533" spans="7:24" s="165" customFormat="1" ht="15" customHeight="1">
      <c r="G6533" s="172"/>
      <c r="I6533" s="173"/>
      <c r="J6533" s="173"/>
      <c r="K6533" s="174"/>
      <c r="M6533" s="175"/>
      <c r="N6533" s="174"/>
      <c r="P6533" s="174"/>
      <c r="R6533" s="175"/>
      <c r="S6533" s="174"/>
      <c r="U6533" s="174"/>
      <c r="W6533" s="175"/>
      <c r="X6533" s="174"/>
    </row>
    <row r="6534" spans="7:24" s="165" customFormat="1" ht="15" customHeight="1">
      <c r="G6534" s="172"/>
      <c r="I6534" s="173"/>
      <c r="J6534" s="173"/>
      <c r="K6534" s="174"/>
      <c r="M6534" s="175"/>
      <c r="N6534" s="174"/>
      <c r="P6534" s="174"/>
      <c r="R6534" s="175"/>
      <c r="S6534" s="174"/>
      <c r="U6534" s="174"/>
      <c r="W6534" s="175"/>
      <c r="X6534" s="174"/>
    </row>
    <row r="6535" spans="7:24" s="165" customFormat="1" ht="15" customHeight="1">
      <c r="G6535" s="172"/>
      <c r="I6535" s="173"/>
      <c r="J6535" s="173"/>
      <c r="K6535" s="174"/>
      <c r="M6535" s="175"/>
      <c r="N6535" s="174"/>
      <c r="P6535" s="174"/>
      <c r="R6535" s="175"/>
      <c r="S6535" s="174"/>
      <c r="U6535" s="174"/>
      <c r="W6535" s="175"/>
      <c r="X6535" s="174"/>
    </row>
    <row r="6536" spans="7:24" s="165" customFormat="1" ht="15" customHeight="1">
      <c r="G6536" s="172"/>
      <c r="I6536" s="173"/>
      <c r="J6536" s="173"/>
      <c r="K6536" s="174"/>
      <c r="M6536" s="175"/>
      <c r="N6536" s="174"/>
      <c r="P6536" s="174"/>
      <c r="R6536" s="175"/>
      <c r="S6536" s="174"/>
      <c r="U6536" s="174"/>
      <c r="W6536" s="175"/>
      <c r="X6536" s="174"/>
    </row>
    <row r="6537" spans="7:24" s="165" customFormat="1" ht="15" customHeight="1">
      <c r="G6537" s="172"/>
      <c r="I6537" s="173"/>
      <c r="J6537" s="173"/>
      <c r="K6537" s="174"/>
      <c r="M6537" s="175"/>
      <c r="N6537" s="174"/>
      <c r="P6537" s="174"/>
      <c r="R6537" s="175"/>
      <c r="S6537" s="174"/>
      <c r="U6537" s="174"/>
      <c r="W6537" s="175"/>
      <c r="X6537" s="174"/>
    </row>
    <row r="6538" spans="7:24" s="165" customFormat="1" ht="15" customHeight="1">
      <c r="G6538" s="172"/>
      <c r="I6538" s="173"/>
      <c r="J6538" s="173"/>
      <c r="K6538" s="174"/>
      <c r="M6538" s="175"/>
      <c r="N6538" s="174"/>
      <c r="P6538" s="174"/>
      <c r="R6538" s="175"/>
      <c r="S6538" s="174"/>
      <c r="U6538" s="174"/>
      <c r="W6538" s="175"/>
      <c r="X6538" s="174"/>
    </row>
    <row r="6539" spans="7:24" s="165" customFormat="1" ht="15" customHeight="1">
      <c r="G6539" s="172"/>
      <c r="I6539" s="173"/>
      <c r="J6539" s="173"/>
      <c r="K6539" s="174"/>
      <c r="M6539" s="175"/>
      <c r="N6539" s="174"/>
      <c r="P6539" s="174"/>
      <c r="R6539" s="175"/>
      <c r="S6539" s="174"/>
      <c r="U6539" s="174"/>
      <c r="W6539" s="175"/>
      <c r="X6539" s="174"/>
    </row>
    <row r="6540" spans="7:24" s="165" customFormat="1" ht="15" customHeight="1">
      <c r="G6540" s="172"/>
      <c r="I6540" s="173"/>
      <c r="J6540" s="173"/>
      <c r="K6540" s="174"/>
      <c r="M6540" s="175"/>
      <c r="N6540" s="174"/>
      <c r="P6540" s="174"/>
      <c r="R6540" s="175"/>
      <c r="S6540" s="174"/>
      <c r="U6540" s="174"/>
      <c r="W6540" s="175"/>
      <c r="X6540" s="174"/>
    </row>
    <row r="6541" spans="7:24" s="165" customFormat="1" ht="15" customHeight="1">
      <c r="G6541" s="172"/>
      <c r="I6541" s="173"/>
      <c r="J6541" s="173"/>
      <c r="K6541" s="174"/>
      <c r="M6541" s="175"/>
      <c r="N6541" s="174"/>
      <c r="P6541" s="174"/>
      <c r="R6541" s="175"/>
      <c r="S6541" s="174"/>
      <c r="U6541" s="174"/>
      <c r="W6541" s="175"/>
      <c r="X6541" s="174"/>
    </row>
    <row r="6542" spans="7:24" s="165" customFormat="1" ht="15" customHeight="1">
      <c r="G6542" s="172"/>
      <c r="I6542" s="173"/>
      <c r="J6542" s="173"/>
      <c r="K6542" s="174"/>
      <c r="M6542" s="175"/>
      <c r="N6542" s="174"/>
      <c r="P6542" s="174"/>
      <c r="R6542" s="175"/>
      <c r="S6542" s="174"/>
      <c r="U6542" s="174"/>
      <c r="W6542" s="175"/>
      <c r="X6542" s="174"/>
    </row>
    <row r="6543" spans="7:24" s="165" customFormat="1" ht="15" customHeight="1">
      <c r="G6543" s="172"/>
      <c r="I6543" s="173"/>
      <c r="J6543" s="173"/>
      <c r="K6543" s="174"/>
      <c r="M6543" s="175"/>
      <c r="N6543" s="174"/>
      <c r="P6543" s="174"/>
      <c r="R6543" s="175"/>
      <c r="S6543" s="174"/>
      <c r="U6543" s="174"/>
      <c r="W6543" s="175"/>
      <c r="X6543" s="174"/>
    </row>
    <row r="6544" spans="7:24" s="165" customFormat="1" ht="15" customHeight="1">
      <c r="G6544" s="172"/>
      <c r="I6544" s="173"/>
      <c r="J6544" s="173"/>
      <c r="K6544" s="174"/>
      <c r="M6544" s="175"/>
      <c r="N6544" s="174"/>
      <c r="P6544" s="174"/>
      <c r="R6544" s="175"/>
      <c r="S6544" s="174"/>
      <c r="U6544" s="174"/>
      <c r="W6544" s="175"/>
      <c r="X6544" s="174"/>
    </row>
    <row r="6545" spans="7:24" s="165" customFormat="1" ht="15" customHeight="1">
      <c r="G6545" s="172"/>
      <c r="I6545" s="173"/>
      <c r="J6545" s="173"/>
      <c r="K6545" s="174"/>
      <c r="M6545" s="175"/>
      <c r="N6545" s="174"/>
      <c r="P6545" s="174"/>
      <c r="R6545" s="175"/>
      <c r="S6545" s="174"/>
      <c r="U6545" s="174"/>
      <c r="W6545" s="175"/>
      <c r="X6545" s="174"/>
    </row>
    <row r="6546" spans="7:24" s="165" customFormat="1" ht="15" customHeight="1">
      <c r="G6546" s="172"/>
      <c r="I6546" s="173"/>
      <c r="J6546" s="173"/>
      <c r="K6546" s="174"/>
      <c r="M6546" s="175"/>
      <c r="N6546" s="174"/>
      <c r="P6546" s="174"/>
      <c r="R6546" s="175"/>
      <c r="S6546" s="174"/>
      <c r="U6546" s="174"/>
      <c r="W6546" s="175"/>
      <c r="X6546" s="174"/>
    </row>
    <row r="6547" spans="7:24" s="165" customFormat="1" ht="15" customHeight="1">
      <c r="G6547" s="172"/>
      <c r="I6547" s="173"/>
      <c r="J6547" s="173"/>
      <c r="K6547" s="174"/>
      <c r="M6547" s="175"/>
      <c r="N6547" s="174"/>
      <c r="P6547" s="174"/>
      <c r="R6547" s="175"/>
      <c r="S6547" s="174"/>
      <c r="U6547" s="174"/>
      <c r="W6547" s="175"/>
      <c r="X6547" s="174"/>
    </row>
    <row r="6548" spans="7:24" s="165" customFormat="1" ht="15" customHeight="1">
      <c r="G6548" s="172"/>
      <c r="I6548" s="173"/>
      <c r="J6548" s="173"/>
      <c r="K6548" s="174"/>
      <c r="M6548" s="175"/>
      <c r="N6548" s="174"/>
      <c r="P6548" s="174"/>
      <c r="R6548" s="175"/>
      <c r="S6548" s="174"/>
      <c r="U6548" s="174"/>
      <c r="W6548" s="175"/>
      <c r="X6548" s="174"/>
    </row>
    <row r="6549" spans="7:24" s="165" customFormat="1" ht="15" customHeight="1">
      <c r="G6549" s="172"/>
      <c r="I6549" s="173"/>
      <c r="J6549" s="173"/>
      <c r="K6549" s="174"/>
      <c r="M6549" s="175"/>
      <c r="N6549" s="174"/>
      <c r="P6549" s="174"/>
      <c r="R6549" s="175"/>
      <c r="S6549" s="174"/>
      <c r="U6549" s="174"/>
      <c r="W6549" s="175"/>
      <c r="X6549" s="174"/>
    </row>
    <row r="6550" spans="7:24" s="165" customFormat="1" ht="15" customHeight="1">
      <c r="G6550" s="172"/>
      <c r="I6550" s="173"/>
      <c r="J6550" s="173"/>
      <c r="K6550" s="174"/>
      <c r="M6550" s="175"/>
      <c r="N6550" s="174"/>
      <c r="P6550" s="174"/>
      <c r="R6550" s="175"/>
      <c r="S6550" s="174"/>
      <c r="U6550" s="174"/>
      <c r="W6550" s="175"/>
      <c r="X6550" s="174"/>
    </row>
    <row r="6551" spans="7:24" s="165" customFormat="1" ht="15" customHeight="1">
      <c r="G6551" s="172"/>
      <c r="I6551" s="173"/>
      <c r="J6551" s="173"/>
      <c r="K6551" s="174"/>
      <c r="M6551" s="175"/>
      <c r="N6551" s="174"/>
      <c r="P6551" s="174"/>
      <c r="R6551" s="175"/>
      <c r="S6551" s="174"/>
      <c r="U6551" s="174"/>
      <c r="W6551" s="175"/>
      <c r="X6551" s="174"/>
    </row>
    <row r="6552" spans="7:24" s="165" customFormat="1" ht="15" customHeight="1">
      <c r="G6552" s="172"/>
      <c r="I6552" s="173"/>
      <c r="J6552" s="173"/>
      <c r="K6552" s="174"/>
      <c r="M6552" s="175"/>
      <c r="N6552" s="174"/>
      <c r="P6552" s="174"/>
      <c r="R6552" s="175"/>
      <c r="S6552" s="174"/>
      <c r="U6552" s="174"/>
      <c r="W6552" s="175"/>
      <c r="X6552" s="174"/>
    </row>
    <row r="6553" spans="7:24" s="165" customFormat="1" ht="15" customHeight="1">
      <c r="G6553" s="172"/>
      <c r="I6553" s="173"/>
      <c r="J6553" s="173"/>
      <c r="K6553" s="174"/>
      <c r="M6553" s="175"/>
      <c r="N6553" s="174"/>
      <c r="P6553" s="174"/>
      <c r="R6553" s="175"/>
      <c r="S6553" s="174"/>
      <c r="U6553" s="174"/>
      <c r="W6553" s="175"/>
      <c r="X6553" s="174"/>
    </row>
    <row r="6554" spans="7:24" s="165" customFormat="1" ht="15" customHeight="1">
      <c r="G6554" s="172"/>
      <c r="I6554" s="173"/>
      <c r="J6554" s="173"/>
      <c r="K6554" s="174"/>
      <c r="M6554" s="175"/>
      <c r="N6554" s="174"/>
      <c r="P6554" s="174"/>
      <c r="R6554" s="175"/>
      <c r="S6554" s="174"/>
      <c r="U6554" s="174"/>
      <c r="W6554" s="175"/>
      <c r="X6554" s="174"/>
    </row>
    <row r="6555" spans="7:24" s="165" customFormat="1" ht="15" customHeight="1">
      <c r="G6555" s="172"/>
      <c r="I6555" s="173"/>
      <c r="J6555" s="173"/>
      <c r="K6555" s="174"/>
      <c r="M6555" s="175"/>
      <c r="N6555" s="174"/>
      <c r="P6555" s="174"/>
      <c r="R6555" s="175"/>
      <c r="S6555" s="174"/>
      <c r="U6555" s="174"/>
      <c r="W6555" s="175"/>
      <c r="X6555" s="174"/>
    </row>
    <row r="6556" spans="7:24" s="165" customFormat="1" ht="15" customHeight="1">
      <c r="G6556" s="172"/>
      <c r="I6556" s="173"/>
      <c r="J6556" s="173"/>
      <c r="K6556" s="174"/>
      <c r="M6556" s="175"/>
      <c r="N6556" s="174"/>
      <c r="P6556" s="174"/>
      <c r="R6556" s="175"/>
      <c r="S6556" s="174"/>
      <c r="U6556" s="174"/>
      <c r="W6556" s="175"/>
      <c r="X6556" s="174"/>
    </row>
    <row r="6557" spans="7:24" s="165" customFormat="1" ht="15" customHeight="1">
      <c r="G6557" s="172"/>
      <c r="I6557" s="173"/>
      <c r="J6557" s="173"/>
      <c r="K6557" s="174"/>
      <c r="M6557" s="175"/>
      <c r="N6557" s="174"/>
      <c r="P6557" s="174"/>
      <c r="R6557" s="175"/>
      <c r="S6557" s="174"/>
      <c r="U6557" s="174"/>
      <c r="W6557" s="175"/>
      <c r="X6557" s="174"/>
    </row>
    <row r="6558" spans="7:24" s="165" customFormat="1" ht="15" customHeight="1">
      <c r="G6558" s="172"/>
      <c r="I6558" s="173"/>
      <c r="J6558" s="173"/>
      <c r="K6558" s="174"/>
      <c r="M6558" s="175"/>
      <c r="N6558" s="174"/>
      <c r="P6558" s="174"/>
      <c r="R6558" s="175"/>
      <c r="S6558" s="174"/>
      <c r="U6558" s="174"/>
      <c r="W6558" s="175"/>
      <c r="X6558" s="174"/>
    </row>
    <row r="6559" spans="7:24" s="165" customFormat="1" ht="15" customHeight="1">
      <c r="G6559" s="172"/>
      <c r="I6559" s="173"/>
      <c r="J6559" s="173"/>
      <c r="K6559" s="174"/>
      <c r="M6559" s="175"/>
      <c r="N6559" s="174"/>
      <c r="P6559" s="174"/>
      <c r="R6559" s="175"/>
      <c r="S6559" s="174"/>
      <c r="U6559" s="174"/>
      <c r="W6559" s="175"/>
      <c r="X6559" s="174"/>
    </row>
    <row r="6560" spans="7:24" s="165" customFormat="1" ht="15" customHeight="1">
      <c r="G6560" s="172"/>
      <c r="I6560" s="173"/>
      <c r="J6560" s="173"/>
      <c r="K6560" s="174"/>
      <c r="M6560" s="175"/>
      <c r="N6560" s="174"/>
      <c r="P6560" s="174"/>
      <c r="R6560" s="175"/>
      <c r="S6560" s="174"/>
      <c r="U6560" s="174"/>
      <c r="W6560" s="175"/>
      <c r="X6560" s="174"/>
    </row>
    <row r="6561" spans="7:24" s="165" customFormat="1" ht="15" customHeight="1">
      <c r="G6561" s="172"/>
      <c r="I6561" s="173"/>
      <c r="J6561" s="173"/>
      <c r="K6561" s="174"/>
      <c r="M6561" s="175"/>
      <c r="N6561" s="174"/>
      <c r="P6561" s="174"/>
      <c r="R6561" s="175"/>
      <c r="S6561" s="174"/>
      <c r="U6561" s="174"/>
      <c r="W6561" s="175"/>
      <c r="X6561" s="174"/>
    </row>
    <row r="6562" spans="7:24" s="165" customFormat="1" ht="15" customHeight="1">
      <c r="G6562" s="172"/>
      <c r="I6562" s="173"/>
      <c r="J6562" s="173"/>
      <c r="K6562" s="174"/>
      <c r="M6562" s="175"/>
      <c r="N6562" s="174"/>
      <c r="P6562" s="174"/>
      <c r="R6562" s="175"/>
      <c r="S6562" s="174"/>
      <c r="U6562" s="174"/>
      <c r="W6562" s="175"/>
      <c r="X6562" s="174"/>
    </row>
    <row r="6563" spans="7:24" s="165" customFormat="1" ht="15" customHeight="1">
      <c r="G6563" s="172"/>
      <c r="I6563" s="173"/>
      <c r="J6563" s="173"/>
      <c r="K6563" s="174"/>
      <c r="M6563" s="175"/>
      <c r="N6563" s="174"/>
      <c r="P6563" s="174"/>
      <c r="R6563" s="175"/>
      <c r="S6563" s="174"/>
      <c r="U6563" s="174"/>
      <c r="W6563" s="175"/>
      <c r="X6563" s="174"/>
    </row>
    <row r="6564" spans="7:24" s="165" customFormat="1" ht="15" customHeight="1">
      <c r="G6564" s="172"/>
      <c r="I6564" s="173"/>
      <c r="J6564" s="173"/>
      <c r="K6564" s="174"/>
      <c r="M6564" s="175"/>
      <c r="N6564" s="174"/>
      <c r="P6564" s="174"/>
      <c r="R6564" s="175"/>
      <c r="S6564" s="174"/>
      <c r="U6564" s="174"/>
      <c r="W6564" s="175"/>
      <c r="X6564" s="174"/>
    </row>
    <row r="6565" spans="7:24" s="165" customFormat="1" ht="15" customHeight="1">
      <c r="G6565" s="172"/>
      <c r="I6565" s="173"/>
      <c r="J6565" s="173"/>
      <c r="K6565" s="174"/>
      <c r="M6565" s="175"/>
      <c r="N6565" s="174"/>
      <c r="P6565" s="174"/>
      <c r="R6565" s="175"/>
      <c r="S6565" s="174"/>
      <c r="U6565" s="174"/>
      <c r="W6565" s="175"/>
      <c r="X6565" s="174"/>
    </row>
    <row r="6566" spans="7:24" s="165" customFormat="1" ht="15" customHeight="1">
      <c r="G6566" s="172"/>
      <c r="I6566" s="173"/>
      <c r="J6566" s="173"/>
      <c r="K6566" s="174"/>
      <c r="M6566" s="175"/>
      <c r="N6566" s="174"/>
      <c r="P6566" s="174"/>
      <c r="R6566" s="175"/>
      <c r="S6566" s="174"/>
      <c r="U6566" s="174"/>
      <c r="W6566" s="175"/>
      <c r="X6566" s="174"/>
    </row>
    <row r="6567" spans="7:24" s="165" customFormat="1" ht="15" customHeight="1">
      <c r="G6567" s="172"/>
      <c r="I6567" s="173"/>
      <c r="J6567" s="173"/>
      <c r="K6567" s="174"/>
      <c r="M6567" s="175"/>
      <c r="N6567" s="174"/>
      <c r="P6567" s="174"/>
      <c r="R6567" s="175"/>
      <c r="S6567" s="174"/>
      <c r="U6567" s="174"/>
      <c r="W6567" s="175"/>
      <c r="X6567" s="174"/>
    </row>
    <row r="6568" spans="7:24" s="165" customFormat="1" ht="15" customHeight="1">
      <c r="G6568" s="172"/>
      <c r="I6568" s="173"/>
      <c r="J6568" s="173"/>
      <c r="K6568" s="174"/>
      <c r="M6568" s="175"/>
      <c r="N6568" s="174"/>
      <c r="P6568" s="174"/>
      <c r="R6568" s="175"/>
      <c r="S6568" s="174"/>
      <c r="U6568" s="174"/>
      <c r="W6568" s="175"/>
      <c r="X6568" s="174"/>
    </row>
    <row r="6569" spans="7:24" s="165" customFormat="1" ht="15" customHeight="1">
      <c r="G6569" s="172"/>
      <c r="I6569" s="173"/>
      <c r="J6569" s="173"/>
      <c r="K6569" s="174"/>
      <c r="M6569" s="175"/>
      <c r="N6569" s="174"/>
      <c r="P6569" s="174"/>
      <c r="R6569" s="175"/>
      <c r="S6569" s="174"/>
      <c r="U6569" s="174"/>
      <c r="W6569" s="175"/>
      <c r="X6569" s="174"/>
    </row>
    <row r="6570" spans="7:24" s="165" customFormat="1" ht="15" customHeight="1">
      <c r="G6570" s="172"/>
      <c r="I6570" s="173"/>
      <c r="J6570" s="173"/>
      <c r="K6570" s="174"/>
      <c r="M6570" s="175"/>
      <c r="N6570" s="174"/>
      <c r="P6570" s="174"/>
      <c r="R6570" s="175"/>
      <c r="S6570" s="174"/>
      <c r="U6570" s="174"/>
      <c r="W6570" s="175"/>
      <c r="X6570" s="174"/>
    </row>
    <row r="6571" spans="7:24" s="165" customFormat="1" ht="15" customHeight="1">
      <c r="G6571" s="172"/>
      <c r="I6571" s="173"/>
      <c r="J6571" s="173"/>
      <c r="K6571" s="174"/>
      <c r="M6571" s="175"/>
      <c r="N6571" s="174"/>
      <c r="P6571" s="174"/>
      <c r="R6571" s="175"/>
      <c r="S6571" s="174"/>
      <c r="U6571" s="174"/>
      <c r="W6571" s="175"/>
      <c r="X6571" s="174"/>
    </row>
    <row r="6572" spans="7:24" s="165" customFormat="1" ht="15" customHeight="1">
      <c r="G6572" s="172"/>
      <c r="I6572" s="173"/>
      <c r="J6572" s="173"/>
      <c r="K6572" s="174"/>
      <c r="M6572" s="175"/>
      <c r="N6572" s="174"/>
      <c r="P6572" s="174"/>
      <c r="R6572" s="175"/>
      <c r="S6572" s="174"/>
      <c r="U6572" s="174"/>
      <c r="W6572" s="175"/>
      <c r="X6572" s="174"/>
    </row>
    <row r="6573" spans="7:24" s="165" customFormat="1" ht="15" customHeight="1">
      <c r="G6573" s="172"/>
      <c r="I6573" s="173"/>
      <c r="J6573" s="173"/>
      <c r="K6573" s="174"/>
      <c r="M6573" s="175"/>
      <c r="N6573" s="174"/>
      <c r="P6573" s="174"/>
      <c r="R6573" s="175"/>
      <c r="S6573" s="174"/>
      <c r="U6573" s="174"/>
      <c r="W6573" s="175"/>
      <c r="X6573" s="174"/>
    </row>
    <row r="6574" spans="7:24" s="165" customFormat="1" ht="15" customHeight="1">
      <c r="G6574" s="172"/>
      <c r="I6574" s="173"/>
      <c r="J6574" s="173"/>
      <c r="K6574" s="174"/>
      <c r="M6574" s="175"/>
      <c r="N6574" s="174"/>
      <c r="P6574" s="174"/>
      <c r="R6574" s="175"/>
      <c r="S6574" s="174"/>
      <c r="U6574" s="174"/>
      <c r="W6574" s="175"/>
      <c r="X6574" s="174"/>
    </row>
    <row r="6575" spans="7:24" s="165" customFormat="1" ht="15" customHeight="1">
      <c r="G6575" s="172"/>
      <c r="I6575" s="173"/>
      <c r="J6575" s="173"/>
      <c r="K6575" s="174"/>
      <c r="M6575" s="175"/>
      <c r="N6575" s="174"/>
      <c r="P6575" s="174"/>
      <c r="R6575" s="175"/>
      <c r="S6575" s="174"/>
      <c r="U6575" s="174"/>
      <c r="W6575" s="175"/>
      <c r="X6575" s="174"/>
    </row>
    <row r="6576" spans="7:24" s="165" customFormat="1" ht="15" customHeight="1">
      <c r="G6576" s="172"/>
      <c r="I6576" s="173"/>
      <c r="J6576" s="173"/>
      <c r="K6576" s="174"/>
      <c r="M6576" s="175"/>
      <c r="N6576" s="174"/>
      <c r="P6576" s="174"/>
      <c r="R6576" s="175"/>
      <c r="S6576" s="174"/>
      <c r="U6576" s="174"/>
      <c r="W6576" s="175"/>
      <c r="X6576" s="174"/>
    </row>
    <row r="6577" spans="7:24" s="165" customFormat="1" ht="15" customHeight="1">
      <c r="G6577" s="172"/>
      <c r="I6577" s="173"/>
      <c r="J6577" s="173"/>
      <c r="K6577" s="174"/>
      <c r="M6577" s="175"/>
      <c r="N6577" s="174"/>
      <c r="P6577" s="174"/>
      <c r="R6577" s="175"/>
      <c r="S6577" s="174"/>
      <c r="U6577" s="174"/>
      <c r="W6577" s="175"/>
      <c r="X6577" s="174"/>
    </row>
    <row r="6578" spans="7:24" s="165" customFormat="1" ht="15" customHeight="1">
      <c r="G6578" s="172"/>
      <c r="I6578" s="173"/>
      <c r="J6578" s="173"/>
      <c r="K6578" s="174"/>
      <c r="M6578" s="175"/>
      <c r="N6578" s="174"/>
      <c r="P6578" s="174"/>
      <c r="R6578" s="175"/>
      <c r="S6578" s="174"/>
      <c r="U6578" s="174"/>
      <c r="W6578" s="175"/>
      <c r="X6578" s="174"/>
    </row>
    <row r="6579" spans="7:24" s="165" customFormat="1" ht="15" customHeight="1">
      <c r="G6579" s="172"/>
      <c r="I6579" s="173"/>
      <c r="J6579" s="173"/>
      <c r="K6579" s="174"/>
      <c r="M6579" s="175"/>
      <c r="N6579" s="174"/>
      <c r="P6579" s="174"/>
      <c r="R6579" s="175"/>
      <c r="S6579" s="174"/>
      <c r="U6579" s="174"/>
      <c r="W6579" s="175"/>
      <c r="X6579" s="174"/>
    </row>
    <row r="6580" spans="7:24" s="165" customFormat="1" ht="15" customHeight="1">
      <c r="G6580" s="172"/>
      <c r="I6580" s="173"/>
      <c r="J6580" s="173"/>
      <c r="K6580" s="174"/>
      <c r="M6580" s="175"/>
      <c r="N6580" s="174"/>
      <c r="P6580" s="174"/>
      <c r="R6580" s="175"/>
      <c r="S6580" s="174"/>
      <c r="U6580" s="174"/>
      <c r="W6580" s="175"/>
      <c r="X6580" s="174"/>
    </row>
    <row r="6581" spans="7:24" s="165" customFormat="1" ht="15" customHeight="1">
      <c r="G6581" s="172"/>
      <c r="I6581" s="173"/>
      <c r="J6581" s="173"/>
      <c r="K6581" s="174"/>
      <c r="M6581" s="175"/>
      <c r="N6581" s="174"/>
      <c r="P6581" s="174"/>
      <c r="R6581" s="175"/>
      <c r="S6581" s="174"/>
      <c r="U6581" s="174"/>
      <c r="W6581" s="175"/>
      <c r="X6581" s="174"/>
    </row>
    <row r="6582" spans="7:24" s="165" customFormat="1" ht="15" customHeight="1">
      <c r="G6582" s="172"/>
      <c r="I6582" s="173"/>
      <c r="J6582" s="173"/>
      <c r="K6582" s="174"/>
      <c r="M6582" s="175"/>
      <c r="N6582" s="174"/>
      <c r="P6582" s="174"/>
      <c r="R6582" s="175"/>
      <c r="S6582" s="174"/>
      <c r="U6582" s="174"/>
      <c r="W6582" s="175"/>
      <c r="X6582" s="174"/>
    </row>
    <row r="6583" spans="7:24" s="165" customFormat="1" ht="15" customHeight="1">
      <c r="G6583" s="172"/>
      <c r="I6583" s="173"/>
      <c r="J6583" s="173"/>
      <c r="K6583" s="174"/>
      <c r="M6583" s="175"/>
      <c r="N6583" s="174"/>
      <c r="P6583" s="174"/>
      <c r="R6583" s="175"/>
      <c r="S6583" s="174"/>
      <c r="U6583" s="174"/>
      <c r="W6583" s="175"/>
      <c r="X6583" s="174"/>
    </row>
    <row r="6584" spans="7:24" s="165" customFormat="1" ht="15" customHeight="1">
      <c r="G6584" s="172"/>
      <c r="I6584" s="173"/>
      <c r="J6584" s="173"/>
      <c r="K6584" s="174"/>
      <c r="M6584" s="175"/>
      <c r="N6584" s="174"/>
      <c r="P6584" s="174"/>
      <c r="R6584" s="175"/>
      <c r="S6584" s="174"/>
      <c r="U6584" s="174"/>
      <c r="W6584" s="175"/>
      <c r="X6584" s="174"/>
    </row>
    <row r="6585" spans="7:24" s="165" customFormat="1" ht="15" customHeight="1">
      <c r="G6585" s="172"/>
      <c r="I6585" s="173"/>
      <c r="J6585" s="173"/>
      <c r="K6585" s="174"/>
      <c r="M6585" s="175"/>
      <c r="N6585" s="174"/>
      <c r="P6585" s="174"/>
      <c r="R6585" s="175"/>
      <c r="S6585" s="174"/>
      <c r="U6585" s="174"/>
      <c r="W6585" s="175"/>
      <c r="X6585" s="174"/>
    </row>
    <row r="6586" spans="7:24" s="165" customFormat="1" ht="15" customHeight="1">
      <c r="G6586" s="172"/>
      <c r="I6586" s="173"/>
      <c r="J6586" s="173"/>
      <c r="K6586" s="174"/>
      <c r="M6586" s="175"/>
      <c r="N6586" s="174"/>
      <c r="P6586" s="174"/>
      <c r="R6586" s="175"/>
      <c r="S6586" s="174"/>
      <c r="U6586" s="174"/>
      <c r="W6586" s="175"/>
      <c r="X6586" s="174"/>
    </row>
    <row r="6587" spans="7:24" s="165" customFormat="1" ht="15" customHeight="1">
      <c r="G6587" s="172"/>
      <c r="I6587" s="173"/>
      <c r="J6587" s="173"/>
      <c r="K6587" s="174"/>
      <c r="M6587" s="175"/>
      <c r="N6587" s="174"/>
      <c r="P6587" s="174"/>
      <c r="R6587" s="175"/>
      <c r="S6587" s="174"/>
      <c r="U6587" s="174"/>
      <c r="W6587" s="175"/>
      <c r="X6587" s="174"/>
    </row>
    <row r="6588" spans="7:24" s="165" customFormat="1" ht="15" customHeight="1">
      <c r="G6588" s="172"/>
      <c r="I6588" s="173"/>
      <c r="J6588" s="173"/>
      <c r="K6588" s="174"/>
      <c r="M6588" s="175"/>
      <c r="N6588" s="174"/>
      <c r="P6588" s="174"/>
      <c r="R6588" s="175"/>
      <c r="S6588" s="174"/>
      <c r="U6588" s="174"/>
      <c r="W6588" s="175"/>
      <c r="X6588" s="174"/>
    </row>
    <row r="6589" spans="7:24" s="165" customFormat="1" ht="15" customHeight="1">
      <c r="G6589" s="172"/>
      <c r="I6589" s="173"/>
      <c r="J6589" s="173"/>
      <c r="K6589" s="174"/>
      <c r="M6589" s="175"/>
      <c r="N6589" s="174"/>
      <c r="P6589" s="174"/>
      <c r="R6589" s="175"/>
      <c r="S6589" s="174"/>
      <c r="U6589" s="174"/>
      <c r="W6589" s="175"/>
      <c r="X6589" s="174"/>
    </row>
    <row r="6590" spans="7:24" s="165" customFormat="1" ht="15" customHeight="1">
      <c r="G6590" s="172"/>
      <c r="I6590" s="173"/>
      <c r="J6590" s="173"/>
      <c r="K6590" s="174"/>
      <c r="M6590" s="175"/>
      <c r="N6590" s="174"/>
      <c r="P6590" s="174"/>
      <c r="R6590" s="175"/>
      <c r="S6590" s="174"/>
      <c r="U6590" s="174"/>
      <c r="W6590" s="175"/>
      <c r="X6590" s="174"/>
    </row>
    <row r="6591" spans="7:24" s="165" customFormat="1" ht="15" customHeight="1">
      <c r="G6591" s="172"/>
      <c r="I6591" s="173"/>
      <c r="J6591" s="173"/>
      <c r="K6591" s="174"/>
      <c r="M6591" s="175"/>
      <c r="N6591" s="174"/>
      <c r="P6591" s="174"/>
      <c r="R6591" s="175"/>
      <c r="S6591" s="174"/>
      <c r="U6591" s="174"/>
      <c r="W6591" s="175"/>
      <c r="X6591" s="174"/>
    </row>
    <row r="6592" spans="7:24" s="165" customFormat="1" ht="15" customHeight="1">
      <c r="G6592" s="172"/>
      <c r="I6592" s="173"/>
      <c r="J6592" s="173"/>
      <c r="K6592" s="174"/>
      <c r="M6592" s="175"/>
      <c r="N6592" s="174"/>
      <c r="P6592" s="174"/>
      <c r="R6592" s="175"/>
      <c r="S6592" s="174"/>
      <c r="U6592" s="174"/>
      <c r="W6592" s="175"/>
      <c r="X6592" s="174"/>
    </row>
    <row r="6593" spans="7:24" s="165" customFormat="1" ht="15" customHeight="1">
      <c r="G6593" s="172"/>
      <c r="I6593" s="173"/>
      <c r="J6593" s="173"/>
      <c r="K6593" s="174"/>
      <c r="M6593" s="175"/>
      <c r="N6593" s="174"/>
      <c r="P6593" s="174"/>
      <c r="R6593" s="175"/>
      <c r="S6593" s="174"/>
      <c r="U6593" s="174"/>
      <c r="W6593" s="175"/>
      <c r="X6593" s="174"/>
    </row>
    <row r="6594" spans="7:24" s="165" customFormat="1" ht="15" customHeight="1">
      <c r="G6594" s="172"/>
      <c r="I6594" s="173"/>
      <c r="J6594" s="173"/>
      <c r="K6594" s="174"/>
      <c r="M6594" s="175"/>
      <c r="N6594" s="174"/>
      <c r="P6594" s="174"/>
      <c r="R6594" s="175"/>
      <c r="S6594" s="174"/>
      <c r="U6594" s="174"/>
      <c r="W6594" s="175"/>
      <c r="X6594" s="174"/>
    </row>
    <row r="6595" spans="7:24" s="165" customFormat="1" ht="15" customHeight="1">
      <c r="G6595" s="172"/>
      <c r="I6595" s="173"/>
      <c r="J6595" s="173"/>
      <c r="K6595" s="174"/>
      <c r="M6595" s="175"/>
      <c r="N6595" s="174"/>
      <c r="P6595" s="174"/>
      <c r="R6595" s="175"/>
      <c r="S6595" s="174"/>
      <c r="U6595" s="174"/>
      <c r="W6595" s="175"/>
      <c r="X6595" s="174"/>
    </row>
    <row r="6596" spans="7:24" s="165" customFormat="1" ht="15" customHeight="1">
      <c r="G6596" s="172"/>
      <c r="I6596" s="173"/>
      <c r="J6596" s="173"/>
      <c r="K6596" s="174"/>
      <c r="M6596" s="175"/>
      <c r="N6596" s="174"/>
      <c r="P6596" s="174"/>
      <c r="R6596" s="175"/>
      <c r="S6596" s="174"/>
      <c r="U6596" s="174"/>
      <c r="W6596" s="175"/>
      <c r="X6596" s="174"/>
    </row>
    <row r="6597" spans="7:24" s="165" customFormat="1" ht="15" customHeight="1">
      <c r="G6597" s="172"/>
      <c r="I6597" s="173"/>
      <c r="J6597" s="173"/>
      <c r="K6597" s="174"/>
      <c r="M6597" s="175"/>
      <c r="N6597" s="174"/>
      <c r="P6597" s="174"/>
      <c r="R6597" s="175"/>
      <c r="S6597" s="174"/>
      <c r="U6597" s="174"/>
      <c r="W6597" s="175"/>
      <c r="X6597" s="174"/>
    </row>
    <row r="6598" spans="7:24" s="165" customFormat="1" ht="15" customHeight="1">
      <c r="G6598" s="172"/>
      <c r="I6598" s="173"/>
      <c r="J6598" s="173"/>
      <c r="K6598" s="174"/>
      <c r="M6598" s="175"/>
      <c r="N6598" s="174"/>
      <c r="P6598" s="174"/>
      <c r="R6598" s="175"/>
      <c r="S6598" s="174"/>
      <c r="U6598" s="174"/>
      <c r="W6598" s="175"/>
      <c r="X6598" s="174"/>
    </row>
    <row r="6599" spans="7:24" s="165" customFormat="1" ht="15" customHeight="1">
      <c r="G6599" s="172"/>
      <c r="I6599" s="173"/>
      <c r="J6599" s="173"/>
      <c r="K6599" s="174"/>
      <c r="M6599" s="175"/>
      <c r="N6599" s="174"/>
      <c r="P6599" s="174"/>
      <c r="R6599" s="175"/>
      <c r="S6599" s="174"/>
      <c r="U6599" s="174"/>
      <c r="W6599" s="175"/>
      <c r="X6599" s="174"/>
    </row>
    <row r="6600" spans="7:24" s="165" customFormat="1" ht="15" customHeight="1">
      <c r="G6600" s="172"/>
      <c r="I6600" s="173"/>
      <c r="J6600" s="173"/>
      <c r="K6600" s="174"/>
      <c r="M6600" s="175"/>
      <c r="N6600" s="174"/>
      <c r="P6600" s="174"/>
      <c r="R6600" s="175"/>
      <c r="S6600" s="174"/>
      <c r="U6600" s="174"/>
      <c r="W6600" s="175"/>
      <c r="X6600" s="174"/>
    </row>
    <row r="6601" spans="7:24" s="165" customFormat="1" ht="15" customHeight="1">
      <c r="G6601" s="172"/>
      <c r="I6601" s="173"/>
      <c r="J6601" s="173"/>
      <c r="K6601" s="174"/>
      <c r="M6601" s="175"/>
      <c r="N6601" s="174"/>
      <c r="P6601" s="174"/>
      <c r="R6601" s="175"/>
      <c r="S6601" s="174"/>
      <c r="U6601" s="174"/>
      <c r="W6601" s="175"/>
      <c r="X6601" s="174"/>
    </row>
    <row r="6602" spans="7:24" s="165" customFormat="1" ht="15" customHeight="1">
      <c r="G6602" s="172"/>
      <c r="I6602" s="173"/>
      <c r="J6602" s="173"/>
      <c r="K6602" s="174"/>
      <c r="M6602" s="175"/>
      <c r="N6602" s="174"/>
      <c r="P6602" s="174"/>
      <c r="R6602" s="175"/>
      <c r="S6602" s="174"/>
      <c r="U6602" s="174"/>
      <c r="W6602" s="175"/>
      <c r="X6602" s="174"/>
    </row>
    <row r="6603" spans="7:24" s="165" customFormat="1" ht="15" customHeight="1">
      <c r="G6603" s="172"/>
      <c r="I6603" s="173"/>
      <c r="J6603" s="173"/>
      <c r="K6603" s="174"/>
      <c r="M6603" s="175"/>
      <c r="N6603" s="174"/>
      <c r="P6603" s="174"/>
      <c r="R6603" s="175"/>
      <c r="S6603" s="174"/>
      <c r="U6603" s="174"/>
      <c r="W6603" s="175"/>
      <c r="X6603" s="174"/>
    </row>
    <row r="6604" spans="7:24" s="165" customFormat="1" ht="15" customHeight="1">
      <c r="G6604" s="172"/>
      <c r="I6604" s="173"/>
      <c r="J6604" s="173"/>
      <c r="K6604" s="174"/>
      <c r="M6604" s="175"/>
      <c r="N6604" s="174"/>
      <c r="P6604" s="174"/>
      <c r="R6604" s="175"/>
      <c r="S6604" s="174"/>
      <c r="U6604" s="174"/>
      <c r="W6604" s="175"/>
      <c r="X6604" s="174"/>
    </row>
    <row r="6605" spans="7:24" s="165" customFormat="1" ht="15" customHeight="1">
      <c r="G6605" s="172"/>
      <c r="I6605" s="173"/>
      <c r="J6605" s="173"/>
      <c r="K6605" s="174"/>
      <c r="M6605" s="175"/>
      <c r="N6605" s="174"/>
      <c r="P6605" s="174"/>
      <c r="R6605" s="175"/>
      <c r="S6605" s="174"/>
      <c r="U6605" s="174"/>
      <c r="W6605" s="175"/>
      <c r="X6605" s="174"/>
    </row>
    <row r="6606" spans="7:24" s="165" customFormat="1" ht="15" customHeight="1">
      <c r="G6606" s="172"/>
      <c r="I6606" s="173"/>
      <c r="J6606" s="173"/>
      <c r="K6606" s="174"/>
      <c r="M6606" s="175"/>
      <c r="N6606" s="174"/>
      <c r="P6606" s="174"/>
      <c r="R6606" s="175"/>
      <c r="S6606" s="174"/>
      <c r="U6606" s="174"/>
      <c r="W6606" s="175"/>
      <c r="X6606" s="174"/>
    </row>
    <row r="6607" spans="7:24" s="165" customFormat="1" ht="15" customHeight="1">
      <c r="G6607" s="172"/>
      <c r="I6607" s="173"/>
      <c r="J6607" s="173"/>
      <c r="K6607" s="174"/>
      <c r="M6607" s="175"/>
      <c r="N6607" s="174"/>
      <c r="P6607" s="174"/>
      <c r="R6607" s="175"/>
      <c r="S6607" s="174"/>
      <c r="U6607" s="174"/>
      <c r="W6607" s="175"/>
      <c r="X6607" s="174"/>
    </row>
    <row r="6608" spans="7:24" s="165" customFormat="1" ht="15" customHeight="1">
      <c r="G6608" s="172"/>
      <c r="I6608" s="173"/>
      <c r="J6608" s="173"/>
      <c r="K6608" s="174"/>
      <c r="M6608" s="175"/>
      <c r="N6608" s="174"/>
      <c r="P6608" s="174"/>
      <c r="R6608" s="175"/>
      <c r="S6608" s="174"/>
      <c r="U6608" s="174"/>
      <c r="W6608" s="175"/>
      <c r="X6608" s="174"/>
    </row>
    <row r="6609" spans="7:24" s="165" customFormat="1" ht="15" customHeight="1">
      <c r="G6609" s="172"/>
      <c r="I6609" s="173"/>
      <c r="J6609" s="173"/>
      <c r="K6609" s="174"/>
      <c r="M6609" s="175"/>
      <c r="N6609" s="174"/>
      <c r="P6609" s="174"/>
      <c r="R6609" s="175"/>
      <c r="S6609" s="174"/>
      <c r="U6609" s="174"/>
      <c r="W6609" s="175"/>
      <c r="X6609" s="174"/>
    </row>
    <row r="6610" spans="7:24" s="165" customFormat="1" ht="15" customHeight="1">
      <c r="G6610" s="172"/>
      <c r="I6610" s="173"/>
      <c r="J6610" s="173"/>
      <c r="K6610" s="174"/>
      <c r="M6610" s="175"/>
      <c r="N6610" s="174"/>
      <c r="P6610" s="174"/>
      <c r="R6610" s="175"/>
      <c r="S6610" s="174"/>
      <c r="U6610" s="174"/>
      <c r="W6610" s="175"/>
      <c r="X6610" s="174"/>
    </row>
    <row r="6611" spans="7:24" s="165" customFormat="1" ht="15" customHeight="1">
      <c r="G6611" s="172"/>
      <c r="I6611" s="173"/>
      <c r="J6611" s="173"/>
      <c r="K6611" s="174"/>
      <c r="M6611" s="175"/>
      <c r="N6611" s="174"/>
      <c r="P6611" s="174"/>
      <c r="R6611" s="175"/>
      <c r="S6611" s="174"/>
      <c r="U6611" s="174"/>
      <c r="W6611" s="175"/>
      <c r="X6611" s="174"/>
    </row>
    <row r="6612" spans="7:24" s="165" customFormat="1" ht="15" customHeight="1">
      <c r="G6612" s="172"/>
      <c r="I6612" s="173"/>
      <c r="J6612" s="173"/>
      <c r="K6612" s="174"/>
      <c r="M6612" s="175"/>
      <c r="N6612" s="174"/>
      <c r="P6612" s="174"/>
      <c r="R6612" s="175"/>
      <c r="S6612" s="174"/>
      <c r="U6612" s="174"/>
      <c r="W6612" s="175"/>
      <c r="X6612" s="174"/>
    </row>
    <row r="6613" spans="7:24" s="165" customFormat="1" ht="15" customHeight="1">
      <c r="G6613" s="172"/>
      <c r="I6613" s="173"/>
      <c r="J6613" s="173"/>
      <c r="K6613" s="174"/>
      <c r="M6613" s="175"/>
      <c r="N6613" s="174"/>
      <c r="P6613" s="174"/>
      <c r="R6613" s="175"/>
      <c r="S6613" s="174"/>
      <c r="U6613" s="174"/>
      <c r="W6613" s="175"/>
      <c r="X6613" s="174"/>
    </row>
    <row r="6614" spans="7:24" s="165" customFormat="1" ht="15" customHeight="1">
      <c r="G6614" s="172"/>
      <c r="I6614" s="173"/>
      <c r="J6614" s="173"/>
      <c r="K6614" s="174"/>
      <c r="M6614" s="175"/>
      <c r="N6614" s="174"/>
      <c r="P6614" s="174"/>
      <c r="R6614" s="175"/>
      <c r="S6614" s="174"/>
      <c r="U6614" s="174"/>
      <c r="W6614" s="175"/>
      <c r="X6614" s="174"/>
    </row>
    <row r="6615" spans="7:24" s="165" customFormat="1" ht="15" customHeight="1">
      <c r="G6615" s="172"/>
      <c r="I6615" s="173"/>
      <c r="J6615" s="173"/>
      <c r="K6615" s="174"/>
      <c r="M6615" s="175"/>
      <c r="N6615" s="174"/>
      <c r="P6615" s="174"/>
      <c r="R6615" s="175"/>
      <c r="S6615" s="174"/>
      <c r="U6615" s="174"/>
      <c r="W6615" s="175"/>
      <c r="X6615" s="174"/>
    </row>
    <row r="6616" spans="7:24" s="165" customFormat="1" ht="15" customHeight="1">
      <c r="G6616" s="172"/>
      <c r="I6616" s="173"/>
      <c r="J6616" s="173"/>
      <c r="K6616" s="174"/>
      <c r="M6616" s="175"/>
      <c r="N6616" s="174"/>
      <c r="P6616" s="174"/>
      <c r="R6616" s="175"/>
      <c r="S6616" s="174"/>
      <c r="U6616" s="174"/>
      <c r="W6616" s="175"/>
      <c r="X6616" s="174"/>
    </row>
    <row r="6617" spans="7:24" s="165" customFormat="1" ht="15" customHeight="1">
      <c r="G6617" s="172"/>
      <c r="I6617" s="173"/>
      <c r="J6617" s="173"/>
      <c r="K6617" s="174"/>
      <c r="M6617" s="175"/>
      <c r="N6617" s="174"/>
      <c r="P6617" s="174"/>
      <c r="R6617" s="175"/>
      <c r="S6617" s="174"/>
      <c r="U6617" s="174"/>
      <c r="W6617" s="175"/>
      <c r="X6617" s="174"/>
    </row>
    <row r="6618" spans="7:24" s="165" customFormat="1" ht="15" customHeight="1">
      <c r="G6618" s="172"/>
      <c r="I6618" s="173"/>
      <c r="J6618" s="173"/>
      <c r="K6618" s="174"/>
      <c r="M6618" s="175"/>
      <c r="N6618" s="174"/>
      <c r="P6618" s="174"/>
      <c r="R6618" s="175"/>
      <c r="S6618" s="174"/>
      <c r="U6618" s="174"/>
      <c r="W6618" s="175"/>
      <c r="X6618" s="174"/>
    </row>
    <row r="6619" spans="7:24" s="165" customFormat="1" ht="15" customHeight="1">
      <c r="G6619" s="172"/>
      <c r="I6619" s="173"/>
      <c r="J6619" s="173"/>
      <c r="K6619" s="174"/>
      <c r="M6619" s="175"/>
      <c r="N6619" s="174"/>
      <c r="P6619" s="174"/>
      <c r="R6619" s="175"/>
      <c r="S6619" s="174"/>
      <c r="U6619" s="174"/>
      <c r="W6619" s="175"/>
      <c r="X6619" s="174"/>
    </row>
    <row r="6620" spans="7:24" s="165" customFormat="1" ht="15" customHeight="1">
      <c r="G6620" s="172"/>
      <c r="I6620" s="173"/>
      <c r="J6620" s="173"/>
      <c r="K6620" s="174"/>
      <c r="M6620" s="175"/>
      <c r="N6620" s="174"/>
      <c r="P6620" s="174"/>
      <c r="R6620" s="175"/>
      <c r="S6620" s="174"/>
      <c r="U6620" s="174"/>
      <c r="W6620" s="175"/>
      <c r="X6620" s="174"/>
    </row>
    <row r="6621" spans="7:24" s="165" customFormat="1" ht="15" customHeight="1">
      <c r="G6621" s="172"/>
      <c r="I6621" s="173"/>
      <c r="J6621" s="173"/>
      <c r="K6621" s="174"/>
      <c r="M6621" s="175"/>
      <c r="N6621" s="174"/>
      <c r="P6621" s="174"/>
      <c r="R6621" s="175"/>
      <c r="S6621" s="174"/>
      <c r="U6621" s="174"/>
      <c r="W6621" s="175"/>
      <c r="X6621" s="174"/>
    </row>
    <row r="6622" spans="7:24" s="165" customFormat="1" ht="15" customHeight="1">
      <c r="G6622" s="172"/>
      <c r="I6622" s="173"/>
      <c r="J6622" s="173"/>
      <c r="K6622" s="174"/>
      <c r="M6622" s="175"/>
      <c r="N6622" s="174"/>
      <c r="P6622" s="174"/>
      <c r="R6622" s="175"/>
      <c r="S6622" s="174"/>
      <c r="U6622" s="174"/>
      <c r="W6622" s="175"/>
      <c r="X6622" s="174"/>
    </row>
    <row r="6623" spans="7:24" s="165" customFormat="1" ht="15" customHeight="1">
      <c r="G6623" s="172"/>
      <c r="I6623" s="173"/>
      <c r="J6623" s="173"/>
      <c r="K6623" s="174"/>
      <c r="M6623" s="175"/>
      <c r="N6623" s="174"/>
      <c r="P6623" s="174"/>
      <c r="R6623" s="175"/>
      <c r="S6623" s="174"/>
      <c r="U6623" s="174"/>
      <c r="W6623" s="175"/>
      <c r="X6623" s="174"/>
    </row>
    <row r="6624" spans="7:24" s="165" customFormat="1" ht="15" customHeight="1">
      <c r="G6624" s="172"/>
      <c r="I6624" s="173"/>
      <c r="J6624" s="173"/>
      <c r="K6624" s="174"/>
      <c r="M6624" s="175"/>
      <c r="N6624" s="174"/>
      <c r="P6624" s="174"/>
      <c r="R6624" s="175"/>
      <c r="S6624" s="174"/>
      <c r="U6624" s="174"/>
      <c r="W6624" s="175"/>
      <c r="X6624" s="174"/>
    </row>
    <row r="6625" spans="7:24" s="165" customFormat="1" ht="15" customHeight="1">
      <c r="G6625" s="172"/>
      <c r="I6625" s="173"/>
      <c r="J6625" s="173"/>
      <c r="K6625" s="174"/>
      <c r="M6625" s="175"/>
      <c r="N6625" s="174"/>
      <c r="P6625" s="174"/>
      <c r="R6625" s="175"/>
      <c r="S6625" s="174"/>
      <c r="U6625" s="174"/>
      <c r="W6625" s="175"/>
      <c r="X6625" s="174"/>
    </row>
    <row r="6626" spans="7:24" s="165" customFormat="1" ht="15" customHeight="1">
      <c r="G6626" s="172"/>
      <c r="I6626" s="173"/>
      <c r="J6626" s="173"/>
      <c r="K6626" s="174"/>
      <c r="M6626" s="175"/>
      <c r="N6626" s="174"/>
      <c r="P6626" s="174"/>
      <c r="R6626" s="175"/>
      <c r="S6626" s="174"/>
      <c r="U6626" s="174"/>
      <c r="W6626" s="175"/>
      <c r="X6626" s="174"/>
    </row>
    <row r="6627" spans="7:24" s="165" customFormat="1" ht="15" customHeight="1">
      <c r="G6627" s="172"/>
      <c r="I6627" s="173"/>
      <c r="J6627" s="173"/>
      <c r="K6627" s="174"/>
      <c r="M6627" s="175"/>
      <c r="N6627" s="174"/>
      <c r="P6627" s="174"/>
      <c r="R6627" s="175"/>
      <c r="S6627" s="174"/>
      <c r="U6627" s="174"/>
      <c r="W6627" s="175"/>
      <c r="X6627" s="174"/>
    </row>
    <row r="6628" spans="7:24" s="165" customFormat="1" ht="15" customHeight="1">
      <c r="G6628" s="172"/>
      <c r="I6628" s="173"/>
      <c r="J6628" s="173"/>
      <c r="K6628" s="174"/>
      <c r="M6628" s="175"/>
      <c r="N6628" s="174"/>
      <c r="P6628" s="174"/>
      <c r="R6628" s="175"/>
      <c r="S6628" s="174"/>
      <c r="U6628" s="174"/>
      <c r="W6628" s="175"/>
      <c r="X6628" s="174"/>
    </row>
    <row r="6629" spans="7:24" s="165" customFormat="1" ht="15" customHeight="1">
      <c r="G6629" s="172"/>
      <c r="I6629" s="173"/>
      <c r="J6629" s="173"/>
      <c r="K6629" s="174"/>
      <c r="M6629" s="175"/>
      <c r="N6629" s="174"/>
      <c r="P6629" s="174"/>
      <c r="R6629" s="175"/>
      <c r="S6629" s="174"/>
      <c r="U6629" s="174"/>
      <c r="W6629" s="175"/>
      <c r="X6629" s="174"/>
    </row>
    <row r="6630" spans="7:24" s="165" customFormat="1" ht="15" customHeight="1">
      <c r="G6630" s="172"/>
      <c r="I6630" s="173"/>
      <c r="J6630" s="173"/>
      <c r="K6630" s="174"/>
      <c r="M6630" s="175"/>
      <c r="N6630" s="174"/>
      <c r="P6630" s="174"/>
      <c r="R6630" s="175"/>
      <c r="S6630" s="174"/>
      <c r="U6630" s="174"/>
      <c r="W6630" s="175"/>
      <c r="X6630" s="174"/>
    </row>
    <row r="6631" spans="7:24" s="165" customFormat="1" ht="15" customHeight="1">
      <c r="G6631" s="172"/>
      <c r="I6631" s="173"/>
      <c r="J6631" s="173"/>
      <c r="K6631" s="174"/>
      <c r="M6631" s="175"/>
      <c r="N6631" s="174"/>
      <c r="P6631" s="174"/>
      <c r="R6631" s="175"/>
      <c r="S6631" s="174"/>
      <c r="U6631" s="174"/>
      <c r="W6631" s="175"/>
      <c r="X6631" s="174"/>
    </row>
    <row r="6632" spans="7:24" s="165" customFormat="1" ht="15" customHeight="1">
      <c r="G6632" s="172"/>
      <c r="I6632" s="173"/>
      <c r="J6632" s="173"/>
      <c r="K6632" s="174"/>
      <c r="M6632" s="175"/>
      <c r="N6632" s="174"/>
      <c r="P6632" s="174"/>
      <c r="R6632" s="175"/>
      <c r="S6632" s="174"/>
      <c r="U6632" s="174"/>
      <c r="W6632" s="175"/>
      <c r="X6632" s="174"/>
    </row>
    <row r="6633" spans="7:24" s="165" customFormat="1" ht="15" customHeight="1">
      <c r="G6633" s="172"/>
      <c r="I6633" s="173"/>
      <c r="J6633" s="173"/>
      <c r="K6633" s="174"/>
      <c r="M6633" s="175"/>
      <c r="N6633" s="174"/>
      <c r="P6633" s="174"/>
      <c r="R6633" s="175"/>
      <c r="S6633" s="174"/>
      <c r="U6633" s="174"/>
      <c r="W6633" s="175"/>
      <c r="X6633" s="174"/>
    </row>
    <row r="6634" spans="7:24" s="165" customFormat="1" ht="15" customHeight="1">
      <c r="G6634" s="172"/>
      <c r="I6634" s="173"/>
      <c r="J6634" s="173"/>
      <c r="K6634" s="174"/>
      <c r="M6634" s="175"/>
      <c r="N6634" s="174"/>
      <c r="P6634" s="174"/>
      <c r="R6634" s="175"/>
      <c r="S6634" s="174"/>
      <c r="U6634" s="174"/>
      <c r="W6634" s="175"/>
      <c r="X6634" s="174"/>
    </row>
    <row r="6635" spans="7:24" s="165" customFormat="1" ht="15" customHeight="1">
      <c r="G6635" s="172"/>
      <c r="I6635" s="173"/>
      <c r="J6635" s="173"/>
      <c r="K6635" s="174"/>
      <c r="M6635" s="175"/>
      <c r="N6635" s="174"/>
      <c r="P6635" s="174"/>
      <c r="R6635" s="175"/>
      <c r="S6635" s="174"/>
      <c r="U6635" s="174"/>
      <c r="W6635" s="175"/>
      <c r="X6635" s="174"/>
    </row>
    <row r="6636" spans="7:24" s="165" customFormat="1" ht="15" customHeight="1">
      <c r="G6636" s="172"/>
      <c r="I6636" s="173"/>
      <c r="J6636" s="173"/>
      <c r="K6636" s="174"/>
      <c r="M6636" s="175"/>
      <c r="N6636" s="174"/>
      <c r="P6636" s="174"/>
      <c r="R6636" s="175"/>
      <c r="S6636" s="174"/>
      <c r="U6636" s="174"/>
      <c r="W6636" s="175"/>
      <c r="X6636" s="174"/>
    </row>
    <row r="6637" spans="7:24" s="165" customFormat="1" ht="15" customHeight="1">
      <c r="G6637" s="172"/>
      <c r="I6637" s="173"/>
      <c r="J6637" s="173"/>
      <c r="K6637" s="174"/>
      <c r="M6637" s="175"/>
      <c r="N6637" s="174"/>
      <c r="P6637" s="174"/>
      <c r="R6637" s="175"/>
      <c r="S6637" s="174"/>
      <c r="U6637" s="174"/>
      <c r="W6637" s="175"/>
      <c r="X6637" s="174"/>
    </row>
    <row r="6638" spans="7:24" s="165" customFormat="1" ht="15" customHeight="1">
      <c r="G6638" s="172"/>
      <c r="I6638" s="173"/>
      <c r="J6638" s="173"/>
      <c r="K6638" s="174"/>
      <c r="M6638" s="175"/>
      <c r="N6638" s="174"/>
      <c r="P6638" s="174"/>
      <c r="R6638" s="175"/>
      <c r="S6638" s="174"/>
      <c r="U6638" s="174"/>
      <c r="W6638" s="175"/>
      <c r="X6638" s="174"/>
    </row>
    <row r="6639" spans="7:24" s="165" customFormat="1" ht="15" customHeight="1">
      <c r="G6639" s="172"/>
      <c r="I6639" s="173"/>
      <c r="J6639" s="173"/>
      <c r="K6639" s="174"/>
      <c r="M6639" s="175"/>
      <c r="N6639" s="174"/>
      <c r="P6639" s="174"/>
      <c r="R6639" s="175"/>
      <c r="S6639" s="174"/>
      <c r="U6639" s="174"/>
      <c r="W6639" s="175"/>
      <c r="X6639" s="174"/>
    </row>
    <row r="6640" spans="7:24" s="165" customFormat="1" ht="15" customHeight="1">
      <c r="G6640" s="172"/>
      <c r="I6640" s="173"/>
      <c r="J6640" s="173"/>
      <c r="K6640" s="174"/>
      <c r="M6640" s="175"/>
      <c r="N6640" s="174"/>
      <c r="P6640" s="174"/>
      <c r="R6640" s="175"/>
      <c r="S6640" s="174"/>
      <c r="U6640" s="174"/>
      <c r="W6640" s="175"/>
      <c r="X6640" s="174"/>
    </row>
    <row r="6641" spans="7:24" s="165" customFormat="1" ht="15" customHeight="1">
      <c r="G6641" s="172"/>
      <c r="I6641" s="173"/>
      <c r="J6641" s="173"/>
      <c r="K6641" s="174"/>
      <c r="M6641" s="175"/>
      <c r="N6641" s="174"/>
      <c r="P6641" s="174"/>
      <c r="R6641" s="175"/>
      <c r="S6641" s="174"/>
      <c r="U6641" s="174"/>
      <c r="W6641" s="175"/>
      <c r="X6641" s="174"/>
    </row>
    <row r="6642" spans="7:24" s="165" customFormat="1" ht="15" customHeight="1">
      <c r="G6642" s="172"/>
      <c r="I6642" s="173"/>
      <c r="J6642" s="173"/>
      <c r="K6642" s="174"/>
      <c r="M6642" s="175"/>
      <c r="N6642" s="174"/>
      <c r="P6642" s="174"/>
      <c r="R6642" s="175"/>
      <c r="S6642" s="174"/>
      <c r="U6642" s="174"/>
      <c r="W6642" s="175"/>
      <c r="X6642" s="174"/>
    </row>
    <row r="6643" spans="7:24" s="165" customFormat="1" ht="15" customHeight="1">
      <c r="G6643" s="172"/>
      <c r="I6643" s="173"/>
      <c r="J6643" s="173"/>
      <c r="K6643" s="174"/>
      <c r="M6643" s="175"/>
      <c r="N6643" s="174"/>
      <c r="P6643" s="174"/>
      <c r="R6643" s="175"/>
      <c r="S6643" s="174"/>
      <c r="U6643" s="174"/>
      <c r="W6643" s="175"/>
      <c r="X6643" s="174"/>
    </row>
    <row r="6644" spans="7:24" s="165" customFormat="1" ht="15" customHeight="1">
      <c r="G6644" s="172"/>
      <c r="I6644" s="173"/>
      <c r="J6644" s="173"/>
      <c r="K6644" s="174"/>
      <c r="M6644" s="175"/>
      <c r="N6644" s="174"/>
      <c r="P6644" s="174"/>
      <c r="R6644" s="175"/>
      <c r="S6644" s="174"/>
      <c r="U6644" s="174"/>
      <c r="W6644" s="175"/>
      <c r="X6644" s="174"/>
    </row>
    <row r="6645" spans="7:24" s="165" customFormat="1" ht="15" customHeight="1">
      <c r="G6645" s="172"/>
      <c r="I6645" s="173"/>
      <c r="J6645" s="173"/>
      <c r="K6645" s="174"/>
      <c r="M6645" s="175"/>
      <c r="N6645" s="174"/>
      <c r="P6645" s="174"/>
      <c r="R6645" s="175"/>
      <c r="S6645" s="174"/>
      <c r="U6645" s="174"/>
      <c r="W6645" s="175"/>
      <c r="X6645" s="174"/>
    </row>
    <row r="6646" spans="7:24" s="165" customFormat="1" ht="15" customHeight="1">
      <c r="G6646" s="172"/>
      <c r="I6646" s="173"/>
      <c r="J6646" s="173"/>
      <c r="K6646" s="174"/>
      <c r="M6646" s="175"/>
      <c r="N6646" s="174"/>
      <c r="P6646" s="174"/>
      <c r="R6646" s="175"/>
      <c r="S6646" s="174"/>
      <c r="U6646" s="174"/>
      <c r="W6646" s="175"/>
      <c r="X6646" s="174"/>
    </row>
    <row r="6647" spans="7:24" s="165" customFormat="1" ht="15" customHeight="1">
      <c r="G6647" s="172"/>
      <c r="I6647" s="173"/>
      <c r="J6647" s="173"/>
      <c r="K6647" s="174"/>
      <c r="M6647" s="175"/>
      <c r="N6647" s="174"/>
      <c r="P6647" s="174"/>
      <c r="R6647" s="175"/>
      <c r="S6647" s="174"/>
      <c r="U6647" s="174"/>
      <c r="W6647" s="175"/>
      <c r="X6647" s="174"/>
    </row>
    <row r="6648" spans="7:24" s="165" customFormat="1" ht="15" customHeight="1">
      <c r="G6648" s="172"/>
      <c r="I6648" s="173"/>
      <c r="J6648" s="173"/>
      <c r="K6648" s="174"/>
      <c r="M6648" s="175"/>
      <c r="N6648" s="174"/>
      <c r="P6648" s="174"/>
      <c r="R6648" s="175"/>
      <c r="S6648" s="174"/>
      <c r="U6648" s="174"/>
      <c r="W6648" s="175"/>
      <c r="X6648" s="174"/>
    </row>
    <row r="6649" spans="7:24" s="165" customFormat="1" ht="15" customHeight="1">
      <c r="G6649" s="172"/>
      <c r="I6649" s="173"/>
      <c r="J6649" s="173"/>
      <c r="K6649" s="174"/>
      <c r="M6649" s="175"/>
      <c r="N6649" s="174"/>
      <c r="P6649" s="174"/>
      <c r="R6649" s="175"/>
      <c r="S6649" s="174"/>
      <c r="U6649" s="174"/>
      <c r="W6649" s="175"/>
      <c r="X6649" s="174"/>
    </row>
    <row r="6650" spans="7:24" s="165" customFormat="1" ht="15" customHeight="1">
      <c r="G6650" s="172"/>
      <c r="I6650" s="173"/>
      <c r="J6650" s="173"/>
      <c r="K6650" s="174"/>
      <c r="M6650" s="175"/>
      <c r="N6650" s="174"/>
      <c r="P6650" s="174"/>
      <c r="R6650" s="175"/>
      <c r="S6650" s="174"/>
      <c r="U6650" s="174"/>
      <c r="W6650" s="175"/>
      <c r="X6650" s="174"/>
    </row>
    <row r="6651" spans="7:24" s="165" customFormat="1" ht="15" customHeight="1">
      <c r="G6651" s="172"/>
      <c r="I6651" s="173"/>
      <c r="J6651" s="173"/>
      <c r="K6651" s="174"/>
      <c r="M6651" s="175"/>
      <c r="N6651" s="174"/>
      <c r="P6651" s="174"/>
      <c r="R6651" s="175"/>
      <c r="S6651" s="174"/>
      <c r="U6651" s="174"/>
      <c r="W6651" s="175"/>
      <c r="X6651" s="174"/>
    </row>
    <row r="6652" spans="7:24" s="165" customFormat="1" ht="15" customHeight="1">
      <c r="G6652" s="172"/>
      <c r="I6652" s="173"/>
      <c r="J6652" s="173"/>
      <c r="K6652" s="174"/>
      <c r="M6652" s="175"/>
      <c r="N6652" s="174"/>
      <c r="P6652" s="174"/>
      <c r="R6652" s="175"/>
      <c r="S6652" s="174"/>
      <c r="U6652" s="174"/>
      <c r="W6652" s="175"/>
      <c r="X6652" s="174"/>
    </row>
    <row r="6653" spans="7:24" s="165" customFormat="1" ht="15" customHeight="1">
      <c r="G6653" s="172"/>
      <c r="I6653" s="173"/>
      <c r="J6653" s="173"/>
      <c r="K6653" s="174"/>
      <c r="M6653" s="175"/>
      <c r="N6653" s="174"/>
      <c r="P6653" s="174"/>
      <c r="R6653" s="175"/>
      <c r="S6653" s="174"/>
      <c r="U6653" s="174"/>
      <c r="W6653" s="175"/>
      <c r="X6653" s="174"/>
    </row>
    <row r="6654" spans="7:24" s="165" customFormat="1" ht="15" customHeight="1">
      <c r="G6654" s="172"/>
      <c r="I6654" s="173"/>
      <c r="J6654" s="173"/>
      <c r="K6654" s="174"/>
      <c r="M6654" s="175"/>
      <c r="N6654" s="174"/>
      <c r="P6654" s="174"/>
      <c r="R6654" s="175"/>
      <c r="S6654" s="174"/>
      <c r="U6654" s="174"/>
      <c r="W6654" s="175"/>
      <c r="X6654" s="174"/>
    </row>
    <row r="6655" spans="7:24" s="165" customFormat="1" ht="15" customHeight="1">
      <c r="G6655" s="172"/>
      <c r="I6655" s="173"/>
      <c r="J6655" s="173"/>
      <c r="K6655" s="174"/>
      <c r="M6655" s="175"/>
      <c r="N6655" s="174"/>
      <c r="P6655" s="174"/>
      <c r="R6655" s="175"/>
      <c r="S6655" s="174"/>
      <c r="U6655" s="174"/>
      <c r="W6655" s="175"/>
      <c r="X6655" s="174"/>
    </row>
    <row r="6656" spans="7:24" s="165" customFormat="1" ht="15" customHeight="1">
      <c r="G6656" s="172"/>
      <c r="I6656" s="173"/>
      <c r="J6656" s="173"/>
      <c r="K6656" s="174"/>
      <c r="M6656" s="175"/>
      <c r="N6656" s="174"/>
      <c r="P6656" s="174"/>
      <c r="R6656" s="175"/>
      <c r="S6656" s="174"/>
      <c r="U6656" s="174"/>
      <c r="W6656" s="175"/>
      <c r="X6656" s="174"/>
    </row>
    <row r="6657" spans="7:24" s="165" customFormat="1" ht="15" customHeight="1">
      <c r="G6657" s="172"/>
      <c r="I6657" s="173"/>
      <c r="J6657" s="173"/>
      <c r="K6657" s="174"/>
      <c r="M6657" s="175"/>
      <c r="N6657" s="174"/>
      <c r="P6657" s="174"/>
      <c r="R6657" s="175"/>
      <c r="S6657" s="174"/>
      <c r="U6657" s="174"/>
      <c r="W6657" s="175"/>
      <c r="X6657" s="174"/>
    </row>
    <row r="6658" spans="7:24" s="165" customFormat="1" ht="15" customHeight="1">
      <c r="G6658" s="172"/>
      <c r="I6658" s="173"/>
      <c r="J6658" s="173"/>
      <c r="K6658" s="174"/>
      <c r="M6658" s="175"/>
      <c r="N6658" s="174"/>
      <c r="P6658" s="174"/>
      <c r="R6658" s="175"/>
      <c r="S6658" s="174"/>
      <c r="U6658" s="174"/>
      <c r="W6658" s="175"/>
      <c r="X6658" s="174"/>
    </row>
    <row r="6659" spans="7:24" s="165" customFormat="1" ht="15" customHeight="1">
      <c r="G6659" s="172"/>
      <c r="I6659" s="173"/>
      <c r="J6659" s="173"/>
      <c r="K6659" s="174"/>
      <c r="M6659" s="175"/>
      <c r="N6659" s="174"/>
      <c r="P6659" s="174"/>
      <c r="R6659" s="175"/>
      <c r="S6659" s="174"/>
      <c r="U6659" s="174"/>
      <c r="W6659" s="175"/>
      <c r="X6659" s="174"/>
    </row>
    <row r="6660" spans="7:24" s="165" customFormat="1" ht="15" customHeight="1">
      <c r="G6660" s="172"/>
      <c r="I6660" s="173"/>
      <c r="J6660" s="173"/>
      <c r="K6660" s="174"/>
      <c r="M6660" s="175"/>
      <c r="N6660" s="174"/>
      <c r="P6660" s="174"/>
      <c r="R6660" s="175"/>
      <c r="S6660" s="174"/>
      <c r="U6660" s="174"/>
      <c r="W6660" s="175"/>
      <c r="X6660" s="174"/>
    </row>
    <row r="6661" spans="7:24" s="165" customFormat="1" ht="15" customHeight="1">
      <c r="G6661" s="172"/>
      <c r="I6661" s="173"/>
      <c r="J6661" s="173"/>
      <c r="K6661" s="174"/>
      <c r="M6661" s="175"/>
      <c r="N6661" s="174"/>
      <c r="P6661" s="174"/>
      <c r="R6661" s="175"/>
      <c r="S6661" s="174"/>
      <c r="U6661" s="174"/>
      <c r="W6661" s="175"/>
      <c r="X6661" s="174"/>
    </row>
    <row r="6662" spans="7:24" s="165" customFormat="1" ht="15" customHeight="1">
      <c r="G6662" s="172"/>
      <c r="I6662" s="173"/>
      <c r="J6662" s="173"/>
      <c r="K6662" s="174"/>
      <c r="M6662" s="175"/>
      <c r="N6662" s="174"/>
      <c r="P6662" s="174"/>
      <c r="R6662" s="175"/>
      <c r="S6662" s="174"/>
      <c r="U6662" s="174"/>
      <c r="W6662" s="175"/>
      <c r="X6662" s="174"/>
    </row>
    <row r="6663" spans="7:24" s="165" customFormat="1" ht="15" customHeight="1">
      <c r="G6663" s="172"/>
      <c r="I6663" s="173"/>
      <c r="J6663" s="173"/>
      <c r="K6663" s="174"/>
      <c r="M6663" s="175"/>
      <c r="N6663" s="174"/>
      <c r="P6663" s="174"/>
      <c r="R6663" s="175"/>
      <c r="S6663" s="174"/>
      <c r="U6663" s="174"/>
      <c r="W6663" s="175"/>
      <c r="X6663" s="174"/>
    </row>
    <row r="6664" spans="7:24" s="165" customFormat="1" ht="15" customHeight="1">
      <c r="G6664" s="172"/>
      <c r="I6664" s="173"/>
      <c r="J6664" s="173"/>
      <c r="K6664" s="174"/>
      <c r="M6664" s="175"/>
      <c r="N6664" s="174"/>
      <c r="P6664" s="174"/>
      <c r="R6664" s="175"/>
      <c r="S6664" s="174"/>
      <c r="U6664" s="174"/>
      <c r="W6664" s="175"/>
      <c r="X6664" s="174"/>
    </row>
    <row r="6665" spans="7:24" s="165" customFormat="1" ht="15" customHeight="1">
      <c r="G6665" s="172"/>
      <c r="I6665" s="173"/>
      <c r="J6665" s="173"/>
      <c r="K6665" s="174"/>
      <c r="M6665" s="175"/>
      <c r="N6665" s="174"/>
      <c r="P6665" s="174"/>
      <c r="R6665" s="175"/>
      <c r="S6665" s="174"/>
      <c r="U6665" s="174"/>
      <c r="W6665" s="175"/>
      <c r="X6665" s="174"/>
    </row>
    <row r="6666" spans="7:24" s="165" customFormat="1" ht="15" customHeight="1">
      <c r="G6666" s="172"/>
      <c r="I6666" s="173"/>
      <c r="J6666" s="173"/>
      <c r="K6666" s="174"/>
      <c r="M6666" s="175"/>
      <c r="N6666" s="174"/>
      <c r="P6666" s="174"/>
      <c r="R6666" s="175"/>
      <c r="S6666" s="174"/>
      <c r="U6666" s="174"/>
      <c r="W6666" s="175"/>
      <c r="X6666" s="174"/>
    </row>
    <row r="6667" spans="7:24" s="165" customFormat="1" ht="15" customHeight="1">
      <c r="G6667" s="172"/>
      <c r="I6667" s="173"/>
      <c r="J6667" s="173"/>
      <c r="K6667" s="174"/>
      <c r="M6667" s="175"/>
      <c r="N6667" s="174"/>
      <c r="P6667" s="174"/>
      <c r="R6667" s="175"/>
      <c r="S6667" s="174"/>
      <c r="U6667" s="174"/>
      <c r="W6667" s="175"/>
      <c r="X6667" s="174"/>
    </row>
    <row r="6668" spans="7:24" s="165" customFormat="1" ht="15" customHeight="1">
      <c r="G6668" s="172"/>
      <c r="I6668" s="173"/>
      <c r="J6668" s="173"/>
      <c r="K6668" s="174"/>
      <c r="M6668" s="175"/>
      <c r="N6668" s="174"/>
      <c r="P6668" s="174"/>
      <c r="R6668" s="175"/>
      <c r="S6668" s="174"/>
      <c r="U6668" s="174"/>
      <c r="W6668" s="175"/>
      <c r="X6668" s="174"/>
    </row>
    <row r="6669" spans="7:24" s="165" customFormat="1" ht="15" customHeight="1">
      <c r="G6669" s="172"/>
      <c r="I6669" s="173"/>
      <c r="J6669" s="173"/>
      <c r="K6669" s="174"/>
      <c r="M6669" s="175"/>
      <c r="N6669" s="174"/>
      <c r="P6669" s="174"/>
      <c r="R6669" s="175"/>
      <c r="S6669" s="174"/>
      <c r="U6669" s="174"/>
      <c r="W6669" s="175"/>
      <c r="X6669" s="174"/>
    </row>
    <row r="6670" spans="7:24" s="165" customFormat="1" ht="15" customHeight="1">
      <c r="G6670" s="172"/>
      <c r="I6670" s="173"/>
      <c r="J6670" s="173"/>
      <c r="K6670" s="174"/>
      <c r="M6670" s="175"/>
      <c r="N6670" s="174"/>
      <c r="P6670" s="174"/>
      <c r="R6670" s="175"/>
      <c r="S6670" s="174"/>
      <c r="U6670" s="174"/>
      <c r="W6670" s="175"/>
      <c r="X6670" s="174"/>
    </row>
    <row r="6671" spans="7:24" s="165" customFormat="1" ht="15" customHeight="1">
      <c r="G6671" s="172"/>
      <c r="I6671" s="173"/>
      <c r="J6671" s="173"/>
      <c r="K6671" s="174"/>
      <c r="M6671" s="175"/>
      <c r="N6671" s="174"/>
      <c r="P6671" s="174"/>
      <c r="R6671" s="175"/>
      <c r="S6671" s="174"/>
      <c r="U6671" s="174"/>
      <c r="W6671" s="175"/>
      <c r="X6671" s="174"/>
    </row>
    <row r="6672" spans="7:24" s="165" customFormat="1" ht="15" customHeight="1">
      <c r="G6672" s="172"/>
      <c r="I6672" s="173"/>
      <c r="J6672" s="173"/>
      <c r="K6672" s="174"/>
      <c r="M6672" s="175"/>
      <c r="N6672" s="174"/>
      <c r="P6672" s="174"/>
      <c r="R6672" s="175"/>
      <c r="S6672" s="174"/>
      <c r="U6672" s="174"/>
      <c r="W6672" s="175"/>
      <c r="X6672" s="174"/>
    </row>
    <row r="6673" spans="7:24" s="165" customFormat="1" ht="15" customHeight="1">
      <c r="G6673" s="172"/>
      <c r="I6673" s="173"/>
      <c r="J6673" s="173"/>
      <c r="K6673" s="174"/>
      <c r="M6673" s="175"/>
      <c r="N6673" s="174"/>
      <c r="P6673" s="174"/>
      <c r="R6673" s="175"/>
      <c r="S6673" s="174"/>
      <c r="U6673" s="174"/>
      <c r="W6673" s="175"/>
      <c r="X6673" s="174"/>
    </row>
    <row r="6674" spans="7:24" s="165" customFormat="1" ht="15" customHeight="1">
      <c r="G6674" s="172"/>
      <c r="I6674" s="173"/>
      <c r="J6674" s="173"/>
      <c r="K6674" s="174"/>
      <c r="M6674" s="175"/>
      <c r="N6674" s="174"/>
      <c r="P6674" s="174"/>
      <c r="R6674" s="175"/>
      <c r="S6674" s="174"/>
      <c r="U6674" s="174"/>
      <c r="W6674" s="175"/>
      <c r="X6674" s="174"/>
    </row>
    <row r="6675" spans="7:24" s="165" customFormat="1" ht="15" customHeight="1">
      <c r="G6675" s="172"/>
      <c r="I6675" s="173"/>
      <c r="J6675" s="173"/>
      <c r="K6675" s="174"/>
      <c r="M6675" s="175"/>
      <c r="N6675" s="174"/>
      <c r="P6675" s="174"/>
      <c r="R6675" s="175"/>
      <c r="S6675" s="174"/>
      <c r="U6675" s="174"/>
      <c r="W6675" s="175"/>
      <c r="X6675" s="174"/>
    </row>
    <row r="6676" spans="7:24" s="165" customFormat="1" ht="15" customHeight="1">
      <c r="G6676" s="172"/>
      <c r="I6676" s="173"/>
      <c r="J6676" s="173"/>
      <c r="K6676" s="174"/>
      <c r="M6676" s="175"/>
      <c r="N6676" s="174"/>
      <c r="P6676" s="174"/>
      <c r="R6676" s="175"/>
      <c r="S6676" s="174"/>
      <c r="U6676" s="174"/>
      <c r="W6676" s="175"/>
      <c r="X6676" s="174"/>
    </row>
    <row r="6677" spans="7:24" s="165" customFormat="1" ht="15" customHeight="1">
      <c r="G6677" s="172"/>
      <c r="I6677" s="173"/>
      <c r="J6677" s="173"/>
      <c r="K6677" s="174"/>
      <c r="M6677" s="175"/>
      <c r="N6677" s="174"/>
      <c r="P6677" s="174"/>
      <c r="R6677" s="175"/>
      <c r="S6677" s="174"/>
      <c r="U6677" s="174"/>
      <c r="W6677" s="175"/>
      <c r="X6677" s="174"/>
    </row>
    <row r="6678" spans="7:24" s="165" customFormat="1" ht="15" customHeight="1">
      <c r="G6678" s="172"/>
      <c r="I6678" s="173"/>
      <c r="J6678" s="173"/>
      <c r="K6678" s="174"/>
      <c r="M6678" s="175"/>
      <c r="N6678" s="174"/>
      <c r="P6678" s="174"/>
      <c r="R6678" s="175"/>
      <c r="S6678" s="174"/>
      <c r="U6678" s="174"/>
      <c r="W6678" s="175"/>
      <c r="X6678" s="174"/>
    </row>
    <row r="6679" spans="7:24" s="165" customFormat="1" ht="15" customHeight="1">
      <c r="G6679" s="172"/>
      <c r="I6679" s="173"/>
      <c r="J6679" s="173"/>
      <c r="K6679" s="174"/>
      <c r="M6679" s="175"/>
      <c r="N6679" s="174"/>
      <c r="P6679" s="174"/>
      <c r="R6679" s="175"/>
      <c r="S6679" s="174"/>
      <c r="U6679" s="174"/>
      <c r="W6679" s="175"/>
      <c r="X6679" s="174"/>
    </row>
    <row r="6680" spans="7:24" s="165" customFormat="1" ht="15" customHeight="1">
      <c r="G6680" s="172"/>
      <c r="I6680" s="173"/>
      <c r="J6680" s="173"/>
      <c r="K6680" s="174"/>
      <c r="M6680" s="175"/>
      <c r="N6680" s="174"/>
      <c r="P6680" s="174"/>
      <c r="R6680" s="175"/>
      <c r="S6680" s="174"/>
      <c r="U6680" s="174"/>
      <c r="W6680" s="175"/>
      <c r="X6680" s="174"/>
    </row>
    <row r="6681" spans="7:24" s="165" customFormat="1" ht="15" customHeight="1">
      <c r="G6681" s="172"/>
      <c r="I6681" s="173"/>
      <c r="J6681" s="173"/>
      <c r="K6681" s="174"/>
      <c r="M6681" s="175"/>
      <c r="N6681" s="174"/>
      <c r="P6681" s="174"/>
      <c r="R6681" s="175"/>
      <c r="S6681" s="174"/>
      <c r="U6681" s="174"/>
      <c r="W6681" s="175"/>
      <c r="X6681" s="174"/>
    </row>
    <row r="6682" spans="7:24" s="165" customFormat="1" ht="15" customHeight="1">
      <c r="G6682" s="172"/>
      <c r="I6682" s="173"/>
      <c r="J6682" s="173"/>
      <c r="K6682" s="174"/>
      <c r="M6682" s="175"/>
      <c r="N6682" s="174"/>
      <c r="P6682" s="174"/>
      <c r="R6682" s="175"/>
      <c r="S6682" s="174"/>
      <c r="U6682" s="174"/>
      <c r="W6682" s="175"/>
      <c r="X6682" s="174"/>
    </row>
    <row r="6683" spans="7:24" s="165" customFormat="1" ht="15" customHeight="1">
      <c r="G6683" s="172"/>
      <c r="I6683" s="173"/>
      <c r="J6683" s="173"/>
      <c r="K6683" s="174"/>
      <c r="M6683" s="175"/>
      <c r="N6683" s="174"/>
      <c r="P6683" s="174"/>
      <c r="R6683" s="175"/>
      <c r="S6683" s="174"/>
      <c r="U6683" s="174"/>
      <c r="W6683" s="175"/>
      <c r="X6683" s="174"/>
    </row>
    <row r="6684" spans="7:24" s="165" customFormat="1" ht="15" customHeight="1">
      <c r="G6684" s="172"/>
      <c r="I6684" s="173"/>
      <c r="J6684" s="173"/>
      <c r="K6684" s="174"/>
      <c r="M6684" s="175"/>
      <c r="N6684" s="174"/>
      <c r="P6684" s="174"/>
      <c r="R6684" s="175"/>
      <c r="S6684" s="174"/>
      <c r="U6684" s="174"/>
      <c r="W6684" s="175"/>
      <c r="X6684" s="174"/>
    </row>
    <row r="6685" spans="7:24" s="165" customFormat="1" ht="15" customHeight="1">
      <c r="G6685" s="172"/>
      <c r="I6685" s="173"/>
      <c r="J6685" s="173"/>
      <c r="K6685" s="174"/>
      <c r="M6685" s="175"/>
      <c r="N6685" s="174"/>
      <c r="P6685" s="174"/>
      <c r="R6685" s="175"/>
      <c r="S6685" s="174"/>
      <c r="U6685" s="174"/>
      <c r="W6685" s="175"/>
      <c r="X6685" s="174"/>
    </row>
    <row r="6686" spans="7:24" s="165" customFormat="1" ht="15" customHeight="1">
      <c r="G6686" s="172"/>
      <c r="I6686" s="173"/>
      <c r="J6686" s="173"/>
      <c r="K6686" s="174"/>
      <c r="M6686" s="175"/>
      <c r="N6686" s="174"/>
      <c r="P6686" s="174"/>
      <c r="R6686" s="175"/>
      <c r="S6686" s="174"/>
      <c r="U6686" s="174"/>
      <c r="W6686" s="175"/>
      <c r="X6686" s="174"/>
    </row>
    <row r="6687" spans="7:24" s="165" customFormat="1" ht="15" customHeight="1">
      <c r="G6687" s="172"/>
      <c r="I6687" s="173"/>
      <c r="J6687" s="173"/>
      <c r="K6687" s="174"/>
      <c r="M6687" s="175"/>
      <c r="N6687" s="174"/>
      <c r="P6687" s="174"/>
      <c r="R6687" s="175"/>
      <c r="S6687" s="174"/>
      <c r="U6687" s="174"/>
      <c r="W6687" s="175"/>
      <c r="X6687" s="174"/>
    </row>
    <row r="6688" spans="7:24" s="165" customFormat="1" ht="15" customHeight="1">
      <c r="G6688" s="172"/>
      <c r="I6688" s="173"/>
      <c r="J6688" s="173"/>
      <c r="K6688" s="174"/>
      <c r="M6688" s="175"/>
      <c r="N6688" s="174"/>
      <c r="P6688" s="174"/>
      <c r="R6688" s="175"/>
      <c r="S6688" s="174"/>
      <c r="U6688" s="174"/>
      <c r="W6688" s="175"/>
      <c r="X6688" s="174"/>
    </row>
    <row r="6689" spans="7:24" s="165" customFormat="1" ht="15" customHeight="1">
      <c r="G6689" s="172"/>
      <c r="I6689" s="173"/>
      <c r="J6689" s="173"/>
      <c r="K6689" s="174"/>
      <c r="M6689" s="175"/>
      <c r="N6689" s="174"/>
      <c r="P6689" s="174"/>
      <c r="R6689" s="175"/>
      <c r="S6689" s="174"/>
      <c r="U6689" s="174"/>
      <c r="W6689" s="175"/>
      <c r="X6689" s="174"/>
    </row>
    <row r="6690" spans="7:24" s="165" customFormat="1" ht="15" customHeight="1">
      <c r="G6690" s="172"/>
      <c r="I6690" s="173"/>
      <c r="J6690" s="173"/>
      <c r="K6690" s="174"/>
      <c r="M6690" s="175"/>
      <c r="N6690" s="174"/>
      <c r="P6690" s="174"/>
      <c r="R6690" s="175"/>
      <c r="S6690" s="174"/>
      <c r="U6690" s="174"/>
      <c r="W6690" s="175"/>
      <c r="X6690" s="174"/>
    </row>
    <row r="6691" spans="7:24" s="165" customFormat="1" ht="15" customHeight="1">
      <c r="G6691" s="172"/>
      <c r="I6691" s="173"/>
      <c r="J6691" s="173"/>
      <c r="K6691" s="174"/>
      <c r="M6691" s="175"/>
      <c r="N6691" s="174"/>
      <c r="P6691" s="174"/>
      <c r="R6691" s="175"/>
      <c r="S6691" s="174"/>
      <c r="U6691" s="174"/>
      <c r="W6691" s="175"/>
      <c r="X6691" s="174"/>
    </row>
    <row r="6692" spans="7:24" s="165" customFormat="1" ht="15" customHeight="1">
      <c r="G6692" s="172"/>
      <c r="I6692" s="173"/>
      <c r="J6692" s="173"/>
      <c r="K6692" s="174"/>
      <c r="M6692" s="175"/>
      <c r="N6692" s="174"/>
      <c r="P6692" s="174"/>
      <c r="R6692" s="175"/>
      <c r="S6692" s="174"/>
      <c r="U6692" s="174"/>
      <c r="W6692" s="175"/>
      <c r="X6692" s="174"/>
    </row>
    <row r="6693" spans="7:24" s="165" customFormat="1" ht="15" customHeight="1">
      <c r="G6693" s="172"/>
      <c r="I6693" s="173"/>
      <c r="J6693" s="173"/>
      <c r="K6693" s="174"/>
      <c r="M6693" s="175"/>
      <c r="N6693" s="174"/>
      <c r="P6693" s="174"/>
      <c r="R6693" s="175"/>
      <c r="S6693" s="174"/>
      <c r="U6693" s="174"/>
      <c r="W6693" s="175"/>
      <c r="X6693" s="174"/>
    </row>
    <row r="6694" spans="7:24" s="165" customFormat="1" ht="15" customHeight="1">
      <c r="G6694" s="172"/>
      <c r="I6694" s="173"/>
      <c r="J6694" s="173"/>
      <c r="K6694" s="174"/>
      <c r="M6694" s="175"/>
      <c r="N6694" s="174"/>
      <c r="P6694" s="174"/>
      <c r="R6694" s="175"/>
      <c r="S6694" s="174"/>
      <c r="U6694" s="174"/>
      <c r="W6694" s="175"/>
      <c r="X6694" s="174"/>
    </row>
    <row r="6695" spans="7:24" s="165" customFormat="1" ht="15" customHeight="1">
      <c r="G6695" s="172"/>
      <c r="I6695" s="173"/>
      <c r="J6695" s="173"/>
      <c r="K6695" s="174"/>
      <c r="M6695" s="175"/>
      <c r="N6695" s="174"/>
      <c r="P6695" s="174"/>
      <c r="R6695" s="175"/>
      <c r="S6695" s="174"/>
      <c r="U6695" s="174"/>
      <c r="W6695" s="175"/>
      <c r="X6695" s="174"/>
    </row>
    <row r="6696" spans="7:24" s="165" customFormat="1" ht="15" customHeight="1">
      <c r="G6696" s="172"/>
      <c r="I6696" s="173"/>
      <c r="J6696" s="173"/>
      <c r="K6696" s="174"/>
      <c r="M6696" s="175"/>
      <c r="N6696" s="174"/>
      <c r="P6696" s="174"/>
      <c r="R6696" s="175"/>
      <c r="S6696" s="174"/>
      <c r="U6696" s="174"/>
      <c r="W6696" s="175"/>
      <c r="X6696" s="174"/>
    </row>
    <row r="6697" spans="7:24" s="165" customFormat="1" ht="15" customHeight="1">
      <c r="G6697" s="172"/>
      <c r="I6697" s="173"/>
      <c r="J6697" s="173"/>
      <c r="K6697" s="174"/>
      <c r="M6697" s="175"/>
      <c r="N6697" s="174"/>
      <c r="P6697" s="174"/>
      <c r="R6697" s="175"/>
      <c r="S6697" s="174"/>
      <c r="U6697" s="174"/>
      <c r="W6697" s="175"/>
      <c r="X6697" s="174"/>
    </row>
    <row r="6698" spans="7:24" s="165" customFormat="1" ht="15" customHeight="1">
      <c r="G6698" s="172"/>
      <c r="I6698" s="173"/>
      <c r="J6698" s="173"/>
      <c r="K6698" s="174"/>
      <c r="M6698" s="175"/>
      <c r="N6698" s="174"/>
      <c r="P6698" s="174"/>
      <c r="R6698" s="175"/>
      <c r="S6698" s="174"/>
      <c r="U6698" s="174"/>
      <c r="W6698" s="175"/>
      <c r="X6698" s="174"/>
    </row>
    <row r="6699" spans="7:24" s="165" customFormat="1" ht="15" customHeight="1">
      <c r="G6699" s="172"/>
      <c r="I6699" s="173"/>
      <c r="J6699" s="173"/>
      <c r="K6699" s="174"/>
      <c r="M6699" s="175"/>
      <c r="N6699" s="174"/>
      <c r="P6699" s="174"/>
      <c r="R6699" s="175"/>
      <c r="S6699" s="174"/>
      <c r="U6699" s="174"/>
      <c r="W6699" s="175"/>
      <c r="X6699" s="174"/>
    </row>
    <row r="6700" spans="7:24" s="165" customFormat="1" ht="15" customHeight="1">
      <c r="G6700" s="172"/>
      <c r="I6700" s="173"/>
      <c r="J6700" s="173"/>
      <c r="K6700" s="174"/>
      <c r="M6700" s="175"/>
      <c r="N6700" s="174"/>
      <c r="P6700" s="174"/>
      <c r="R6700" s="175"/>
      <c r="S6700" s="174"/>
      <c r="U6700" s="174"/>
      <c r="W6700" s="175"/>
      <c r="X6700" s="174"/>
    </row>
    <row r="6701" spans="7:24" s="165" customFormat="1" ht="15" customHeight="1">
      <c r="G6701" s="172"/>
      <c r="I6701" s="173"/>
      <c r="J6701" s="173"/>
      <c r="K6701" s="174"/>
      <c r="M6701" s="175"/>
      <c r="N6701" s="174"/>
      <c r="P6701" s="174"/>
      <c r="R6701" s="175"/>
      <c r="S6701" s="174"/>
      <c r="U6701" s="174"/>
      <c r="W6701" s="175"/>
      <c r="X6701" s="174"/>
    </row>
    <row r="6702" spans="7:24" s="165" customFormat="1" ht="15" customHeight="1">
      <c r="G6702" s="172"/>
      <c r="I6702" s="173"/>
      <c r="J6702" s="173"/>
      <c r="K6702" s="174"/>
      <c r="M6702" s="175"/>
      <c r="N6702" s="174"/>
      <c r="P6702" s="174"/>
      <c r="R6702" s="175"/>
      <c r="S6702" s="174"/>
      <c r="U6702" s="174"/>
      <c r="W6702" s="175"/>
      <c r="X6702" s="174"/>
    </row>
    <row r="6703" spans="7:24" s="165" customFormat="1" ht="15" customHeight="1">
      <c r="G6703" s="172"/>
      <c r="I6703" s="173"/>
      <c r="J6703" s="173"/>
      <c r="K6703" s="174"/>
      <c r="M6703" s="175"/>
      <c r="N6703" s="174"/>
      <c r="P6703" s="174"/>
      <c r="R6703" s="175"/>
      <c r="S6703" s="174"/>
      <c r="U6703" s="174"/>
      <c r="W6703" s="175"/>
      <c r="X6703" s="174"/>
    </row>
    <row r="6704" spans="7:24" s="165" customFormat="1" ht="15" customHeight="1">
      <c r="G6704" s="172"/>
      <c r="I6704" s="173"/>
      <c r="J6704" s="173"/>
      <c r="K6704" s="174"/>
      <c r="M6704" s="175"/>
      <c r="N6704" s="174"/>
      <c r="P6704" s="174"/>
      <c r="R6704" s="175"/>
      <c r="S6704" s="174"/>
      <c r="U6704" s="174"/>
      <c r="W6704" s="175"/>
      <c r="X6704" s="174"/>
    </row>
    <row r="6705" spans="7:24" s="165" customFormat="1" ht="15" customHeight="1">
      <c r="G6705" s="172"/>
      <c r="I6705" s="173"/>
      <c r="J6705" s="173"/>
      <c r="K6705" s="174"/>
      <c r="M6705" s="175"/>
      <c r="N6705" s="174"/>
      <c r="P6705" s="174"/>
      <c r="R6705" s="175"/>
      <c r="S6705" s="174"/>
      <c r="U6705" s="174"/>
      <c r="W6705" s="175"/>
      <c r="X6705" s="174"/>
    </row>
    <row r="6706" spans="7:24" s="165" customFormat="1" ht="15" customHeight="1">
      <c r="G6706" s="172"/>
      <c r="I6706" s="173"/>
      <c r="J6706" s="173"/>
      <c r="K6706" s="174"/>
      <c r="M6706" s="175"/>
      <c r="N6706" s="174"/>
      <c r="P6706" s="174"/>
      <c r="R6706" s="175"/>
      <c r="S6706" s="174"/>
      <c r="U6706" s="174"/>
      <c r="W6706" s="175"/>
      <c r="X6706" s="174"/>
    </row>
    <row r="6707" spans="7:24" s="165" customFormat="1" ht="15" customHeight="1">
      <c r="G6707" s="172"/>
      <c r="I6707" s="173"/>
      <c r="J6707" s="173"/>
      <c r="K6707" s="174"/>
      <c r="M6707" s="175"/>
      <c r="N6707" s="174"/>
      <c r="P6707" s="174"/>
      <c r="R6707" s="175"/>
      <c r="S6707" s="174"/>
      <c r="U6707" s="174"/>
      <c r="W6707" s="175"/>
      <c r="X6707" s="174"/>
    </row>
    <row r="6708" spans="7:24" s="165" customFormat="1" ht="15" customHeight="1">
      <c r="G6708" s="172"/>
      <c r="I6708" s="173"/>
      <c r="J6708" s="173"/>
      <c r="K6708" s="174"/>
      <c r="M6708" s="175"/>
      <c r="N6708" s="174"/>
      <c r="P6708" s="174"/>
      <c r="R6708" s="175"/>
      <c r="S6708" s="174"/>
      <c r="U6708" s="174"/>
      <c r="W6708" s="175"/>
      <c r="X6708" s="174"/>
    </row>
    <row r="6709" spans="7:24" s="165" customFormat="1" ht="15" customHeight="1">
      <c r="G6709" s="172"/>
      <c r="I6709" s="173"/>
      <c r="J6709" s="173"/>
      <c r="K6709" s="174"/>
      <c r="M6709" s="175"/>
      <c r="N6709" s="174"/>
      <c r="P6709" s="174"/>
      <c r="R6709" s="175"/>
      <c r="S6709" s="174"/>
      <c r="U6709" s="174"/>
      <c r="W6709" s="175"/>
      <c r="X6709" s="174"/>
    </row>
    <row r="6710" spans="7:24" s="165" customFormat="1" ht="15" customHeight="1">
      <c r="G6710" s="172"/>
      <c r="I6710" s="173"/>
      <c r="J6710" s="173"/>
      <c r="K6710" s="174"/>
      <c r="M6710" s="175"/>
      <c r="N6710" s="174"/>
      <c r="P6710" s="174"/>
      <c r="R6710" s="175"/>
      <c r="S6710" s="174"/>
      <c r="U6710" s="174"/>
      <c r="W6710" s="175"/>
      <c r="X6710" s="174"/>
    </row>
    <row r="6711" spans="7:24" s="165" customFormat="1" ht="15" customHeight="1">
      <c r="G6711" s="172"/>
      <c r="I6711" s="173"/>
      <c r="J6711" s="173"/>
      <c r="K6711" s="174"/>
      <c r="M6711" s="175"/>
      <c r="N6711" s="174"/>
      <c r="P6711" s="174"/>
      <c r="R6711" s="175"/>
      <c r="S6711" s="174"/>
      <c r="U6711" s="174"/>
      <c r="W6711" s="175"/>
      <c r="X6711" s="174"/>
    </row>
    <row r="6712" spans="7:24" s="165" customFormat="1" ht="15" customHeight="1">
      <c r="G6712" s="172"/>
      <c r="I6712" s="173"/>
      <c r="J6712" s="173"/>
      <c r="K6712" s="174"/>
      <c r="M6712" s="175"/>
      <c r="N6712" s="174"/>
      <c r="P6712" s="174"/>
      <c r="R6712" s="175"/>
      <c r="S6712" s="174"/>
      <c r="U6712" s="174"/>
      <c r="W6712" s="175"/>
      <c r="X6712" s="174"/>
    </row>
    <row r="6713" spans="7:24" s="165" customFormat="1" ht="15" customHeight="1">
      <c r="G6713" s="172"/>
      <c r="I6713" s="173"/>
      <c r="J6713" s="173"/>
      <c r="K6713" s="174"/>
      <c r="M6713" s="175"/>
      <c r="N6713" s="174"/>
      <c r="P6713" s="174"/>
      <c r="R6713" s="175"/>
      <c r="S6713" s="174"/>
      <c r="U6713" s="174"/>
      <c r="W6713" s="175"/>
      <c r="X6713" s="174"/>
    </row>
    <row r="6714" spans="7:24" s="165" customFormat="1" ht="15" customHeight="1">
      <c r="G6714" s="172"/>
      <c r="I6714" s="173"/>
      <c r="J6714" s="173"/>
      <c r="K6714" s="174"/>
      <c r="M6714" s="175"/>
      <c r="N6714" s="174"/>
      <c r="P6714" s="174"/>
      <c r="R6714" s="175"/>
      <c r="S6714" s="174"/>
      <c r="U6714" s="174"/>
      <c r="W6714" s="175"/>
      <c r="X6714" s="174"/>
    </row>
    <row r="6715" spans="7:24" s="165" customFormat="1" ht="15" customHeight="1">
      <c r="G6715" s="172"/>
      <c r="I6715" s="173"/>
      <c r="J6715" s="173"/>
      <c r="K6715" s="174"/>
      <c r="M6715" s="175"/>
      <c r="N6715" s="174"/>
      <c r="P6715" s="174"/>
      <c r="R6715" s="175"/>
      <c r="S6715" s="174"/>
      <c r="U6715" s="174"/>
      <c r="W6715" s="175"/>
      <c r="X6715" s="174"/>
    </row>
    <row r="6716" spans="7:24" s="165" customFormat="1" ht="15" customHeight="1">
      <c r="G6716" s="172"/>
      <c r="I6716" s="173"/>
      <c r="J6716" s="173"/>
      <c r="K6716" s="174"/>
      <c r="M6716" s="175"/>
      <c r="N6716" s="174"/>
      <c r="P6716" s="174"/>
      <c r="R6716" s="175"/>
      <c r="S6716" s="174"/>
      <c r="U6716" s="174"/>
      <c r="W6716" s="175"/>
      <c r="X6716" s="174"/>
    </row>
    <row r="6717" spans="7:24" s="165" customFormat="1" ht="15" customHeight="1">
      <c r="G6717" s="172"/>
      <c r="I6717" s="173"/>
      <c r="J6717" s="173"/>
      <c r="K6717" s="174"/>
      <c r="M6717" s="175"/>
      <c r="N6717" s="174"/>
      <c r="P6717" s="174"/>
      <c r="R6717" s="175"/>
      <c r="S6717" s="174"/>
      <c r="U6717" s="174"/>
      <c r="W6717" s="175"/>
      <c r="X6717" s="174"/>
    </row>
    <row r="6718" spans="7:24" s="165" customFormat="1" ht="15" customHeight="1">
      <c r="G6718" s="172"/>
      <c r="I6718" s="173"/>
      <c r="J6718" s="173"/>
      <c r="K6718" s="174"/>
      <c r="M6718" s="175"/>
      <c r="N6718" s="174"/>
      <c r="P6718" s="174"/>
      <c r="R6718" s="175"/>
      <c r="S6718" s="174"/>
      <c r="U6718" s="174"/>
      <c r="W6718" s="175"/>
      <c r="X6718" s="174"/>
    </row>
    <row r="6719" spans="7:24" s="165" customFormat="1" ht="15" customHeight="1">
      <c r="G6719" s="172"/>
      <c r="I6719" s="173"/>
      <c r="J6719" s="173"/>
      <c r="K6719" s="174"/>
      <c r="M6719" s="175"/>
      <c r="N6719" s="174"/>
      <c r="P6719" s="174"/>
      <c r="R6719" s="175"/>
      <c r="S6719" s="174"/>
      <c r="U6719" s="174"/>
      <c r="W6719" s="175"/>
      <c r="X6719" s="174"/>
    </row>
    <row r="6720" spans="7:24" s="165" customFormat="1" ht="15" customHeight="1">
      <c r="G6720" s="172"/>
      <c r="I6720" s="173"/>
      <c r="J6720" s="173"/>
      <c r="K6720" s="174"/>
      <c r="M6720" s="175"/>
      <c r="N6720" s="174"/>
      <c r="P6720" s="174"/>
      <c r="R6720" s="175"/>
      <c r="S6720" s="174"/>
      <c r="U6720" s="174"/>
      <c r="W6720" s="175"/>
      <c r="X6720" s="174"/>
    </row>
    <row r="6721" spans="7:24" s="165" customFormat="1" ht="15" customHeight="1">
      <c r="G6721" s="172"/>
      <c r="I6721" s="173"/>
      <c r="J6721" s="173"/>
      <c r="K6721" s="174"/>
      <c r="M6721" s="175"/>
      <c r="N6721" s="174"/>
      <c r="P6721" s="174"/>
      <c r="R6721" s="175"/>
      <c r="S6721" s="174"/>
      <c r="U6721" s="174"/>
      <c r="W6721" s="175"/>
      <c r="X6721" s="174"/>
    </row>
    <row r="6722" spans="7:24" s="165" customFormat="1" ht="15" customHeight="1">
      <c r="G6722" s="172"/>
      <c r="I6722" s="173"/>
      <c r="J6722" s="173"/>
      <c r="K6722" s="174"/>
      <c r="M6722" s="175"/>
      <c r="N6722" s="174"/>
      <c r="P6722" s="174"/>
      <c r="R6722" s="175"/>
      <c r="S6722" s="174"/>
      <c r="U6722" s="174"/>
      <c r="W6722" s="175"/>
      <c r="X6722" s="174"/>
    </row>
    <row r="6723" spans="7:24" s="165" customFormat="1" ht="15" customHeight="1">
      <c r="G6723" s="172"/>
      <c r="I6723" s="173"/>
      <c r="J6723" s="173"/>
      <c r="K6723" s="174"/>
      <c r="M6723" s="175"/>
      <c r="N6723" s="174"/>
      <c r="P6723" s="174"/>
      <c r="R6723" s="175"/>
      <c r="S6723" s="174"/>
      <c r="U6723" s="174"/>
      <c r="W6723" s="175"/>
      <c r="X6723" s="174"/>
    </row>
    <row r="6724" spans="7:24" s="165" customFormat="1" ht="15" customHeight="1">
      <c r="G6724" s="172"/>
      <c r="I6724" s="173"/>
      <c r="J6724" s="173"/>
      <c r="K6724" s="174"/>
      <c r="M6724" s="175"/>
      <c r="N6724" s="174"/>
      <c r="P6724" s="174"/>
      <c r="R6724" s="175"/>
      <c r="S6724" s="174"/>
      <c r="U6724" s="174"/>
      <c r="W6724" s="175"/>
      <c r="X6724" s="174"/>
    </row>
    <row r="6725" spans="7:24" s="165" customFormat="1" ht="15" customHeight="1">
      <c r="G6725" s="172"/>
      <c r="I6725" s="173"/>
      <c r="J6725" s="173"/>
      <c r="K6725" s="174"/>
      <c r="M6725" s="175"/>
      <c r="N6725" s="174"/>
      <c r="P6725" s="174"/>
      <c r="R6725" s="175"/>
      <c r="S6725" s="174"/>
      <c r="U6725" s="174"/>
      <c r="W6725" s="175"/>
      <c r="X6725" s="174"/>
    </row>
    <row r="6726" spans="7:24" s="165" customFormat="1" ht="15" customHeight="1">
      <c r="G6726" s="172"/>
      <c r="I6726" s="173"/>
      <c r="J6726" s="173"/>
      <c r="K6726" s="174"/>
      <c r="M6726" s="175"/>
      <c r="N6726" s="174"/>
      <c r="P6726" s="174"/>
      <c r="R6726" s="175"/>
      <c r="S6726" s="174"/>
      <c r="U6726" s="174"/>
      <c r="W6726" s="175"/>
      <c r="X6726" s="174"/>
    </row>
    <row r="6727" spans="7:24" s="165" customFormat="1" ht="15" customHeight="1">
      <c r="G6727" s="172"/>
      <c r="I6727" s="173"/>
      <c r="J6727" s="173"/>
      <c r="K6727" s="174"/>
      <c r="M6727" s="175"/>
      <c r="N6727" s="174"/>
      <c r="P6727" s="174"/>
      <c r="R6727" s="175"/>
      <c r="S6727" s="174"/>
      <c r="U6727" s="174"/>
      <c r="W6727" s="175"/>
      <c r="X6727" s="174"/>
    </row>
    <row r="6728" spans="7:24" s="165" customFormat="1" ht="15" customHeight="1">
      <c r="G6728" s="172"/>
      <c r="I6728" s="173"/>
      <c r="J6728" s="173"/>
      <c r="K6728" s="174"/>
      <c r="M6728" s="175"/>
      <c r="N6728" s="174"/>
      <c r="P6728" s="174"/>
      <c r="R6728" s="175"/>
      <c r="S6728" s="174"/>
      <c r="U6728" s="174"/>
      <c r="W6728" s="175"/>
      <c r="X6728" s="174"/>
    </row>
    <row r="6729" spans="7:24" s="165" customFormat="1" ht="15" customHeight="1">
      <c r="G6729" s="172"/>
      <c r="I6729" s="173"/>
      <c r="J6729" s="173"/>
      <c r="K6729" s="174"/>
      <c r="M6729" s="175"/>
      <c r="N6729" s="174"/>
      <c r="P6729" s="174"/>
      <c r="R6729" s="175"/>
      <c r="S6729" s="174"/>
      <c r="U6729" s="174"/>
      <c r="W6729" s="175"/>
      <c r="X6729" s="174"/>
    </row>
    <row r="6730" spans="7:24" s="165" customFormat="1" ht="15" customHeight="1">
      <c r="G6730" s="172"/>
      <c r="I6730" s="173"/>
      <c r="J6730" s="173"/>
      <c r="K6730" s="174"/>
      <c r="M6730" s="175"/>
      <c r="N6730" s="174"/>
      <c r="P6730" s="174"/>
      <c r="R6730" s="175"/>
      <c r="S6730" s="174"/>
      <c r="U6730" s="174"/>
      <c r="W6730" s="175"/>
      <c r="X6730" s="174"/>
    </row>
    <row r="6731" spans="7:24" s="165" customFormat="1" ht="15" customHeight="1">
      <c r="G6731" s="172"/>
      <c r="I6731" s="173"/>
      <c r="J6731" s="173"/>
      <c r="K6731" s="174"/>
      <c r="M6731" s="175"/>
      <c r="N6731" s="174"/>
      <c r="P6731" s="174"/>
      <c r="R6731" s="175"/>
      <c r="S6731" s="174"/>
      <c r="U6731" s="174"/>
      <c r="W6731" s="175"/>
      <c r="X6731" s="174"/>
    </row>
    <row r="6732" spans="7:24" s="165" customFormat="1" ht="15" customHeight="1">
      <c r="G6732" s="172"/>
      <c r="I6732" s="173"/>
      <c r="J6732" s="173"/>
      <c r="K6732" s="174"/>
      <c r="M6732" s="175"/>
      <c r="N6732" s="174"/>
      <c r="P6732" s="174"/>
      <c r="R6732" s="175"/>
      <c r="S6732" s="174"/>
      <c r="U6732" s="174"/>
      <c r="W6732" s="175"/>
      <c r="X6732" s="174"/>
    </row>
    <row r="6733" spans="7:24" s="165" customFormat="1" ht="15" customHeight="1">
      <c r="G6733" s="172"/>
      <c r="I6733" s="173"/>
      <c r="J6733" s="173"/>
      <c r="K6733" s="174"/>
      <c r="M6733" s="175"/>
      <c r="N6733" s="174"/>
      <c r="P6733" s="174"/>
      <c r="R6733" s="175"/>
      <c r="S6733" s="174"/>
      <c r="U6733" s="174"/>
      <c r="W6733" s="175"/>
      <c r="X6733" s="174"/>
    </row>
    <row r="6734" spans="7:24" s="165" customFormat="1" ht="15" customHeight="1">
      <c r="G6734" s="172"/>
      <c r="I6734" s="173"/>
      <c r="J6734" s="173"/>
      <c r="K6734" s="174"/>
      <c r="M6734" s="175"/>
      <c r="N6734" s="174"/>
      <c r="P6734" s="174"/>
      <c r="R6734" s="175"/>
      <c r="S6734" s="174"/>
      <c r="U6734" s="174"/>
      <c r="W6734" s="175"/>
      <c r="X6734" s="174"/>
    </row>
    <row r="6735" spans="7:24" s="165" customFormat="1" ht="15" customHeight="1">
      <c r="G6735" s="172"/>
      <c r="I6735" s="173"/>
      <c r="J6735" s="173"/>
      <c r="K6735" s="174"/>
      <c r="M6735" s="175"/>
      <c r="N6735" s="174"/>
      <c r="P6735" s="174"/>
      <c r="R6735" s="175"/>
      <c r="S6735" s="174"/>
      <c r="U6735" s="174"/>
      <c r="W6735" s="175"/>
      <c r="X6735" s="174"/>
    </row>
    <row r="6736" spans="7:24" s="165" customFormat="1" ht="15" customHeight="1">
      <c r="G6736" s="172"/>
      <c r="I6736" s="173"/>
      <c r="J6736" s="173"/>
      <c r="K6736" s="174"/>
      <c r="M6736" s="175"/>
      <c r="N6736" s="174"/>
      <c r="P6736" s="174"/>
      <c r="R6736" s="175"/>
      <c r="S6736" s="174"/>
      <c r="U6736" s="174"/>
      <c r="W6736" s="175"/>
      <c r="X6736" s="174"/>
    </row>
    <row r="6737" spans="7:24" s="165" customFormat="1" ht="15" customHeight="1">
      <c r="G6737" s="172"/>
      <c r="I6737" s="173"/>
      <c r="J6737" s="173"/>
      <c r="K6737" s="174"/>
      <c r="M6737" s="175"/>
      <c r="N6737" s="174"/>
      <c r="P6737" s="174"/>
      <c r="R6737" s="175"/>
      <c r="S6737" s="174"/>
      <c r="U6737" s="174"/>
      <c r="W6737" s="175"/>
      <c r="X6737" s="174"/>
    </row>
    <row r="6738" spans="7:24" s="165" customFormat="1" ht="15" customHeight="1">
      <c r="G6738" s="172"/>
      <c r="I6738" s="173"/>
      <c r="J6738" s="173"/>
      <c r="K6738" s="174"/>
      <c r="M6738" s="175"/>
      <c r="N6738" s="174"/>
      <c r="P6738" s="174"/>
      <c r="R6738" s="175"/>
      <c r="S6738" s="174"/>
      <c r="U6738" s="174"/>
      <c r="W6738" s="175"/>
      <c r="X6738" s="174"/>
    </row>
    <row r="6739" spans="7:24" s="165" customFormat="1" ht="15" customHeight="1">
      <c r="G6739" s="172"/>
      <c r="I6739" s="173"/>
      <c r="J6739" s="173"/>
      <c r="K6739" s="174"/>
      <c r="M6739" s="175"/>
      <c r="N6739" s="174"/>
      <c r="P6739" s="174"/>
      <c r="R6739" s="175"/>
      <c r="S6739" s="174"/>
      <c r="U6739" s="174"/>
      <c r="W6739" s="175"/>
      <c r="X6739" s="174"/>
    </row>
    <row r="6740" spans="7:24" s="165" customFormat="1" ht="15" customHeight="1">
      <c r="G6740" s="172"/>
      <c r="I6740" s="173"/>
      <c r="J6740" s="173"/>
      <c r="K6740" s="174"/>
      <c r="M6740" s="175"/>
      <c r="N6740" s="174"/>
      <c r="P6740" s="174"/>
      <c r="R6740" s="175"/>
      <c r="S6740" s="174"/>
      <c r="U6740" s="174"/>
      <c r="W6740" s="175"/>
      <c r="X6740" s="174"/>
    </row>
    <row r="6741" spans="7:24" s="165" customFormat="1" ht="15" customHeight="1">
      <c r="G6741" s="172"/>
      <c r="I6741" s="173"/>
      <c r="J6741" s="173"/>
      <c r="K6741" s="174"/>
      <c r="M6741" s="175"/>
      <c r="N6741" s="174"/>
      <c r="P6741" s="174"/>
      <c r="R6741" s="175"/>
      <c r="S6741" s="174"/>
      <c r="U6741" s="174"/>
      <c r="W6741" s="175"/>
      <c r="X6741" s="174"/>
    </row>
    <row r="6742" spans="7:24" s="165" customFormat="1" ht="15" customHeight="1">
      <c r="G6742" s="172"/>
      <c r="I6742" s="173"/>
      <c r="J6742" s="173"/>
      <c r="K6742" s="174"/>
      <c r="M6742" s="175"/>
      <c r="N6742" s="174"/>
      <c r="P6742" s="174"/>
      <c r="R6742" s="175"/>
      <c r="S6742" s="174"/>
      <c r="U6742" s="174"/>
      <c r="W6742" s="175"/>
      <c r="X6742" s="174"/>
    </row>
    <row r="6743" spans="7:24" s="165" customFormat="1" ht="15" customHeight="1">
      <c r="G6743" s="172"/>
      <c r="I6743" s="173"/>
      <c r="J6743" s="173"/>
      <c r="K6743" s="174"/>
      <c r="M6743" s="175"/>
      <c r="N6743" s="174"/>
      <c r="P6743" s="174"/>
      <c r="R6743" s="175"/>
      <c r="S6743" s="174"/>
      <c r="U6743" s="174"/>
      <c r="W6743" s="175"/>
      <c r="X6743" s="174"/>
    </row>
    <row r="6744" spans="7:24" s="165" customFormat="1" ht="15" customHeight="1">
      <c r="G6744" s="172"/>
      <c r="I6744" s="173"/>
      <c r="J6744" s="173"/>
      <c r="K6744" s="174"/>
      <c r="M6744" s="175"/>
      <c r="N6744" s="174"/>
      <c r="P6744" s="174"/>
      <c r="R6744" s="175"/>
      <c r="S6744" s="174"/>
      <c r="U6744" s="174"/>
      <c r="W6744" s="175"/>
      <c r="X6744" s="174"/>
    </row>
    <row r="6745" spans="7:24" s="165" customFormat="1" ht="15" customHeight="1">
      <c r="G6745" s="172"/>
      <c r="I6745" s="173"/>
      <c r="J6745" s="173"/>
      <c r="K6745" s="174"/>
      <c r="M6745" s="175"/>
      <c r="N6745" s="174"/>
      <c r="P6745" s="174"/>
      <c r="R6745" s="175"/>
      <c r="S6745" s="174"/>
      <c r="U6745" s="174"/>
      <c r="W6745" s="175"/>
      <c r="X6745" s="174"/>
    </row>
    <row r="6746" spans="7:24" s="165" customFormat="1" ht="15" customHeight="1">
      <c r="G6746" s="172"/>
      <c r="I6746" s="173"/>
      <c r="J6746" s="173"/>
      <c r="K6746" s="174"/>
      <c r="M6746" s="175"/>
      <c r="N6746" s="174"/>
      <c r="P6746" s="174"/>
      <c r="R6746" s="175"/>
      <c r="S6746" s="174"/>
      <c r="U6746" s="174"/>
      <c r="W6746" s="175"/>
      <c r="X6746" s="174"/>
    </row>
    <row r="6747" spans="7:24" s="165" customFormat="1" ht="15" customHeight="1">
      <c r="G6747" s="172"/>
      <c r="I6747" s="173"/>
      <c r="J6747" s="173"/>
      <c r="K6747" s="174"/>
      <c r="M6747" s="175"/>
      <c r="N6747" s="174"/>
      <c r="P6747" s="174"/>
      <c r="R6747" s="175"/>
      <c r="S6747" s="174"/>
      <c r="U6747" s="174"/>
      <c r="W6747" s="175"/>
      <c r="X6747" s="174"/>
    </row>
    <row r="6748" spans="7:24" s="165" customFormat="1" ht="15" customHeight="1">
      <c r="G6748" s="172"/>
      <c r="I6748" s="173"/>
      <c r="J6748" s="173"/>
      <c r="K6748" s="174"/>
      <c r="M6748" s="175"/>
      <c r="N6748" s="174"/>
      <c r="P6748" s="174"/>
      <c r="R6748" s="175"/>
      <c r="S6748" s="174"/>
      <c r="U6748" s="174"/>
      <c r="W6748" s="175"/>
      <c r="X6748" s="174"/>
    </row>
    <row r="6749" spans="7:24" s="165" customFormat="1" ht="15" customHeight="1">
      <c r="G6749" s="172"/>
      <c r="I6749" s="173"/>
      <c r="J6749" s="173"/>
      <c r="K6749" s="174"/>
      <c r="M6749" s="175"/>
      <c r="N6749" s="174"/>
      <c r="P6749" s="174"/>
      <c r="R6749" s="175"/>
      <c r="S6749" s="174"/>
      <c r="U6749" s="174"/>
      <c r="W6749" s="175"/>
      <c r="X6749" s="174"/>
    </row>
    <row r="6750" spans="7:24" s="165" customFormat="1" ht="15" customHeight="1">
      <c r="G6750" s="172"/>
      <c r="I6750" s="173"/>
      <c r="J6750" s="173"/>
      <c r="K6750" s="174"/>
      <c r="M6750" s="175"/>
      <c r="N6750" s="174"/>
      <c r="P6750" s="174"/>
      <c r="R6750" s="175"/>
      <c r="S6750" s="174"/>
      <c r="U6750" s="174"/>
      <c r="W6750" s="175"/>
      <c r="X6750" s="174"/>
    </row>
    <row r="6751" spans="7:24" s="165" customFormat="1" ht="15" customHeight="1">
      <c r="G6751" s="172"/>
      <c r="I6751" s="173"/>
      <c r="J6751" s="173"/>
      <c r="K6751" s="174"/>
      <c r="M6751" s="175"/>
      <c r="N6751" s="174"/>
      <c r="P6751" s="174"/>
      <c r="R6751" s="175"/>
      <c r="S6751" s="174"/>
      <c r="U6751" s="174"/>
      <c r="W6751" s="175"/>
      <c r="X6751" s="174"/>
    </row>
    <row r="6752" spans="7:24" s="165" customFormat="1" ht="15" customHeight="1">
      <c r="G6752" s="172"/>
      <c r="I6752" s="173"/>
      <c r="J6752" s="173"/>
      <c r="K6752" s="174"/>
      <c r="M6752" s="175"/>
      <c r="N6752" s="174"/>
      <c r="P6752" s="174"/>
      <c r="R6752" s="175"/>
      <c r="S6752" s="174"/>
      <c r="U6752" s="174"/>
      <c r="W6752" s="175"/>
      <c r="X6752" s="174"/>
    </row>
    <row r="6753" spans="7:24" s="165" customFormat="1" ht="15" customHeight="1">
      <c r="G6753" s="172"/>
      <c r="I6753" s="173"/>
      <c r="J6753" s="173"/>
      <c r="K6753" s="174"/>
      <c r="M6753" s="175"/>
      <c r="N6753" s="174"/>
      <c r="P6753" s="174"/>
      <c r="R6753" s="175"/>
      <c r="S6753" s="174"/>
      <c r="U6753" s="174"/>
      <c r="W6753" s="175"/>
      <c r="X6753" s="174"/>
    </row>
    <row r="6754" spans="7:24" s="165" customFormat="1" ht="15" customHeight="1">
      <c r="G6754" s="172"/>
      <c r="I6754" s="173"/>
      <c r="J6754" s="173"/>
      <c r="K6754" s="174"/>
      <c r="M6754" s="175"/>
      <c r="N6754" s="174"/>
      <c r="P6754" s="174"/>
      <c r="R6754" s="175"/>
      <c r="S6754" s="174"/>
      <c r="U6754" s="174"/>
      <c r="W6754" s="175"/>
      <c r="X6754" s="174"/>
    </row>
    <row r="6755" spans="7:24" s="165" customFormat="1" ht="15" customHeight="1">
      <c r="G6755" s="172"/>
      <c r="I6755" s="173"/>
      <c r="J6755" s="173"/>
      <c r="K6755" s="174"/>
      <c r="M6755" s="175"/>
      <c r="N6755" s="174"/>
      <c r="P6755" s="174"/>
      <c r="R6755" s="175"/>
      <c r="S6755" s="174"/>
      <c r="U6755" s="174"/>
      <c r="W6755" s="175"/>
      <c r="X6755" s="174"/>
    </row>
    <row r="6756" spans="7:24" s="165" customFormat="1" ht="15" customHeight="1">
      <c r="G6756" s="172"/>
      <c r="I6756" s="173"/>
      <c r="J6756" s="173"/>
      <c r="K6756" s="174"/>
      <c r="M6756" s="175"/>
      <c r="N6756" s="174"/>
      <c r="P6756" s="174"/>
      <c r="R6756" s="175"/>
      <c r="S6756" s="174"/>
      <c r="U6756" s="174"/>
      <c r="W6756" s="175"/>
      <c r="X6756" s="174"/>
    </row>
    <row r="6757" spans="7:24" s="165" customFormat="1" ht="15" customHeight="1">
      <c r="G6757" s="172"/>
      <c r="I6757" s="173"/>
      <c r="J6757" s="173"/>
      <c r="K6757" s="174"/>
      <c r="M6757" s="175"/>
      <c r="N6757" s="174"/>
      <c r="P6757" s="174"/>
      <c r="R6757" s="175"/>
      <c r="S6757" s="174"/>
      <c r="U6757" s="174"/>
      <c r="W6757" s="175"/>
      <c r="X6757" s="174"/>
    </row>
    <row r="6758" spans="7:24" s="165" customFormat="1" ht="15" customHeight="1">
      <c r="G6758" s="172"/>
      <c r="I6758" s="173"/>
      <c r="J6758" s="173"/>
      <c r="K6758" s="174"/>
      <c r="M6758" s="175"/>
      <c r="N6758" s="174"/>
      <c r="P6758" s="174"/>
      <c r="R6758" s="175"/>
      <c r="S6758" s="174"/>
      <c r="U6758" s="174"/>
      <c r="W6758" s="175"/>
      <c r="X6758" s="174"/>
    </row>
    <row r="6759" spans="7:24" s="165" customFormat="1" ht="15" customHeight="1">
      <c r="G6759" s="172"/>
      <c r="I6759" s="173"/>
      <c r="J6759" s="173"/>
      <c r="K6759" s="174"/>
      <c r="M6759" s="175"/>
      <c r="N6759" s="174"/>
      <c r="P6759" s="174"/>
      <c r="R6759" s="175"/>
      <c r="S6759" s="174"/>
      <c r="U6759" s="174"/>
      <c r="W6759" s="175"/>
      <c r="X6759" s="174"/>
    </row>
    <row r="6760" spans="7:24" s="165" customFormat="1" ht="15" customHeight="1">
      <c r="G6760" s="172"/>
      <c r="I6760" s="173"/>
      <c r="J6760" s="173"/>
      <c r="K6760" s="174"/>
      <c r="M6760" s="175"/>
      <c r="N6760" s="174"/>
      <c r="P6760" s="174"/>
      <c r="R6760" s="175"/>
      <c r="S6760" s="174"/>
      <c r="U6760" s="174"/>
      <c r="W6760" s="175"/>
      <c r="X6760" s="174"/>
    </row>
    <row r="6761" spans="7:24" s="165" customFormat="1" ht="15" customHeight="1">
      <c r="G6761" s="172"/>
      <c r="I6761" s="173"/>
      <c r="J6761" s="173"/>
      <c r="K6761" s="174"/>
      <c r="M6761" s="175"/>
      <c r="N6761" s="174"/>
      <c r="P6761" s="174"/>
      <c r="R6761" s="175"/>
      <c r="S6761" s="174"/>
      <c r="U6761" s="174"/>
      <c r="W6761" s="175"/>
      <c r="X6761" s="174"/>
    </row>
    <row r="6762" spans="7:24" s="165" customFormat="1" ht="15" customHeight="1">
      <c r="G6762" s="172"/>
      <c r="I6762" s="173"/>
      <c r="J6762" s="173"/>
      <c r="K6762" s="174"/>
      <c r="M6762" s="175"/>
      <c r="N6762" s="174"/>
      <c r="P6762" s="174"/>
      <c r="R6762" s="175"/>
      <c r="S6762" s="174"/>
      <c r="U6762" s="174"/>
      <c r="W6762" s="175"/>
      <c r="X6762" s="174"/>
    </row>
    <row r="6763" spans="7:24" s="165" customFormat="1" ht="15" customHeight="1">
      <c r="G6763" s="172"/>
      <c r="I6763" s="173"/>
      <c r="J6763" s="173"/>
      <c r="K6763" s="174"/>
      <c r="M6763" s="175"/>
      <c r="N6763" s="174"/>
      <c r="P6763" s="174"/>
      <c r="R6763" s="175"/>
      <c r="S6763" s="174"/>
      <c r="U6763" s="174"/>
      <c r="W6763" s="175"/>
      <c r="X6763" s="174"/>
    </row>
    <row r="6764" spans="7:24" s="165" customFormat="1" ht="15" customHeight="1">
      <c r="G6764" s="172"/>
      <c r="I6764" s="173"/>
      <c r="J6764" s="173"/>
      <c r="K6764" s="174"/>
      <c r="M6764" s="175"/>
      <c r="N6764" s="174"/>
      <c r="P6764" s="174"/>
      <c r="R6764" s="175"/>
      <c r="S6764" s="174"/>
      <c r="U6764" s="174"/>
      <c r="W6764" s="175"/>
      <c r="X6764" s="174"/>
    </row>
    <row r="6765" spans="7:24" s="165" customFormat="1" ht="15" customHeight="1">
      <c r="G6765" s="172"/>
      <c r="I6765" s="173"/>
      <c r="J6765" s="173"/>
      <c r="K6765" s="174"/>
      <c r="M6765" s="175"/>
      <c r="N6765" s="174"/>
      <c r="P6765" s="174"/>
      <c r="R6765" s="175"/>
      <c r="S6765" s="174"/>
      <c r="U6765" s="174"/>
      <c r="W6765" s="175"/>
      <c r="X6765" s="174"/>
    </row>
    <row r="6766" spans="7:24" s="165" customFormat="1" ht="15" customHeight="1">
      <c r="G6766" s="172"/>
      <c r="I6766" s="173"/>
      <c r="J6766" s="173"/>
      <c r="K6766" s="174"/>
      <c r="M6766" s="175"/>
      <c r="N6766" s="174"/>
      <c r="P6766" s="174"/>
      <c r="R6766" s="175"/>
      <c r="S6766" s="174"/>
      <c r="U6766" s="174"/>
      <c r="W6766" s="175"/>
      <c r="X6766" s="174"/>
    </row>
    <row r="6767" spans="7:24" s="165" customFormat="1" ht="15" customHeight="1">
      <c r="G6767" s="172"/>
      <c r="I6767" s="173"/>
      <c r="J6767" s="173"/>
      <c r="K6767" s="174"/>
      <c r="M6767" s="175"/>
      <c r="N6767" s="174"/>
      <c r="P6767" s="174"/>
      <c r="R6767" s="175"/>
      <c r="S6767" s="174"/>
      <c r="U6767" s="174"/>
      <c r="W6767" s="175"/>
      <c r="X6767" s="174"/>
    </row>
    <row r="6768" spans="7:24" s="165" customFormat="1" ht="15" customHeight="1">
      <c r="G6768" s="172"/>
      <c r="I6768" s="173"/>
      <c r="J6768" s="173"/>
      <c r="K6768" s="174"/>
      <c r="M6768" s="175"/>
      <c r="N6768" s="174"/>
      <c r="P6768" s="174"/>
      <c r="R6768" s="175"/>
      <c r="S6768" s="174"/>
      <c r="U6768" s="174"/>
      <c r="W6768" s="175"/>
      <c r="X6768" s="174"/>
    </row>
    <row r="6769" spans="7:24" s="165" customFormat="1" ht="15" customHeight="1">
      <c r="G6769" s="172"/>
      <c r="I6769" s="173"/>
      <c r="J6769" s="173"/>
      <c r="K6769" s="174"/>
      <c r="M6769" s="175"/>
      <c r="N6769" s="174"/>
      <c r="P6769" s="174"/>
      <c r="R6769" s="175"/>
      <c r="S6769" s="174"/>
      <c r="U6769" s="174"/>
      <c r="W6769" s="175"/>
      <c r="X6769" s="174"/>
    </row>
    <row r="6770" spans="7:24" s="165" customFormat="1" ht="15" customHeight="1">
      <c r="G6770" s="172"/>
      <c r="I6770" s="173"/>
      <c r="J6770" s="173"/>
      <c r="K6770" s="174"/>
      <c r="M6770" s="175"/>
      <c r="N6770" s="174"/>
      <c r="P6770" s="174"/>
      <c r="R6770" s="175"/>
      <c r="S6770" s="174"/>
      <c r="U6770" s="174"/>
      <c r="W6770" s="175"/>
      <c r="X6770" s="174"/>
    </row>
    <row r="6771" spans="7:24" s="165" customFormat="1" ht="15" customHeight="1">
      <c r="G6771" s="172"/>
      <c r="I6771" s="173"/>
      <c r="J6771" s="173"/>
      <c r="K6771" s="174"/>
      <c r="M6771" s="175"/>
      <c r="N6771" s="174"/>
      <c r="P6771" s="174"/>
      <c r="R6771" s="175"/>
      <c r="S6771" s="174"/>
      <c r="U6771" s="174"/>
      <c r="W6771" s="175"/>
      <c r="X6771" s="174"/>
    </row>
    <row r="6772" spans="7:24" s="165" customFormat="1" ht="15" customHeight="1">
      <c r="G6772" s="172"/>
      <c r="I6772" s="173"/>
      <c r="J6772" s="173"/>
      <c r="K6772" s="174"/>
      <c r="M6772" s="175"/>
      <c r="N6772" s="174"/>
      <c r="P6772" s="174"/>
      <c r="R6772" s="175"/>
      <c r="S6772" s="174"/>
      <c r="U6772" s="174"/>
      <c r="W6772" s="175"/>
      <c r="X6772" s="174"/>
    </row>
    <row r="6773" spans="7:24" s="165" customFormat="1" ht="15" customHeight="1">
      <c r="G6773" s="172"/>
      <c r="I6773" s="173"/>
      <c r="J6773" s="173"/>
      <c r="K6773" s="174"/>
      <c r="M6773" s="175"/>
      <c r="N6773" s="174"/>
      <c r="P6773" s="174"/>
      <c r="R6773" s="175"/>
      <c r="S6773" s="174"/>
      <c r="U6773" s="174"/>
      <c r="W6773" s="175"/>
      <c r="X6773" s="174"/>
    </row>
    <row r="6774" spans="7:24" s="165" customFormat="1" ht="15" customHeight="1">
      <c r="G6774" s="172"/>
      <c r="I6774" s="173"/>
      <c r="J6774" s="173"/>
      <c r="K6774" s="174"/>
      <c r="M6774" s="175"/>
      <c r="N6774" s="174"/>
      <c r="P6774" s="174"/>
      <c r="R6774" s="175"/>
      <c r="S6774" s="174"/>
      <c r="U6774" s="174"/>
      <c r="W6774" s="175"/>
      <c r="X6774" s="174"/>
    </row>
    <row r="6775" spans="7:24" s="165" customFormat="1" ht="15" customHeight="1">
      <c r="G6775" s="172"/>
      <c r="I6775" s="173"/>
      <c r="J6775" s="173"/>
      <c r="K6775" s="174"/>
      <c r="M6775" s="175"/>
      <c r="N6775" s="174"/>
      <c r="P6775" s="174"/>
      <c r="R6775" s="175"/>
      <c r="S6775" s="174"/>
      <c r="U6775" s="174"/>
      <c r="W6775" s="175"/>
      <c r="X6775" s="174"/>
    </row>
    <row r="6776" spans="7:24" s="165" customFormat="1" ht="15" customHeight="1">
      <c r="G6776" s="172"/>
      <c r="I6776" s="173"/>
      <c r="J6776" s="173"/>
      <c r="K6776" s="174"/>
      <c r="M6776" s="175"/>
      <c r="N6776" s="174"/>
      <c r="P6776" s="174"/>
      <c r="R6776" s="175"/>
      <c r="S6776" s="174"/>
      <c r="U6776" s="174"/>
      <c r="W6776" s="175"/>
      <c r="X6776" s="174"/>
    </row>
    <row r="6777" spans="7:24" s="165" customFormat="1" ht="15" customHeight="1">
      <c r="G6777" s="172"/>
      <c r="I6777" s="173"/>
      <c r="J6777" s="173"/>
      <c r="K6777" s="174"/>
      <c r="M6777" s="175"/>
      <c r="N6777" s="174"/>
      <c r="P6777" s="174"/>
      <c r="R6777" s="175"/>
      <c r="S6777" s="174"/>
      <c r="U6777" s="174"/>
      <c r="W6777" s="175"/>
      <c r="X6777" s="174"/>
    </row>
    <row r="6778" spans="7:24" s="165" customFormat="1" ht="15" customHeight="1">
      <c r="G6778" s="172"/>
      <c r="I6778" s="173"/>
      <c r="J6778" s="173"/>
      <c r="K6778" s="174"/>
      <c r="M6778" s="175"/>
      <c r="N6778" s="174"/>
      <c r="P6778" s="174"/>
      <c r="R6778" s="175"/>
      <c r="S6778" s="174"/>
      <c r="U6778" s="174"/>
      <c r="W6778" s="175"/>
      <c r="X6778" s="174"/>
    </row>
    <row r="6779" spans="7:24" s="165" customFormat="1" ht="15" customHeight="1">
      <c r="G6779" s="172"/>
      <c r="I6779" s="173"/>
      <c r="J6779" s="173"/>
      <c r="K6779" s="174"/>
      <c r="M6779" s="175"/>
      <c r="N6779" s="174"/>
      <c r="P6779" s="174"/>
      <c r="R6779" s="175"/>
      <c r="S6779" s="174"/>
      <c r="U6779" s="174"/>
      <c r="W6779" s="175"/>
      <c r="X6779" s="174"/>
    </row>
    <row r="6780" spans="7:24" s="165" customFormat="1" ht="15" customHeight="1">
      <c r="G6780" s="172"/>
      <c r="I6780" s="173"/>
      <c r="J6780" s="173"/>
      <c r="K6780" s="174"/>
      <c r="M6780" s="175"/>
      <c r="N6780" s="174"/>
      <c r="P6780" s="174"/>
      <c r="R6780" s="175"/>
      <c r="S6780" s="174"/>
      <c r="U6780" s="174"/>
      <c r="W6780" s="175"/>
      <c r="X6780" s="174"/>
    </row>
    <row r="6781" spans="7:24" s="165" customFormat="1" ht="15" customHeight="1">
      <c r="G6781" s="172"/>
      <c r="I6781" s="173"/>
      <c r="J6781" s="173"/>
      <c r="K6781" s="174"/>
      <c r="M6781" s="175"/>
      <c r="N6781" s="174"/>
      <c r="P6781" s="174"/>
      <c r="R6781" s="175"/>
      <c r="S6781" s="174"/>
      <c r="U6781" s="174"/>
      <c r="W6781" s="175"/>
      <c r="X6781" s="174"/>
    </row>
    <row r="6782" spans="7:24" s="165" customFormat="1" ht="15" customHeight="1">
      <c r="G6782" s="172"/>
      <c r="I6782" s="173"/>
      <c r="J6782" s="173"/>
      <c r="K6782" s="174"/>
      <c r="M6782" s="175"/>
      <c r="N6782" s="174"/>
      <c r="P6782" s="174"/>
      <c r="R6782" s="175"/>
      <c r="S6782" s="174"/>
      <c r="U6782" s="174"/>
      <c r="W6782" s="175"/>
      <c r="X6782" s="174"/>
    </row>
    <row r="6783" spans="7:24" s="165" customFormat="1" ht="15" customHeight="1">
      <c r="G6783" s="172"/>
      <c r="I6783" s="173"/>
      <c r="J6783" s="173"/>
      <c r="K6783" s="174"/>
      <c r="M6783" s="175"/>
      <c r="N6783" s="174"/>
      <c r="P6783" s="174"/>
      <c r="R6783" s="175"/>
      <c r="S6783" s="174"/>
      <c r="U6783" s="174"/>
      <c r="W6783" s="175"/>
      <c r="X6783" s="174"/>
    </row>
    <row r="6784" spans="7:24" s="165" customFormat="1" ht="15" customHeight="1">
      <c r="G6784" s="172"/>
      <c r="I6784" s="173"/>
      <c r="J6784" s="173"/>
      <c r="K6784" s="174"/>
      <c r="M6784" s="175"/>
      <c r="N6784" s="174"/>
      <c r="P6784" s="174"/>
      <c r="R6784" s="175"/>
      <c r="S6784" s="174"/>
      <c r="U6784" s="174"/>
      <c r="W6784" s="175"/>
      <c r="X6784" s="174"/>
    </row>
    <row r="6785" spans="7:24" s="165" customFormat="1" ht="15" customHeight="1">
      <c r="G6785" s="172"/>
      <c r="I6785" s="173"/>
      <c r="J6785" s="173"/>
      <c r="K6785" s="174"/>
      <c r="M6785" s="175"/>
      <c r="N6785" s="174"/>
      <c r="P6785" s="174"/>
      <c r="R6785" s="175"/>
      <c r="S6785" s="174"/>
      <c r="U6785" s="174"/>
      <c r="W6785" s="175"/>
      <c r="X6785" s="174"/>
    </row>
    <row r="6786" spans="7:24" s="165" customFormat="1" ht="15" customHeight="1">
      <c r="G6786" s="172"/>
      <c r="I6786" s="173"/>
      <c r="J6786" s="173"/>
      <c r="K6786" s="174"/>
      <c r="M6786" s="175"/>
      <c r="N6786" s="174"/>
      <c r="P6786" s="174"/>
      <c r="R6786" s="175"/>
      <c r="S6786" s="174"/>
      <c r="U6786" s="174"/>
      <c r="W6786" s="175"/>
      <c r="X6786" s="174"/>
    </row>
    <row r="6787" spans="7:24" s="165" customFormat="1" ht="15" customHeight="1">
      <c r="G6787" s="172"/>
      <c r="I6787" s="173"/>
      <c r="J6787" s="173"/>
      <c r="K6787" s="174"/>
      <c r="M6787" s="175"/>
      <c r="N6787" s="174"/>
      <c r="P6787" s="174"/>
      <c r="R6787" s="175"/>
      <c r="S6787" s="174"/>
      <c r="U6787" s="174"/>
      <c r="W6787" s="175"/>
      <c r="X6787" s="174"/>
    </row>
    <row r="6788" spans="7:24" s="165" customFormat="1" ht="15" customHeight="1">
      <c r="G6788" s="172"/>
      <c r="I6788" s="173"/>
      <c r="J6788" s="173"/>
      <c r="K6788" s="174"/>
      <c r="M6788" s="175"/>
      <c r="N6788" s="174"/>
      <c r="P6788" s="174"/>
      <c r="R6788" s="175"/>
      <c r="S6788" s="174"/>
      <c r="U6788" s="174"/>
      <c r="W6788" s="175"/>
      <c r="X6788" s="174"/>
    </row>
    <row r="6789" spans="7:24" s="165" customFormat="1" ht="15" customHeight="1">
      <c r="G6789" s="172"/>
      <c r="I6789" s="173"/>
      <c r="J6789" s="173"/>
      <c r="K6789" s="174"/>
      <c r="M6789" s="175"/>
      <c r="N6789" s="174"/>
      <c r="P6789" s="174"/>
      <c r="R6789" s="175"/>
      <c r="S6789" s="174"/>
      <c r="U6789" s="174"/>
      <c r="W6789" s="175"/>
      <c r="X6789" s="174"/>
    </row>
    <row r="6790" spans="7:24" s="165" customFormat="1" ht="15" customHeight="1">
      <c r="G6790" s="172"/>
      <c r="I6790" s="173"/>
      <c r="J6790" s="173"/>
      <c r="K6790" s="174"/>
      <c r="M6790" s="175"/>
      <c r="N6790" s="174"/>
      <c r="P6790" s="174"/>
      <c r="R6790" s="175"/>
      <c r="S6790" s="174"/>
      <c r="U6790" s="174"/>
      <c r="W6790" s="175"/>
      <c r="X6790" s="174"/>
    </row>
    <row r="6791" spans="7:24" s="165" customFormat="1" ht="15" customHeight="1">
      <c r="G6791" s="172"/>
      <c r="I6791" s="173"/>
      <c r="J6791" s="173"/>
      <c r="K6791" s="174"/>
      <c r="M6791" s="175"/>
      <c r="N6791" s="174"/>
      <c r="P6791" s="174"/>
      <c r="R6791" s="175"/>
      <c r="S6791" s="174"/>
      <c r="U6791" s="174"/>
      <c r="W6791" s="175"/>
      <c r="X6791" s="174"/>
    </row>
    <row r="6792" spans="7:24" s="165" customFormat="1" ht="15" customHeight="1">
      <c r="G6792" s="172"/>
      <c r="I6792" s="173"/>
      <c r="J6792" s="173"/>
      <c r="K6792" s="174"/>
      <c r="M6792" s="175"/>
      <c r="N6792" s="174"/>
      <c r="P6792" s="174"/>
      <c r="R6792" s="175"/>
      <c r="S6792" s="174"/>
      <c r="U6792" s="174"/>
      <c r="W6792" s="175"/>
      <c r="X6792" s="174"/>
    </row>
    <row r="6793" spans="7:24" s="165" customFormat="1" ht="15" customHeight="1">
      <c r="G6793" s="172"/>
      <c r="I6793" s="173"/>
      <c r="J6793" s="173"/>
      <c r="K6793" s="174"/>
      <c r="M6793" s="175"/>
      <c r="N6793" s="174"/>
      <c r="P6793" s="174"/>
      <c r="R6793" s="175"/>
      <c r="S6793" s="174"/>
      <c r="U6793" s="174"/>
      <c r="W6793" s="175"/>
      <c r="X6793" s="174"/>
    </row>
    <row r="6794" spans="7:24" s="165" customFormat="1" ht="15" customHeight="1">
      <c r="G6794" s="172"/>
      <c r="I6794" s="173"/>
      <c r="J6794" s="173"/>
      <c r="K6794" s="174"/>
      <c r="M6794" s="175"/>
      <c r="N6794" s="174"/>
      <c r="P6794" s="174"/>
      <c r="R6794" s="175"/>
      <c r="S6794" s="174"/>
      <c r="U6794" s="174"/>
      <c r="W6794" s="175"/>
      <c r="X6794" s="174"/>
    </row>
    <row r="6795" spans="7:24" s="165" customFormat="1" ht="15" customHeight="1">
      <c r="G6795" s="172"/>
      <c r="I6795" s="173"/>
      <c r="J6795" s="173"/>
      <c r="K6795" s="174"/>
      <c r="M6795" s="175"/>
      <c r="N6795" s="174"/>
      <c r="P6795" s="174"/>
      <c r="R6795" s="175"/>
      <c r="S6795" s="174"/>
      <c r="U6795" s="174"/>
      <c r="W6795" s="175"/>
      <c r="X6795" s="174"/>
    </row>
    <row r="6796" spans="7:24" s="165" customFormat="1" ht="15" customHeight="1">
      <c r="G6796" s="172"/>
      <c r="I6796" s="173"/>
      <c r="J6796" s="173"/>
      <c r="K6796" s="174"/>
      <c r="M6796" s="175"/>
      <c r="N6796" s="174"/>
      <c r="P6796" s="174"/>
      <c r="R6796" s="175"/>
      <c r="S6796" s="174"/>
      <c r="U6796" s="174"/>
      <c r="W6796" s="175"/>
      <c r="X6796" s="174"/>
    </row>
    <row r="6797" spans="7:24" s="165" customFormat="1" ht="15" customHeight="1">
      <c r="G6797" s="172"/>
      <c r="I6797" s="173"/>
      <c r="J6797" s="173"/>
      <c r="K6797" s="174"/>
      <c r="M6797" s="175"/>
      <c r="N6797" s="174"/>
      <c r="P6797" s="174"/>
      <c r="R6797" s="175"/>
      <c r="S6797" s="174"/>
      <c r="U6797" s="174"/>
      <c r="W6797" s="175"/>
      <c r="X6797" s="174"/>
    </row>
    <row r="6798" spans="7:24" s="165" customFormat="1" ht="15" customHeight="1">
      <c r="G6798" s="172"/>
      <c r="I6798" s="173"/>
      <c r="J6798" s="173"/>
      <c r="K6798" s="174"/>
      <c r="M6798" s="175"/>
      <c r="N6798" s="174"/>
      <c r="P6798" s="174"/>
      <c r="R6798" s="175"/>
      <c r="S6798" s="174"/>
      <c r="U6798" s="174"/>
      <c r="W6798" s="175"/>
      <c r="X6798" s="174"/>
    </row>
    <row r="6799" spans="7:24" s="165" customFormat="1" ht="15" customHeight="1">
      <c r="G6799" s="172"/>
      <c r="I6799" s="173"/>
      <c r="J6799" s="173"/>
      <c r="K6799" s="174"/>
      <c r="M6799" s="175"/>
      <c r="N6799" s="174"/>
      <c r="P6799" s="174"/>
      <c r="R6799" s="175"/>
      <c r="S6799" s="174"/>
      <c r="U6799" s="174"/>
      <c r="W6799" s="175"/>
      <c r="X6799" s="174"/>
    </row>
    <row r="6800" spans="7:24" s="165" customFormat="1" ht="15" customHeight="1">
      <c r="G6800" s="172"/>
      <c r="I6800" s="173"/>
      <c r="J6800" s="173"/>
      <c r="K6800" s="174"/>
      <c r="M6800" s="175"/>
      <c r="N6800" s="174"/>
      <c r="P6800" s="174"/>
      <c r="R6800" s="175"/>
      <c r="S6800" s="174"/>
      <c r="U6800" s="174"/>
      <c r="W6800" s="175"/>
      <c r="X6800" s="174"/>
    </row>
    <row r="6801" spans="7:24" s="165" customFormat="1" ht="15" customHeight="1">
      <c r="G6801" s="172"/>
      <c r="I6801" s="173"/>
      <c r="J6801" s="173"/>
      <c r="K6801" s="174"/>
      <c r="M6801" s="175"/>
      <c r="N6801" s="174"/>
      <c r="P6801" s="174"/>
      <c r="R6801" s="175"/>
      <c r="S6801" s="174"/>
      <c r="U6801" s="174"/>
      <c r="W6801" s="175"/>
      <c r="X6801" s="174"/>
    </row>
    <row r="6802" spans="7:24" s="165" customFormat="1" ht="15" customHeight="1">
      <c r="G6802" s="172"/>
      <c r="I6802" s="173"/>
      <c r="J6802" s="173"/>
      <c r="K6802" s="174"/>
      <c r="M6802" s="175"/>
      <c r="N6802" s="174"/>
      <c r="P6802" s="174"/>
      <c r="R6802" s="175"/>
      <c r="S6802" s="174"/>
      <c r="U6802" s="174"/>
      <c r="W6802" s="175"/>
      <c r="X6802" s="174"/>
    </row>
    <row r="6803" spans="7:24" s="165" customFormat="1" ht="15" customHeight="1">
      <c r="G6803" s="172"/>
      <c r="I6803" s="173"/>
      <c r="J6803" s="173"/>
      <c r="K6803" s="174"/>
      <c r="M6803" s="175"/>
      <c r="N6803" s="174"/>
      <c r="P6803" s="174"/>
      <c r="R6803" s="175"/>
      <c r="S6803" s="174"/>
      <c r="U6803" s="174"/>
      <c r="W6803" s="175"/>
      <c r="X6803" s="174"/>
    </row>
    <row r="6804" spans="7:24" s="165" customFormat="1" ht="15" customHeight="1">
      <c r="G6804" s="172"/>
      <c r="I6804" s="173"/>
      <c r="J6804" s="173"/>
      <c r="K6804" s="174"/>
      <c r="M6804" s="175"/>
      <c r="N6804" s="174"/>
      <c r="P6804" s="174"/>
      <c r="R6804" s="175"/>
      <c r="S6804" s="174"/>
      <c r="U6804" s="174"/>
      <c r="W6804" s="175"/>
      <c r="X6804" s="174"/>
    </row>
    <row r="6805" spans="7:24" s="165" customFormat="1" ht="15" customHeight="1">
      <c r="G6805" s="172"/>
      <c r="I6805" s="173"/>
      <c r="J6805" s="173"/>
      <c r="K6805" s="174"/>
      <c r="M6805" s="175"/>
      <c r="N6805" s="174"/>
      <c r="P6805" s="174"/>
      <c r="R6805" s="175"/>
      <c r="S6805" s="174"/>
      <c r="U6805" s="174"/>
      <c r="W6805" s="175"/>
      <c r="X6805" s="174"/>
    </row>
    <row r="6806" spans="7:24" s="165" customFormat="1" ht="15" customHeight="1">
      <c r="G6806" s="172"/>
      <c r="I6806" s="173"/>
      <c r="J6806" s="173"/>
      <c r="K6806" s="174"/>
      <c r="M6806" s="175"/>
      <c r="N6806" s="174"/>
      <c r="P6806" s="174"/>
      <c r="R6806" s="175"/>
      <c r="S6806" s="174"/>
      <c r="U6806" s="174"/>
      <c r="W6806" s="175"/>
      <c r="X6806" s="174"/>
    </row>
    <row r="6807" spans="7:24" s="165" customFormat="1" ht="15" customHeight="1">
      <c r="G6807" s="172"/>
      <c r="I6807" s="173"/>
      <c r="J6807" s="173"/>
      <c r="K6807" s="174"/>
      <c r="M6807" s="175"/>
      <c r="N6807" s="174"/>
      <c r="P6807" s="174"/>
      <c r="R6807" s="175"/>
      <c r="S6807" s="174"/>
      <c r="U6807" s="174"/>
      <c r="W6807" s="175"/>
      <c r="X6807" s="174"/>
    </row>
    <row r="6808" spans="7:24" s="165" customFormat="1" ht="15" customHeight="1">
      <c r="G6808" s="172"/>
      <c r="I6808" s="173"/>
      <c r="J6808" s="173"/>
      <c r="K6808" s="174"/>
      <c r="M6808" s="175"/>
      <c r="N6808" s="174"/>
      <c r="P6808" s="174"/>
      <c r="R6808" s="175"/>
      <c r="S6808" s="174"/>
      <c r="U6808" s="174"/>
      <c r="W6808" s="175"/>
      <c r="X6808" s="174"/>
    </row>
    <row r="6809" spans="7:24" s="165" customFormat="1" ht="15" customHeight="1">
      <c r="G6809" s="172"/>
      <c r="I6809" s="173"/>
      <c r="J6809" s="173"/>
      <c r="K6809" s="174"/>
      <c r="M6809" s="175"/>
      <c r="N6809" s="174"/>
      <c r="P6809" s="174"/>
      <c r="R6809" s="175"/>
      <c r="S6809" s="174"/>
      <c r="U6809" s="174"/>
      <c r="W6809" s="175"/>
      <c r="X6809" s="174"/>
    </row>
    <row r="6810" spans="7:24" s="165" customFormat="1" ht="15" customHeight="1">
      <c r="G6810" s="172"/>
      <c r="I6810" s="173"/>
      <c r="J6810" s="173"/>
      <c r="K6810" s="174"/>
      <c r="M6810" s="175"/>
      <c r="N6810" s="174"/>
      <c r="P6810" s="174"/>
      <c r="R6810" s="175"/>
      <c r="S6810" s="174"/>
      <c r="U6810" s="174"/>
      <c r="W6810" s="175"/>
      <c r="X6810" s="174"/>
    </row>
    <row r="6811" spans="7:24" s="165" customFormat="1" ht="15" customHeight="1">
      <c r="G6811" s="172"/>
      <c r="I6811" s="173"/>
      <c r="J6811" s="173"/>
      <c r="K6811" s="174"/>
      <c r="M6811" s="175"/>
      <c r="N6811" s="174"/>
      <c r="P6811" s="174"/>
      <c r="R6811" s="175"/>
      <c r="S6811" s="174"/>
      <c r="U6811" s="174"/>
      <c r="W6811" s="175"/>
      <c r="X6811" s="174"/>
    </row>
    <row r="6812" spans="7:24" s="165" customFormat="1" ht="15" customHeight="1">
      <c r="G6812" s="172"/>
      <c r="I6812" s="173"/>
      <c r="J6812" s="173"/>
      <c r="K6812" s="174"/>
      <c r="M6812" s="175"/>
      <c r="N6812" s="174"/>
      <c r="P6812" s="174"/>
      <c r="R6812" s="175"/>
      <c r="S6812" s="174"/>
      <c r="U6812" s="174"/>
      <c r="W6812" s="175"/>
      <c r="X6812" s="174"/>
    </row>
    <row r="6813" spans="7:24" s="165" customFormat="1" ht="15" customHeight="1">
      <c r="G6813" s="172"/>
      <c r="I6813" s="173"/>
      <c r="J6813" s="173"/>
      <c r="K6813" s="174"/>
      <c r="M6813" s="175"/>
      <c r="N6813" s="174"/>
      <c r="P6813" s="174"/>
      <c r="R6813" s="175"/>
      <c r="S6813" s="174"/>
      <c r="U6813" s="174"/>
      <c r="W6813" s="175"/>
      <c r="X6813" s="174"/>
    </row>
    <row r="6814" spans="7:24" s="165" customFormat="1" ht="15" customHeight="1">
      <c r="G6814" s="172"/>
      <c r="I6814" s="173"/>
      <c r="J6814" s="173"/>
      <c r="K6814" s="174"/>
      <c r="M6814" s="175"/>
      <c r="N6814" s="174"/>
      <c r="P6814" s="174"/>
      <c r="R6814" s="175"/>
      <c r="S6814" s="174"/>
      <c r="U6814" s="174"/>
      <c r="W6814" s="175"/>
      <c r="X6814" s="174"/>
    </row>
    <row r="6815" spans="7:24" s="165" customFormat="1" ht="15" customHeight="1">
      <c r="G6815" s="172"/>
      <c r="I6815" s="173"/>
      <c r="J6815" s="173"/>
      <c r="K6815" s="174"/>
      <c r="M6815" s="175"/>
      <c r="N6815" s="174"/>
      <c r="P6815" s="174"/>
      <c r="R6815" s="175"/>
      <c r="S6815" s="174"/>
      <c r="U6815" s="174"/>
      <c r="W6815" s="175"/>
      <c r="X6815" s="174"/>
    </row>
    <row r="6816" spans="7:24" s="165" customFormat="1" ht="15" customHeight="1">
      <c r="G6816" s="172"/>
      <c r="I6816" s="173"/>
      <c r="J6816" s="173"/>
      <c r="K6816" s="174"/>
      <c r="M6816" s="175"/>
      <c r="N6816" s="174"/>
      <c r="P6816" s="174"/>
      <c r="R6816" s="175"/>
      <c r="S6816" s="174"/>
      <c r="U6816" s="174"/>
      <c r="W6816" s="175"/>
      <c r="X6816" s="174"/>
    </row>
    <row r="6817" spans="7:24" s="165" customFormat="1" ht="15" customHeight="1">
      <c r="G6817" s="172"/>
      <c r="I6817" s="173"/>
      <c r="J6817" s="173"/>
      <c r="K6817" s="174"/>
      <c r="M6817" s="175"/>
      <c r="N6817" s="174"/>
      <c r="P6817" s="174"/>
      <c r="R6817" s="175"/>
      <c r="S6817" s="174"/>
      <c r="U6817" s="174"/>
      <c r="W6817" s="175"/>
      <c r="X6817" s="174"/>
    </row>
    <row r="6818" spans="7:24" s="165" customFormat="1" ht="15" customHeight="1">
      <c r="G6818" s="172"/>
      <c r="I6818" s="173"/>
      <c r="J6818" s="173"/>
      <c r="K6818" s="174"/>
      <c r="M6818" s="175"/>
      <c r="N6818" s="174"/>
      <c r="P6818" s="174"/>
      <c r="R6818" s="175"/>
      <c r="S6818" s="174"/>
      <c r="U6818" s="174"/>
      <c r="W6818" s="175"/>
      <c r="X6818" s="174"/>
    </row>
    <row r="6819" spans="7:24" s="165" customFormat="1" ht="15" customHeight="1">
      <c r="G6819" s="172"/>
      <c r="I6819" s="173"/>
      <c r="J6819" s="173"/>
      <c r="K6819" s="174"/>
      <c r="M6819" s="175"/>
      <c r="N6819" s="174"/>
      <c r="P6819" s="174"/>
      <c r="R6819" s="175"/>
      <c r="S6819" s="174"/>
      <c r="U6819" s="174"/>
      <c r="W6819" s="175"/>
      <c r="X6819" s="174"/>
    </row>
    <row r="6820" spans="7:24" s="165" customFormat="1" ht="15" customHeight="1">
      <c r="G6820" s="172"/>
      <c r="I6820" s="173"/>
      <c r="J6820" s="173"/>
      <c r="K6820" s="174"/>
      <c r="M6820" s="175"/>
      <c r="N6820" s="174"/>
      <c r="P6820" s="174"/>
      <c r="R6820" s="175"/>
      <c r="S6820" s="174"/>
      <c r="U6820" s="174"/>
      <c r="W6820" s="175"/>
      <c r="X6820" s="174"/>
    </row>
    <row r="6821" spans="7:24" s="165" customFormat="1" ht="15" customHeight="1">
      <c r="G6821" s="172"/>
      <c r="I6821" s="173"/>
      <c r="J6821" s="173"/>
      <c r="K6821" s="174"/>
      <c r="M6821" s="175"/>
      <c r="N6821" s="174"/>
      <c r="P6821" s="174"/>
      <c r="R6821" s="175"/>
      <c r="S6821" s="174"/>
      <c r="U6821" s="174"/>
      <c r="W6821" s="175"/>
      <c r="X6821" s="174"/>
    </row>
    <row r="6822" spans="7:24" s="165" customFormat="1" ht="15" customHeight="1">
      <c r="G6822" s="172"/>
      <c r="I6822" s="173"/>
      <c r="J6822" s="173"/>
      <c r="K6822" s="174"/>
      <c r="M6822" s="175"/>
      <c r="N6822" s="174"/>
      <c r="P6822" s="174"/>
      <c r="R6822" s="175"/>
      <c r="S6822" s="174"/>
      <c r="U6822" s="174"/>
      <c r="W6822" s="175"/>
      <c r="X6822" s="174"/>
    </row>
    <row r="6823" spans="7:24" s="165" customFormat="1" ht="15" customHeight="1">
      <c r="G6823" s="172"/>
      <c r="I6823" s="173"/>
      <c r="J6823" s="173"/>
      <c r="K6823" s="174"/>
      <c r="M6823" s="175"/>
      <c r="N6823" s="174"/>
      <c r="P6823" s="174"/>
      <c r="R6823" s="175"/>
      <c r="S6823" s="174"/>
      <c r="U6823" s="174"/>
      <c r="W6823" s="175"/>
      <c r="X6823" s="174"/>
    </row>
    <row r="6824" spans="7:24" s="165" customFormat="1" ht="15" customHeight="1">
      <c r="G6824" s="172"/>
      <c r="I6824" s="173"/>
      <c r="J6824" s="173"/>
      <c r="K6824" s="174"/>
      <c r="M6824" s="175"/>
      <c r="N6824" s="174"/>
      <c r="P6824" s="174"/>
      <c r="R6824" s="175"/>
      <c r="S6824" s="174"/>
      <c r="U6824" s="174"/>
      <c r="W6824" s="175"/>
      <c r="X6824" s="174"/>
    </row>
    <row r="6825" spans="7:24" s="165" customFormat="1" ht="15" customHeight="1">
      <c r="G6825" s="172"/>
      <c r="I6825" s="173"/>
      <c r="J6825" s="173"/>
      <c r="K6825" s="174"/>
      <c r="M6825" s="175"/>
      <c r="N6825" s="174"/>
      <c r="P6825" s="174"/>
      <c r="R6825" s="175"/>
      <c r="S6825" s="174"/>
      <c r="U6825" s="174"/>
      <c r="W6825" s="175"/>
      <c r="X6825" s="174"/>
    </row>
    <row r="6826" spans="7:24" s="165" customFormat="1" ht="15" customHeight="1">
      <c r="G6826" s="172"/>
      <c r="I6826" s="173"/>
      <c r="J6826" s="173"/>
      <c r="K6826" s="174"/>
      <c r="M6826" s="175"/>
      <c r="N6826" s="174"/>
      <c r="P6826" s="174"/>
      <c r="R6826" s="175"/>
      <c r="S6826" s="174"/>
      <c r="U6826" s="174"/>
      <c r="W6826" s="175"/>
      <c r="X6826" s="174"/>
    </row>
    <row r="6827" spans="7:24" s="165" customFormat="1" ht="15" customHeight="1">
      <c r="G6827" s="172"/>
      <c r="I6827" s="173"/>
      <c r="J6827" s="173"/>
      <c r="K6827" s="174"/>
      <c r="M6827" s="175"/>
      <c r="N6827" s="174"/>
      <c r="P6827" s="174"/>
      <c r="R6827" s="175"/>
      <c r="S6827" s="174"/>
      <c r="U6827" s="174"/>
      <c r="W6827" s="175"/>
      <c r="X6827" s="174"/>
    </row>
    <row r="6828" spans="7:24" s="165" customFormat="1" ht="15" customHeight="1">
      <c r="G6828" s="172"/>
      <c r="I6828" s="173"/>
      <c r="J6828" s="173"/>
      <c r="K6828" s="174"/>
      <c r="M6828" s="175"/>
      <c r="N6828" s="174"/>
      <c r="P6828" s="174"/>
      <c r="R6828" s="175"/>
      <c r="S6828" s="174"/>
      <c r="U6828" s="174"/>
      <c r="W6828" s="175"/>
      <c r="X6828" s="174"/>
    </row>
    <row r="6829" spans="7:24" s="165" customFormat="1" ht="15" customHeight="1">
      <c r="G6829" s="172"/>
      <c r="I6829" s="173"/>
      <c r="J6829" s="173"/>
      <c r="K6829" s="174"/>
      <c r="M6829" s="175"/>
      <c r="N6829" s="174"/>
      <c r="P6829" s="174"/>
      <c r="R6829" s="175"/>
      <c r="S6829" s="174"/>
      <c r="U6829" s="174"/>
      <c r="W6829" s="175"/>
      <c r="X6829" s="174"/>
    </row>
    <row r="6830" spans="7:24" s="165" customFormat="1" ht="15" customHeight="1">
      <c r="G6830" s="172"/>
      <c r="I6830" s="173"/>
      <c r="J6830" s="173"/>
      <c r="K6830" s="174"/>
      <c r="M6830" s="175"/>
      <c r="N6830" s="174"/>
      <c r="P6830" s="174"/>
      <c r="R6830" s="175"/>
      <c r="S6830" s="174"/>
      <c r="U6830" s="174"/>
      <c r="W6830" s="175"/>
      <c r="X6830" s="174"/>
    </row>
    <row r="6831" spans="7:24" s="165" customFormat="1" ht="15" customHeight="1">
      <c r="G6831" s="172"/>
      <c r="I6831" s="173"/>
      <c r="J6831" s="173"/>
      <c r="K6831" s="174"/>
      <c r="M6831" s="175"/>
      <c r="N6831" s="174"/>
      <c r="P6831" s="174"/>
      <c r="R6831" s="175"/>
      <c r="S6831" s="174"/>
      <c r="U6831" s="174"/>
      <c r="W6831" s="175"/>
      <c r="X6831" s="174"/>
    </row>
    <row r="6832" spans="7:24" s="165" customFormat="1" ht="15" customHeight="1">
      <c r="G6832" s="172"/>
      <c r="I6832" s="173"/>
      <c r="J6832" s="173"/>
      <c r="K6832" s="174"/>
      <c r="M6832" s="175"/>
      <c r="N6832" s="174"/>
      <c r="P6832" s="174"/>
      <c r="R6832" s="175"/>
      <c r="S6832" s="174"/>
      <c r="U6832" s="174"/>
      <c r="W6832" s="175"/>
      <c r="X6832" s="174"/>
    </row>
    <row r="6833" spans="7:24" s="165" customFormat="1" ht="15" customHeight="1">
      <c r="G6833" s="172"/>
      <c r="I6833" s="173"/>
      <c r="J6833" s="173"/>
      <c r="K6833" s="174"/>
      <c r="M6833" s="175"/>
      <c r="N6833" s="174"/>
      <c r="P6833" s="174"/>
      <c r="R6833" s="175"/>
      <c r="S6833" s="174"/>
      <c r="U6833" s="174"/>
      <c r="W6833" s="175"/>
      <c r="X6833" s="174"/>
    </row>
    <row r="6834" spans="7:24" s="165" customFormat="1" ht="15" customHeight="1">
      <c r="G6834" s="172"/>
      <c r="I6834" s="173"/>
      <c r="J6834" s="173"/>
      <c r="K6834" s="174"/>
      <c r="M6834" s="175"/>
      <c r="N6834" s="174"/>
      <c r="P6834" s="174"/>
      <c r="R6834" s="175"/>
      <c r="S6834" s="174"/>
      <c r="U6834" s="174"/>
      <c r="W6834" s="175"/>
      <c r="X6834" s="174"/>
    </row>
    <row r="6835" spans="7:24" s="165" customFormat="1" ht="15" customHeight="1">
      <c r="G6835" s="172"/>
      <c r="I6835" s="173"/>
      <c r="J6835" s="173"/>
      <c r="K6835" s="174"/>
      <c r="M6835" s="175"/>
      <c r="N6835" s="174"/>
      <c r="P6835" s="174"/>
      <c r="R6835" s="175"/>
      <c r="S6835" s="174"/>
      <c r="U6835" s="174"/>
      <c r="W6835" s="175"/>
      <c r="X6835" s="174"/>
    </row>
    <row r="6836" spans="7:24" s="165" customFormat="1" ht="15" customHeight="1">
      <c r="G6836" s="172"/>
      <c r="I6836" s="173"/>
      <c r="J6836" s="173"/>
      <c r="K6836" s="174"/>
      <c r="M6836" s="175"/>
      <c r="N6836" s="174"/>
      <c r="P6836" s="174"/>
      <c r="R6836" s="175"/>
      <c r="S6836" s="174"/>
      <c r="U6836" s="174"/>
      <c r="W6836" s="175"/>
      <c r="X6836" s="174"/>
    </row>
    <row r="6837" spans="7:24" s="165" customFormat="1" ht="15" customHeight="1">
      <c r="G6837" s="172"/>
      <c r="I6837" s="173"/>
      <c r="J6837" s="173"/>
      <c r="K6837" s="174"/>
      <c r="M6837" s="175"/>
      <c r="N6837" s="174"/>
      <c r="P6837" s="174"/>
      <c r="R6837" s="175"/>
      <c r="S6837" s="174"/>
      <c r="U6837" s="174"/>
      <c r="W6837" s="175"/>
      <c r="X6837" s="174"/>
    </row>
    <row r="6838" spans="7:24" s="165" customFormat="1" ht="15" customHeight="1">
      <c r="G6838" s="172"/>
      <c r="I6838" s="173"/>
      <c r="J6838" s="173"/>
      <c r="K6838" s="174"/>
      <c r="M6838" s="175"/>
      <c r="N6838" s="174"/>
      <c r="P6838" s="174"/>
      <c r="R6838" s="175"/>
      <c r="S6838" s="174"/>
      <c r="U6838" s="174"/>
      <c r="W6838" s="175"/>
      <c r="X6838" s="174"/>
    </row>
    <row r="6839" spans="7:24" s="165" customFormat="1" ht="15" customHeight="1">
      <c r="G6839" s="172"/>
      <c r="I6839" s="173"/>
      <c r="J6839" s="173"/>
      <c r="K6839" s="174"/>
      <c r="M6839" s="175"/>
      <c r="N6839" s="174"/>
      <c r="P6839" s="174"/>
      <c r="R6839" s="175"/>
      <c r="S6839" s="174"/>
      <c r="U6839" s="174"/>
      <c r="W6839" s="175"/>
      <c r="X6839" s="174"/>
    </row>
    <row r="6840" spans="7:24" s="165" customFormat="1" ht="15" customHeight="1">
      <c r="G6840" s="172"/>
      <c r="I6840" s="173"/>
      <c r="J6840" s="173"/>
      <c r="K6840" s="174"/>
      <c r="M6840" s="175"/>
      <c r="N6840" s="174"/>
      <c r="P6840" s="174"/>
      <c r="R6840" s="175"/>
      <c r="S6840" s="174"/>
      <c r="U6840" s="174"/>
      <c r="W6840" s="175"/>
      <c r="X6840" s="174"/>
    </row>
    <row r="6841" spans="7:24" s="165" customFormat="1" ht="15" customHeight="1">
      <c r="G6841" s="172"/>
      <c r="I6841" s="173"/>
      <c r="J6841" s="173"/>
      <c r="K6841" s="174"/>
      <c r="M6841" s="175"/>
      <c r="N6841" s="174"/>
      <c r="P6841" s="174"/>
      <c r="R6841" s="175"/>
      <c r="S6841" s="174"/>
      <c r="U6841" s="174"/>
      <c r="W6841" s="175"/>
      <c r="X6841" s="174"/>
    </row>
    <row r="6842" spans="7:24" s="165" customFormat="1" ht="15" customHeight="1">
      <c r="G6842" s="172"/>
      <c r="I6842" s="173"/>
      <c r="J6842" s="173"/>
      <c r="K6842" s="174"/>
      <c r="M6842" s="175"/>
      <c r="N6842" s="174"/>
      <c r="P6842" s="174"/>
      <c r="R6842" s="175"/>
      <c r="S6842" s="174"/>
      <c r="U6842" s="174"/>
      <c r="W6842" s="175"/>
      <c r="X6842" s="174"/>
    </row>
    <row r="6843" spans="7:24" s="165" customFormat="1" ht="15" customHeight="1">
      <c r="G6843" s="172"/>
      <c r="I6843" s="173"/>
      <c r="J6843" s="173"/>
      <c r="K6843" s="174"/>
      <c r="M6843" s="175"/>
      <c r="N6843" s="174"/>
      <c r="P6843" s="174"/>
      <c r="R6843" s="175"/>
      <c r="S6843" s="174"/>
      <c r="U6843" s="174"/>
      <c r="W6843" s="175"/>
      <c r="X6843" s="174"/>
    </row>
    <row r="6844" spans="7:24" s="165" customFormat="1" ht="15" customHeight="1">
      <c r="G6844" s="172"/>
      <c r="I6844" s="173"/>
      <c r="J6844" s="173"/>
      <c r="K6844" s="174"/>
      <c r="M6844" s="175"/>
      <c r="N6844" s="174"/>
      <c r="P6844" s="174"/>
      <c r="R6844" s="175"/>
      <c r="S6844" s="174"/>
      <c r="U6844" s="174"/>
      <c r="W6844" s="175"/>
      <c r="X6844" s="174"/>
    </row>
    <row r="6845" spans="7:24" s="165" customFormat="1" ht="15" customHeight="1">
      <c r="G6845" s="172"/>
      <c r="I6845" s="173"/>
      <c r="J6845" s="173"/>
      <c r="K6845" s="174"/>
      <c r="M6845" s="175"/>
      <c r="N6845" s="174"/>
      <c r="P6845" s="174"/>
      <c r="R6845" s="175"/>
      <c r="S6845" s="174"/>
      <c r="U6845" s="174"/>
      <c r="W6845" s="175"/>
      <c r="X6845" s="174"/>
    </row>
    <row r="6846" spans="7:24" s="165" customFormat="1" ht="15" customHeight="1">
      <c r="G6846" s="172"/>
      <c r="I6846" s="173"/>
      <c r="J6846" s="173"/>
      <c r="K6846" s="174"/>
      <c r="M6846" s="175"/>
      <c r="N6846" s="174"/>
      <c r="P6846" s="174"/>
      <c r="R6846" s="175"/>
      <c r="S6846" s="174"/>
      <c r="U6846" s="174"/>
      <c r="W6846" s="175"/>
      <c r="X6846" s="174"/>
    </row>
    <row r="6847" spans="7:24" s="165" customFormat="1" ht="15" customHeight="1">
      <c r="G6847" s="172"/>
      <c r="I6847" s="173"/>
      <c r="J6847" s="173"/>
      <c r="K6847" s="174"/>
      <c r="M6847" s="175"/>
      <c r="N6847" s="174"/>
      <c r="P6847" s="174"/>
      <c r="R6847" s="175"/>
      <c r="S6847" s="174"/>
      <c r="U6847" s="174"/>
      <c r="W6847" s="175"/>
      <c r="X6847" s="174"/>
    </row>
    <row r="6848" spans="7:24" s="165" customFormat="1" ht="15" customHeight="1">
      <c r="G6848" s="172"/>
      <c r="I6848" s="173"/>
      <c r="J6848" s="173"/>
      <c r="K6848" s="174"/>
      <c r="M6848" s="175"/>
      <c r="N6848" s="174"/>
      <c r="P6848" s="174"/>
      <c r="R6848" s="175"/>
      <c r="S6848" s="174"/>
      <c r="U6848" s="174"/>
      <c r="W6848" s="175"/>
      <c r="X6848" s="174"/>
    </row>
    <row r="6849" spans="7:24" s="165" customFormat="1" ht="15" customHeight="1">
      <c r="G6849" s="172"/>
      <c r="I6849" s="173"/>
      <c r="J6849" s="173"/>
      <c r="K6849" s="174"/>
      <c r="M6849" s="175"/>
      <c r="N6849" s="174"/>
      <c r="P6849" s="174"/>
      <c r="R6849" s="175"/>
      <c r="S6849" s="174"/>
      <c r="U6849" s="174"/>
      <c r="W6849" s="175"/>
      <c r="X6849" s="174"/>
    </row>
    <row r="6850" spans="7:24" s="165" customFormat="1" ht="15" customHeight="1">
      <c r="G6850" s="172"/>
      <c r="I6850" s="173"/>
      <c r="J6850" s="173"/>
      <c r="K6850" s="174"/>
      <c r="M6850" s="175"/>
      <c r="N6850" s="174"/>
      <c r="P6850" s="174"/>
      <c r="R6850" s="175"/>
      <c r="S6850" s="174"/>
      <c r="U6850" s="174"/>
      <c r="W6850" s="175"/>
      <c r="X6850" s="174"/>
    </row>
    <row r="6851" spans="7:24" s="165" customFormat="1" ht="15" customHeight="1">
      <c r="G6851" s="172"/>
      <c r="I6851" s="173"/>
      <c r="J6851" s="173"/>
      <c r="K6851" s="174"/>
      <c r="M6851" s="175"/>
      <c r="N6851" s="174"/>
      <c r="P6851" s="174"/>
      <c r="R6851" s="175"/>
      <c r="S6851" s="174"/>
      <c r="U6851" s="174"/>
      <c r="W6851" s="175"/>
      <c r="X6851" s="174"/>
    </row>
    <row r="6852" spans="7:24" s="165" customFormat="1" ht="15" customHeight="1">
      <c r="G6852" s="172"/>
      <c r="I6852" s="173"/>
      <c r="J6852" s="173"/>
      <c r="K6852" s="174"/>
      <c r="M6852" s="175"/>
      <c r="N6852" s="174"/>
      <c r="P6852" s="174"/>
      <c r="R6852" s="175"/>
      <c r="S6852" s="174"/>
      <c r="U6852" s="174"/>
      <c r="W6852" s="175"/>
      <c r="X6852" s="174"/>
    </row>
    <row r="6853" spans="7:24" s="165" customFormat="1" ht="15" customHeight="1">
      <c r="G6853" s="172"/>
      <c r="I6853" s="173"/>
      <c r="J6853" s="173"/>
      <c r="K6853" s="174"/>
      <c r="M6853" s="175"/>
      <c r="N6853" s="174"/>
      <c r="P6853" s="174"/>
      <c r="R6853" s="175"/>
      <c r="S6853" s="174"/>
      <c r="U6853" s="174"/>
      <c r="W6853" s="175"/>
      <c r="X6853" s="174"/>
    </row>
    <row r="6854" spans="7:24" s="165" customFormat="1" ht="15" customHeight="1">
      <c r="G6854" s="172"/>
      <c r="I6854" s="173"/>
      <c r="J6854" s="173"/>
      <c r="K6854" s="174"/>
      <c r="M6854" s="175"/>
      <c r="N6854" s="174"/>
      <c r="P6854" s="174"/>
      <c r="R6854" s="175"/>
      <c r="S6854" s="174"/>
      <c r="U6854" s="174"/>
      <c r="W6854" s="175"/>
      <c r="X6854" s="174"/>
    </row>
    <row r="6855" spans="7:24" s="165" customFormat="1" ht="15" customHeight="1">
      <c r="G6855" s="172"/>
      <c r="I6855" s="173"/>
      <c r="J6855" s="173"/>
      <c r="K6855" s="174"/>
      <c r="M6855" s="175"/>
      <c r="N6855" s="174"/>
      <c r="P6855" s="174"/>
      <c r="R6855" s="175"/>
      <c r="S6855" s="174"/>
      <c r="U6855" s="174"/>
      <c r="W6855" s="175"/>
      <c r="X6855" s="174"/>
    </row>
    <row r="6856" spans="7:24" s="165" customFormat="1" ht="15" customHeight="1">
      <c r="G6856" s="172"/>
      <c r="I6856" s="173"/>
      <c r="J6856" s="173"/>
      <c r="K6856" s="174"/>
      <c r="M6856" s="175"/>
      <c r="N6856" s="174"/>
      <c r="P6856" s="174"/>
      <c r="R6856" s="175"/>
      <c r="S6856" s="174"/>
      <c r="U6856" s="174"/>
      <c r="W6856" s="175"/>
      <c r="X6856" s="174"/>
    </row>
    <row r="6857" spans="7:24" s="165" customFormat="1" ht="15" customHeight="1">
      <c r="G6857" s="172"/>
      <c r="I6857" s="173"/>
      <c r="J6857" s="173"/>
      <c r="K6857" s="174"/>
      <c r="M6857" s="175"/>
      <c r="N6857" s="174"/>
      <c r="P6857" s="174"/>
      <c r="R6857" s="175"/>
      <c r="S6857" s="174"/>
      <c r="U6857" s="174"/>
      <c r="W6857" s="175"/>
      <c r="X6857" s="174"/>
    </row>
    <row r="6858" spans="7:24" s="165" customFormat="1" ht="15" customHeight="1">
      <c r="G6858" s="172"/>
      <c r="I6858" s="173"/>
      <c r="J6858" s="173"/>
      <c r="K6858" s="174"/>
      <c r="M6858" s="175"/>
      <c r="N6858" s="174"/>
      <c r="P6858" s="174"/>
      <c r="R6858" s="175"/>
      <c r="S6858" s="174"/>
      <c r="U6858" s="174"/>
      <c r="W6858" s="175"/>
      <c r="X6858" s="174"/>
    </row>
    <row r="6859" spans="7:24" s="165" customFormat="1" ht="15" customHeight="1">
      <c r="G6859" s="172"/>
      <c r="I6859" s="173"/>
      <c r="J6859" s="173"/>
      <c r="K6859" s="174"/>
      <c r="M6859" s="175"/>
      <c r="N6859" s="174"/>
      <c r="P6859" s="174"/>
      <c r="R6859" s="175"/>
      <c r="S6859" s="174"/>
      <c r="U6859" s="174"/>
      <c r="W6859" s="175"/>
      <c r="X6859" s="174"/>
    </row>
    <row r="6860" spans="7:24" s="165" customFormat="1" ht="15" customHeight="1">
      <c r="G6860" s="172"/>
      <c r="I6860" s="173"/>
      <c r="J6860" s="173"/>
      <c r="K6860" s="174"/>
      <c r="M6860" s="175"/>
      <c r="N6860" s="174"/>
      <c r="P6860" s="174"/>
      <c r="R6860" s="175"/>
      <c r="S6860" s="174"/>
      <c r="U6860" s="174"/>
      <c r="W6860" s="175"/>
      <c r="X6860" s="174"/>
    </row>
    <row r="6861" spans="7:24" s="165" customFormat="1" ht="15" customHeight="1">
      <c r="G6861" s="172"/>
      <c r="I6861" s="173"/>
      <c r="J6861" s="173"/>
      <c r="K6861" s="174"/>
      <c r="M6861" s="175"/>
      <c r="N6861" s="174"/>
      <c r="P6861" s="174"/>
      <c r="R6861" s="175"/>
      <c r="S6861" s="174"/>
      <c r="U6861" s="174"/>
      <c r="W6861" s="175"/>
      <c r="X6861" s="174"/>
    </row>
    <row r="6862" spans="7:24" s="165" customFormat="1" ht="15" customHeight="1">
      <c r="G6862" s="172"/>
      <c r="I6862" s="173"/>
      <c r="J6862" s="173"/>
      <c r="K6862" s="174"/>
      <c r="M6862" s="175"/>
      <c r="N6862" s="174"/>
      <c r="P6862" s="174"/>
      <c r="R6862" s="175"/>
      <c r="S6862" s="174"/>
      <c r="U6862" s="174"/>
      <c r="W6862" s="175"/>
      <c r="X6862" s="174"/>
    </row>
    <row r="6863" spans="7:24" s="165" customFormat="1" ht="15" customHeight="1">
      <c r="G6863" s="172"/>
      <c r="I6863" s="173"/>
      <c r="J6863" s="173"/>
      <c r="K6863" s="174"/>
      <c r="M6863" s="175"/>
      <c r="N6863" s="174"/>
      <c r="P6863" s="174"/>
      <c r="R6863" s="175"/>
      <c r="S6863" s="174"/>
      <c r="U6863" s="174"/>
      <c r="W6863" s="175"/>
      <c r="X6863" s="174"/>
    </row>
    <row r="6864" spans="7:24" s="165" customFormat="1" ht="15" customHeight="1">
      <c r="G6864" s="172"/>
      <c r="I6864" s="173"/>
      <c r="J6864" s="173"/>
      <c r="K6864" s="174"/>
      <c r="M6864" s="175"/>
      <c r="N6864" s="174"/>
      <c r="P6864" s="174"/>
      <c r="R6864" s="175"/>
      <c r="S6864" s="174"/>
      <c r="U6864" s="174"/>
      <c r="W6864" s="175"/>
      <c r="X6864" s="174"/>
    </row>
    <row r="6865" spans="7:24" s="165" customFormat="1" ht="15" customHeight="1">
      <c r="G6865" s="172"/>
      <c r="I6865" s="173"/>
      <c r="J6865" s="173"/>
      <c r="K6865" s="174"/>
      <c r="M6865" s="175"/>
      <c r="N6865" s="174"/>
      <c r="P6865" s="174"/>
      <c r="R6865" s="175"/>
      <c r="S6865" s="174"/>
      <c r="U6865" s="174"/>
      <c r="W6865" s="175"/>
      <c r="X6865" s="174"/>
    </row>
    <row r="6866" spans="7:24" s="165" customFormat="1" ht="15" customHeight="1">
      <c r="G6866" s="172"/>
      <c r="I6866" s="173"/>
      <c r="J6866" s="173"/>
      <c r="K6866" s="174"/>
      <c r="M6866" s="175"/>
      <c r="N6866" s="174"/>
      <c r="P6866" s="174"/>
      <c r="R6866" s="175"/>
      <c r="S6866" s="174"/>
      <c r="U6866" s="174"/>
      <c r="W6866" s="175"/>
      <c r="X6866" s="174"/>
    </row>
    <row r="6867" spans="7:24" s="165" customFormat="1" ht="15" customHeight="1">
      <c r="G6867" s="172"/>
      <c r="I6867" s="173"/>
      <c r="J6867" s="173"/>
      <c r="K6867" s="174"/>
      <c r="M6867" s="175"/>
      <c r="N6867" s="174"/>
      <c r="P6867" s="174"/>
      <c r="R6867" s="175"/>
      <c r="S6867" s="174"/>
      <c r="U6867" s="174"/>
      <c r="W6867" s="175"/>
      <c r="X6867" s="174"/>
    </row>
    <row r="6868" spans="7:24" s="165" customFormat="1" ht="15" customHeight="1">
      <c r="G6868" s="172"/>
      <c r="I6868" s="173"/>
      <c r="J6868" s="173"/>
      <c r="K6868" s="174"/>
      <c r="M6868" s="175"/>
      <c r="N6868" s="174"/>
      <c r="P6868" s="174"/>
      <c r="R6868" s="175"/>
      <c r="S6868" s="174"/>
      <c r="U6868" s="174"/>
      <c r="W6868" s="175"/>
      <c r="X6868" s="174"/>
    </row>
    <row r="6869" spans="7:24" s="165" customFormat="1" ht="15" customHeight="1">
      <c r="G6869" s="172"/>
      <c r="I6869" s="173"/>
      <c r="J6869" s="173"/>
      <c r="K6869" s="174"/>
      <c r="M6869" s="175"/>
      <c r="N6869" s="174"/>
      <c r="P6869" s="174"/>
      <c r="R6869" s="175"/>
      <c r="S6869" s="174"/>
      <c r="U6869" s="174"/>
      <c r="W6869" s="175"/>
      <c r="X6869" s="174"/>
    </row>
    <row r="6870" spans="7:24" s="165" customFormat="1" ht="15" customHeight="1">
      <c r="G6870" s="172"/>
      <c r="I6870" s="173"/>
      <c r="J6870" s="173"/>
      <c r="K6870" s="174"/>
      <c r="M6870" s="175"/>
      <c r="N6870" s="174"/>
      <c r="P6870" s="174"/>
      <c r="R6870" s="175"/>
      <c r="S6870" s="174"/>
      <c r="U6870" s="174"/>
      <c r="W6870" s="175"/>
      <c r="X6870" s="174"/>
    </row>
    <row r="6871" spans="7:24" s="165" customFormat="1" ht="15" customHeight="1">
      <c r="G6871" s="172"/>
      <c r="I6871" s="173"/>
      <c r="J6871" s="173"/>
      <c r="K6871" s="174"/>
      <c r="M6871" s="175"/>
      <c r="N6871" s="174"/>
      <c r="P6871" s="174"/>
      <c r="R6871" s="175"/>
      <c r="S6871" s="174"/>
      <c r="U6871" s="174"/>
      <c r="W6871" s="175"/>
      <c r="X6871" s="174"/>
    </row>
    <row r="6872" spans="7:24" s="165" customFormat="1" ht="15" customHeight="1">
      <c r="G6872" s="172"/>
      <c r="I6872" s="173"/>
      <c r="J6872" s="173"/>
      <c r="K6872" s="174"/>
      <c r="M6872" s="175"/>
      <c r="N6872" s="174"/>
      <c r="P6872" s="174"/>
      <c r="R6872" s="175"/>
      <c r="S6872" s="174"/>
      <c r="U6872" s="174"/>
      <c r="W6872" s="175"/>
      <c r="X6872" s="174"/>
    </row>
    <row r="6873" spans="7:24" s="165" customFormat="1" ht="15" customHeight="1">
      <c r="G6873" s="172"/>
      <c r="I6873" s="173"/>
      <c r="J6873" s="173"/>
      <c r="K6873" s="174"/>
      <c r="M6873" s="175"/>
      <c r="N6873" s="174"/>
      <c r="P6873" s="174"/>
      <c r="R6873" s="175"/>
      <c r="S6873" s="174"/>
      <c r="U6873" s="174"/>
      <c r="W6873" s="175"/>
      <c r="X6873" s="174"/>
    </row>
    <row r="6874" spans="7:24" s="165" customFormat="1" ht="15" customHeight="1">
      <c r="G6874" s="172"/>
      <c r="I6874" s="173"/>
      <c r="J6874" s="173"/>
      <c r="K6874" s="174"/>
      <c r="M6874" s="175"/>
      <c r="N6874" s="174"/>
      <c r="P6874" s="174"/>
      <c r="R6874" s="175"/>
      <c r="S6874" s="174"/>
      <c r="U6874" s="174"/>
      <c r="W6874" s="175"/>
      <c r="X6874" s="174"/>
    </row>
    <row r="6875" spans="7:24" s="165" customFormat="1" ht="15" customHeight="1">
      <c r="G6875" s="172"/>
      <c r="I6875" s="173"/>
      <c r="J6875" s="173"/>
      <c r="K6875" s="174"/>
      <c r="M6875" s="175"/>
      <c r="N6875" s="174"/>
      <c r="P6875" s="174"/>
      <c r="R6875" s="175"/>
      <c r="S6875" s="174"/>
      <c r="U6875" s="174"/>
      <c r="W6875" s="175"/>
      <c r="X6875" s="174"/>
    </row>
    <row r="6876" spans="7:24" s="165" customFormat="1" ht="15" customHeight="1">
      <c r="G6876" s="172"/>
      <c r="I6876" s="173"/>
      <c r="J6876" s="173"/>
      <c r="K6876" s="174"/>
      <c r="M6876" s="175"/>
      <c r="N6876" s="174"/>
      <c r="P6876" s="174"/>
      <c r="R6876" s="175"/>
      <c r="S6876" s="174"/>
      <c r="U6876" s="174"/>
      <c r="W6876" s="175"/>
      <c r="X6876" s="174"/>
    </row>
    <row r="6877" spans="7:24" s="165" customFormat="1" ht="15" customHeight="1">
      <c r="G6877" s="172"/>
      <c r="I6877" s="173"/>
      <c r="J6877" s="173"/>
      <c r="K6877" s="174"/>
      <c r="M6877" s="175"/>
      <c r="N6877" s="174"/>
      <c r="P6877" s="174"/>
      <c r="R6877" s="175"/>
      <c r="S6877" s="174"/>
      <c r="U6877" s="174"/>
      <c r="W6877" s="175"/>
      <c r="X6877" s="174"/>
    </row>
    <row r="6878" spans="7:24" s="165" customFormat="1" ht="15" customHeight="1">
      <c r="G6878" s="172"/>
      <c r="I6878" s="173"/>
      <c r="J6878" s="173"/>
      <c r="K6878" s="174"/>
      <c r="M6878" s="175"/>
      <c r="N6878" s="174"/>
      <c r="P6878" s="174"/>
      <c r="R6878" s="175"/>
      <c r="S6878" s="174"/>
      <c r="U6878" s="174"/>
      <c r="W6878" s="175"/>
      <c r="X6878" s="174"/>
    </row>
    <row r="6879" spans="7:24" s="165" customFormat="1" ht="15" customHeight="1">
      <c r="G6879" s="172"/>
      <c r="I6879" s="173"/>
      <c r="J6879" s="173"/>
      <c r="K6879" s="174"/>
      <c r="M6879" s="175"/>
      <c r="N6879" s="174"/>
      <c r="P6879" s="174"/>
      <c r="R6879" s="175"/>
      <c r="S6879" s="174"/>
      <c r="U6879" s="174"/>
      <c r="W6879" s="175"/>
      <c r="X6879" s="174"/>
    </row>
    <row r="6880" spans="7:24" s="165" customFormat="1" ht="15" customHeight="1">
      <c r="G6880" s="172"/>
      <c r="I6880" s="173"/>
      <c r="J6880" s="173"/>
      <c r="K6880" s="174"/>
      <c r="M6880" s="175"/>
      <c r="N6880" s="174"/>
      <c r="P6880" s="174"/>
      <c r="R6880" s="175"/>
      <c r="S6880" s="174"/>
      <c r="U6880" s="174"/>
      <c r="W6880" s="175"/>
      <c r="X6880" s="174"/>
    </row>
    <row r="6881" spans="7:24" s="165" customFormat="1" ht="15" customHeight="1">
      <c r="G6881" s="172"/>
      <c r="I6881" s="173"/>
      <c r="J6881" s="173"/>
      <c r="K6881" s="174"/>
      <c r="M6881" s="175"/>
      <c r="N6881" s="174"/>
      <c r="P6881" s="174"/>
      <c r="R6881" s="175"/>
      <c r="S6881" s="174"/>
      <c r="U6881" s="174"/>
      <c r="W6881" s="175"/>
      <c r="X6881" s="174"/>
    </row>
    <row r="6882" spans="7:24" s="165" customFormat="1" ht="15" customHeight="1">
      <c r="G6882" s="172"/>
      <c r="I6882" s="173"/>
      <c r="J6882" s="173"/>
      <c r="K6882" s="174"/>
      <c r="M6882" s="175"/>
      <c r="N6882" s="174"/>
      <c r="P6882" s="174"/>
      <c r="R6882" s="175"/>
      <c r="S6882" s="174"/>
      <c r="U6882" s="174"/>
      <c r="W6882" s="175"/>
      <c r="X6882" s="174"/>
    </row>
    <row r="6883" spans="7:24" s="165" customFormat="1" ht="15" customHeight="1">
      <c r="G6883" s="172"/>
      <c r="I6883" s="173"/>
      <c r="J6883" s="173"/>
      <c r="K6883" s="174"/>
      <c r="M6883" s="175"/>
      <c r="N6883" s="174"/>
      <c r="P6883" s="174"/>
      <c r="R6883" s="175"/>
      <c r="S6883" s="174"/>
      <c r="U6883" s="174"/>
      <c r="W6883" s="175"/>
      <c r="X6883" s="174"/>
    </row>
    <row r="6884" spans="7:24" s="165" customFormat="1" ht="15" customHeight="1">
      <c r="G6884" s="172"/>
      <c r="I6884" s="173"/>
      <c r="J6884" s="173"/>
      <c r="K6884" s="174"/>
      <c r="M6884" s="175"/>
      <c r="N6884" s="174"/>
      <c r="P6884" s="174"/>
      <c r="R6884" s="175"/>
      <c r="S6884" s="174"/>
      <c r="U6884" s="174"/>
      <c r="W6884" s="175"/>
      <c r="X6884" s="174"/>
    </row>
    <row r="6885" spans="7:24" s="165" customFormat="1" ht="15" customHeight="1">
      <c r="G6885" s="172"/>
      <c r="I6885" s="173"/>
      <c r="J6885" s="173"/>
      <c r="K6885" s="174"/>
      <c r="M6885" s="175"/>
      <c r="N6885" s="174"/>
      <c r="P6885" s="174"/>
      <c r="R6885" s="175"/>
      <c r="S6885" s="174"/>
      <c r="U6885" s="174"/>
      <c r="W6885" s="175"/>
      <c r="X6885" s="174"/>
    </row>
    <row r="6886" spans="7:24" s="165" customFormat="1" ht="15" customHeight="1">
      <c r="G6886" s="172"/>
      <c r="I6886" s="173"/>
      <c r="J6886" s="173"/>
      <c r="K6886" s="174"/>
      <c r="M6886" s="175"/>
      <c r="N6886" s="174"/>
      <c r="P6886" s="174"/>
      <c r="R6886" s="175"/>
      <c r="S6886" s="174"/>
      <c r="U6886" s="174"/>
      <c r="W6886" s="175"/>
      <c r="X6886" s="174"/>
    </row>
    <row r="6887" spans="7:24" s="165" customFormat="1" ht="15" customHeight="1">
      <c r="G6887" s="172"/>
      <c r="I6887" s="173"/>
      <c r="J6887" s="173"/>
      <c r="K6887" s="174"/>
      <c r="M6887" s="175"/>
      <c r="N6887" s="174"/>
      <c r="P6887" s="174"/>
      <c r="R6887" s="175"/>
      <c r="S6887" s="174"/>
      <c r="U6887" s="174"/>
      <c r="W6887" s="175"/>
      <c r="X6887" s="174"/>
    </row>
    <row r="6888" spans="7:24" s="165" customFormat="1" ht="15" customHeight="1">
      <c r="G6888" s="172"/>
      <c r="I6888" s="173"/>
      <c r="J6888" s="173"/>
      <c r="K6888" s="174"/>
      <c r="M6888" s="175"/>
      <c r="N6888" s="174"/>
      <c r="P6888" s="174"/>
      <c r="R6888" s="175"/>
      <c r="S6888" s="174"/>
      <c r="U6888" s="174"/>
      <c r="W6888" s="175"/>
      <c r="X6888" s="174"/>
    </row>
    <row r="6889" spans="7:24" s="165" customFormat="1" ht="15" customHeight="1">
      <c r="G6889" s="172"/>
      <c r="I6889" s="173"/>
      <c r="J6889" s="173"/>
      <c r="K6889" s="174"/>
      <c r="M6889" s="175"/>
      <c r="N6889" s="174"/>
      <c r="P6889" s="174"/>
      <c r="R6889" s="175"/>
      <c r="S6889" s="174"/>
      <c r="U6889" s="174"/>
      <c r="W6889" s="175"/>
      <c r="X6889" s="174"/>
    </row>
    <row r="6890" spans="7:24" s="165" customFormat="1" ht="15" customHeight="1">
      <c r="G6890" s="172"/>
      <c r="I6890" s="173"/>
      <c r="J6890" s="173"/>
      <c r="K6890" s="174"/>
      <c r="M6890" s="175"/>
      <c r="N6890" s="174"/>
      <c r="P6890" s="174"/>
      <c r="R6890" s="175"/>
      <c r="S6890" s="174"/>
      <c r="U6890" s="174"/>
      <c r="W6890" s="175"/>
      <c r="X6890" s="174"/>
    </row>
    <row r="6891" spans="7:24" s="165" customFormat="1" ht="15" customHeight="1">
      <c r="G6891" s="172"/>
      <c r="I6891" s="173"/>
      <c r="J6891" s="173"/>
      <c r="K6891" s="174"/>
      <c r="M6891" s="175"/>
      <c r="N6891" s="174"/>
      <c r="P6891" s="174"/>
      <c r="R6891" s="175"/>
      <c r="S6891" s="174"/>
      <c r="U6891" s="174"/>
      <c r="W6891" s="175"/>
      <c r="X6891" s="174"/>
    </row>
    <row r="6892" spans="7:24" s="165" customFormat="1" ht="15" customHeight="1">
      <c r="G6892" s="172"/>
      <c r="I6892" s="173"/>
      <c r="J6892" s="173"/>
      <c r="K6892" s="174"/>
      <c r="M6892" s="175"/>
      <c r="N6892" s="174"/>
      <c r="P6892" s="174"/>
      <c r="R6892" s="175"/>
      <c r="S6892" s="174"/>
      <c r="U6892" s="174"/>
      <c r="W6892" s="175"/>
      <c r="X6892" s="174"/>
    </row>
    <row r="6893" spans="7:24" s="165" customFormat="1" ht="15" customHeight="1">
      <c r="G6893" s="172"/>
      <c r="I6893" s="173"/>
      <c r="J6893" s="173"/>
      <c r="K6893" s="174"/>
      <c r="M6893" s="175"/>
      <c r="N6893" s="174"/>
      <c r="P6893" s="174"/>
      <c r="R6893" s="175"/>
      <c r="S6893" s="174"/>
      <c r="U6893" s="174"/>
      <c r="W6893" s="175"/>
      <c r="X6893" s="174"/>
    </row>
    <row r="6894" spans="7:24" s="165" customFormat="1" ht="15" customHeight="1">
      <c r="G6894" s="172"/>
      <c r="I6894" s="173"/>
      <c r="J6894" s="173"/>
      <c r="K6894" s="174"/>
      <c r="M6894" s="175"/>
      <c r="N6894" s="174"/>
      <c r="P6894" s="174"/>
      <c r="R6894" s="175"/>
      <c r="S6894" s="174"/>
      <c r="U6894" s="174"/>
      <c r="W6894" s="175"/>
      <c r="X6894" s="174"/>
    </row>
    <row r="6895" spans="7:24" s="165" customFormat="1" ht="15" customHeight="1">
      <c r="G6895" s="172"/>
      <c r="I6895" s="173"/>
      <c r="J6895" s="173"/>
      <c r="K6895" s="174"/>
      <c r="M6895" s="175"/>
      <c r="N6895" s="174"/>
      <c r="P6895" s="174"/>
      <c r="R6895" s="175"/>
      <c r="S6895" s="174"/>
      <c r="U6895" s="174"/>
      <c r="W6895" s="175"/>
      <c r="X6895" s="174"/>
    </row>
    <row r="6896" spans="7:24" s="165" customFormat="1" ht="15" customHeight="1">
      <c r="G6896" s="172"/>
      <c r="I6896" s="173"/>
      <c r="J6896" s="173"/>
      <c r="K6896" s="174"/>
      <c r="M6896" s="175"/>
      <c r="N6896" s="174"/>
      <c r="P6896" s="174"/>
      <c r="R6896" s="175"/>
      <c r="S6896" s="174"/>
      <c r="U6896" s="174"/>
      <c r="W6896" s="175"/>
      <c r="X6896" s="174"/>
    </row>
    <row r="6897" spans="7:24" s="165" customFormat="1" ht="15" customHeight="1">
      <c r="G6897" s="172"/>
      <c r="I6897" s="173"/>
      <c r="J6897" s="173"/>
      <c r="K6897" s="174"/>
      <c r="M6897" s="175"/>
      <c r="N6897" s="174"/>
      <c r="P6897" s="174"/>
      <c r="R6897" s="175"/>
      <c r="S6897" s="174"/>
      <c r="U6897" s="174"/>
      <c r="W6897" s="175"/>
      <c r="X6897" s="174"/>
    </row>
    <row r="6898" spans="7:24" s="165" customFormat="1" ht="15" customHeight="1">
      <c r="G6898" s="172"/>
      <c r="I6898" s="173"/>
      <c r="J6898" s="173"/>
      <c r="K6898" s="174"/>
      <c r="M6898" s="175"/>
      <c r="N6898" s="174"/>
      <c r="P6898" s="174"/>
      <c r="R6898" s="175"/>
      <c r="S6898" s="174"/>
      <c r="U6898" s="174"/>
      <c r="W6898" s="175"/>
      <c r="X6898" s="174"/>
    </row>
    <row r="6899" spans="7:24" s="165" customFormat="1" ht="15" customHeight="1">
      <c r="G6899" s="172"/>
      <c r="I6899" s="173"/>
      <c r="J6899" s="173"/>
      <c r="K6899" s="174"/>
      <c r="M6899" s="175"/>
      <c r="N6899" s="174"/>
      <c r="P6899" s="174"/>
      <c r="R6899" s="175"/>
      <c r="S6899" s="174"/>
      <c r="U6899" s="174"/>
      <c r="W6899" s="175"/>
      <c r="X6899" s="174"/>
    </row>
    <row r="6900" spans="7:24" s="165" customFormat="1" ht="15" customHeight="1">
      <c r="G6900" s="172"/>
      <c r="I6900" s="173"/>
      <c r="J6900" s="173"/>
      <c r="K6900" s="174"/>
      <c r="M6900" s="175"/>
      <c r="N6900" s="174"/>
      <c r="P6900" s="174"/>
      <c r="R6900" s="175"/>
      <c r="S6900" s="174"/>
      <c r="U6900" s="174"/>
      <c r="W6900" s="175"/>
      <c r="X6900" s="174"/>
    </row>
    <row r="6901" spans="7:24" s="165" customFormat="1" ht="15" customHeight="1">
      <c r="G6901" s="172"/>
      <c r="I6901" s="173"/>
      <c r="J6901" s="173"/>
      <c r="K6901" s="174"/>
      <c r="M6901" s="175"/>
      <c r="N6901" s="174"/>
      <c r="P6901" s="174"/>
      <c r="R6901" s="175"/>
      <c r="S6901" s="174"/>
      <c r="U6901" s="174"/>
      <c r="W6901" s="175"/>
      <c r="X6901" s="174"/>
    </row>
    <row r="6902" spans="7:24" s="165" customFormat="1" ht="15" customHeight="1">
      <c r="G6902" s="172"/>
      <c r="I6902" s="173"/>
      <c r="J6902" s="173"/>
      <c r="K6902" s="174"/>
      <c r="M6902" s="175"/>
      <c r="N6902" s="174"/>
      <c r="P6902" s="174"/>
      <c r="R6902" s="175"/>
      <c r="S6902" s="174"/>
      <c r="U6902" s="174"/>
      <c r="W6902" s="175"/>
      <c r="X6902" s="174"/>
    </row>
    <row r="6903" spans="7:24" s="165" customFormat="1" ht="15" customHeight="1">
      <c r="G6903" s="172"/>
      <c r="I6903" s="173"/>
      <c r="J6903" s="173"/>
      <c r="K6903" s="174"/>
      <c r="M6903" s="175"/>
      <c r="N6903" s="174"/>
      <c r="P6903" s="174"/>
      <c r="R6903" s="175"/>
      <c r="S6903" s="174"/>
      <c r="U6903" s="174"/>
      <c r="W6903" s="175"/>
      <c r="X6903" s="174"/>
    </row>
    <row r="6904" spans="7:24" s="165" customFormat="1" ht="15" customHeight="1">
      <c r="G6904" s="172"/>
      <c r="I6904" s="173"/>
      <c r="J6904" s="173"/>
      <c r="K6904" s="174"/>
      <c r="M6904" s="175"/>
      <c r="N6904" s="174"/>
      <c r="P6904" s="174"/>
      <c r="R6904" s="175"/>
      <c r="S6904" s="174"/>
      <c r="U6904" s="174"/>
      <c r="W6904" s="175"/>
      <c r="X6904" s="174"/>
    </row>
    <row r="6905" spans="7:24" s="165" customFormat="1" ht="15" customHeight="1">
      <c r="G6905" s="172"/>
      <c r="I6905" s="173"/>
      <c r="J6905" s="173"/>
      <c r="K6905" s="174"/>
      <c r="M6905" s="175"/>
      <c r="N6905" s="174"/>
      <c r="P6905" s="174"/>
      <c r="R6905" s="175"/>
      <c r="S6905" s="174"/>
      <c r="U6905" s="174"/>
      <c r="W6905" s="175"/>
      <c r="X6905" s="174"/>
    </row>
  </sheetData>
  <autoFilter ref="B5:Y71" xr:uid="{00000000-0009-0000-0000-000007000000}"/>
  <mergeCells count="21">
    <mergeCell ref="A4:A5"/>
    <mergeCell ref="A1:A3"/>
    <mergeCell ref="B1:W3"/>
    <mergeCell ref="N4:O4"/>
    <mergeCell ref="S4:T4"/>
    <mergeCell ref="P4:R4"/>
    <mergeCell ref="F4:F5"/>
    <mergeCell ref="X4:Y4"/>
    <mergeCell ref="X1:Y1"/>
    <mergeCell ref="X2:Y2"/>
    <mergeCell ref="X3:Y3"/>
    <mergeCell ref="B4:B5"/>
    <mergeCell ref="C4:C5"/>
    <mergeCell ref="D4:D5"/>
    <mergeCell ref="E4:E5"/>
    <mergeCell ref="I4:I5"/>
    <mergeCell ref="U4:W4"/>
    <mergeCell ref="G4:G5"/>
    <mergeCell ref="H4:H5"/>
    <mergeCell ref="J4:J5"/>
    <mergeCell ref="K4:M4"/>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'DATOS OCULTOS'!$B$3:$B$21</xm:f>
          </x14:formula1>
          <xm:sqref>B6:B74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zoomScale="92" zoomScaleNormal="92" workbookViewId="0">
      <selection activeCell="C7" sqref="C7"/>
    </sheetView>
  </sheetViews>
  <sheetFormatPr baseColWidth="10" defaultColWidth="10.83203125" defaultRowHeight="14"/>
  <cols>
    <col min="1" max="1" width="7.5" style="56" customWidth="1"/>
    <col min="2" max="2" width="53.6640625" style="57" customWidth="1"/>
    <col min="3" max="3" width="78" style="57" customWidth="1"/>
    <col min="4" max="5" width="10.83203125" style="57"/>
    <col min="6" max="6" width="13.1640625" style="57" customWidth="1"/>
    <col min="7" max="7" width="10.83203125" style="57"/>
    <col min="8" max="8" width="12.6640625" style="57" customWidth="1"/>
    <col min="9" max="16" width="10.83203125" style="57"/>
    <col min="17" max="17" width="17" style="57" customWidth="1"/>
    <col min="18" max="18" width="14.33203125" style="57"/>
    <col min="19" max="19" width="46" style="57" customWidth="1"/>
    <col min="20" max="16384" width="10.83203125" style="57"/>
  </cols>
  <sheetData>
    <row r="1" spans="1:20">
      <c r="B1" s="57">
        <v>1</v>
      </c>
      <c r="C1" s="57">
        <v>2</v>
      </c>
    </row>
    <row r="2" spans="1:20" ht="15" thickBot="1">
      <c r="A2" s="58" t="s">
        <v>165</v>
      </c>
      <c r="B2" s="59" t="s">
        <v>146</v>
      </c>
      <c r="C2" s="90"/>
      <c r="E2" s="710" t="s">
        <v>67</v>
      </c>
      <c r="F2" s="710"/>
      <c r="G2" s="710"/>
      <c r="H2" s="710"/>
      <c r="I2" s="710"/>
      <c r="J2" s="710"/>
      <c r="K2" s="710"/>
      <c r="L2" s="710"/>
      <c r="M2" s="710"/>
    </row>
    <row r="3" spans="1:20" ht="16" thickBot="1">
      <c r="A3" s="55">
        <v>1</v>
      </c>
      <c r="B3" s="60" t="s">
        <v>147</v>
      </c>
      <c r="C3" s="89" t="s">
        <v>414</v>
      </c>
      <c r="E3" s="716" t="s">
        <v>182</v>
      </c>
      <c r="F3" s="716"/>
      <c r="G3" s="716" t="s">
        <v>72</v>
      </c>
      <c r="H3" s="716"/>
      <c r="I3" s="720" t="s">
        <v>73</v>
      </c>
      <c r="J3" s="720"/>
      <c r="K3" s="717" t="s">
        <v>74</v>
      </c>
      <c r="L3" s="718"/>
      <c r="M3" s="719"/>
      <c r="P3" s="721" t="s">
        <v>316</v>
      </c>
      <c r="Q3" s="722"/>
      <c r="R3" s="722"/>
      <c r="S3" s="722"/>
      <c r="T3" s="723"/>
    </row>
    <row r="4" spans="1:20" ht="31" thickBot="1">
      <c r="A4" s="55">
        <v>2</v>
      </c>
      <c r="B4" s="60" t="s">
        <v>148</v>
      </c>
      <c r="C4" s="89" t="s">
        <v>415</v>
      </c>
      <c r="E4" s="55" t="s">
        <v>180</v>
      </c>
      <c r="F4" s="55">
        <v>15</v>
      </c>
      <c r="G4" s="55" t="s">
        <v>82</v>
      </c>
      <c r="H4" s="55">
        <v>15</v>
      </c>
      <c r="I4" s="55" t="s">
        <v>84</v>
      </c>
      <c r="J4" s="55">
        <v>15</v>
      </c>
      <c r="K4" s="55" t="s">
        <v>86</v>
      </c>
      <c r="L4" s="55" t="s">
        <v>87</v>
      </c>
      <c r="M4" s="54" t="s">
        <v>88</v>
      </c>
      <c r="P4" s="53"/>
      <c r="Q4" s="53"/>
      <c r="R4" s="53"/>
      <c r="S4" s="53"/>
      <c r="T4" s="53"/>
    </row>
    <row r="5" spans="1:20" ht="31" thickBot="1">
      <c r="A5" s="55">
        <v>3</v>
      </c>
      <c r="B5" s="60" t="s">
        <v>188</v>
      </c>
      <c r="C5" s="89" t="s">
        <v>416</v>
      </c>
      <c r="E5" s="54" t="s">
        <v>181</v>
      </c>
      <c r="F5" s="55">
        <v>0</v>
      </c>
      <c r="G5" s="55" t="s">
        <v>83</v>
      </c>
      <c r="H5" s="55">
        <v>0</v>
      </c>
      <c r="I5" s="55" t="s">
        <v>85</v>
      </c>
      <c r="J5" s="55">
        <v>0</v>
      </c>
      <c r="K5" s="55">
        <v>15</v>
      </c>
      <c r="L5" s="55">
        <v>10</v>
      </c>
      <c r="M5" s="55">
        <v>0</v>
      </c>
      <c r="P5" s="724" t="s">
        <v>317</v>
      </c>
      <c r="Q5" s="725"/>
      <c r="R5" s="725"/>
      <c r="S5" s="61" t="s">
        <v>318</v>
      </c>
      <c r="T5" s="62" t="s">
        <v>319</v>
      </c>
    </row>
    <row r="6" spans="1:20" ht="30">
      <c r="A6" s="55">
        <v>4</v>
      </c>
      <c r="B6" s="60" t="s">
        <v>149</v>
      </c>
      <c r="C6" s="89" t="s">
        <v>417</v>
      </c>
      <c r="E6" s="716" t="s">
        <v>75</v>
      </c>
      <c r="F6" s="716"/>
      <c r="G6" s="716" t="s">
        <v>76</v>
      </c>
      <c r="H6" s="716"/>
      <c r="I6" s="716" t="s">
        <v>77</v>
      </c>
      <c r="J6" s="716"/>
      <c r="K6" s="716"/>
      <c r="L6" s="63"/>
      <c r="M6" s="63"/>
      <c r="P6" s="726" t="s">
        <v>320</v>
      </c>
      <c r="Q6" s="728" t="s">
        <v>267</v>
      </c>
      <c r="R6" s="64" t="s">
        <v>100</v>
      </c>
      <c r="S6" s="65" t="s">
        <v>321</v>
      </c>
      <c r="T6" s="66">
        <v>0.25</v>
      </c>
    </row>
    <row r="7" spans="1:20" ht="75">
      <c r="A7" s="55">
        <v>5</v>
      </c>
      <c r="B7" s="60" t="s">
        <v>150</v>
      </c>
      <c r="C7" s="89" t="s">
        <v>434</v>
      </c>
      <c r="E7" s="55" t="s">
        <v>89</v>
      </c>
      <c r="F7" s="55" t="s">
        <v>90</v>
      </c>
      <c r="G7" s="54" t="s">
        <v>91</v>
      </c>
      <c r="H7" s="54" t="s">
        <v>92</v>
      </c>
      <c r="I7" s="55" t="s">
        <v>93</v>
      </c>
      <c r="J7" s="55" t="s">
        <v>94</v>
      </c>
      <c r="K7" s="55" t="s">
        <v>95</v>
      </c>
      <c r="L7" s="67"/>
      <c r="M7" s="68"/>
      <c r="P7" s="727"/>
      <c r="Q7" s="729"/>
      <c r="R7" s="69" t="s">
        <v>144</v>
      </c>
      <c r="S7" s="70" t="s">
        <v>322</v>
      </c>
      <c r="T7" s="71">
        <v>0.15</v>
      </c>
    </row>
    <row r="8" spans="1:20" ht="30">
      <c r="A8" s="55">
        <v>6</v>
      </c>
      <c r="B8" s="60" t="s">
        <v>151</v>
      </c>
      <c r="C8" s="89"/>
      <c r="E8" s="55">
        <v>15</v>
      </c>
      <c r="F8" s="55">
        <v>0</v>
      </c>
      <c r="G8" s="55">
        <v>15</v>
      </c>
      <c r="H8" s="55">
        <v>0</v>
      </c>
      <c r="I8" s="55">
        <v>10</v>
      </c>
      <c r="J8" s="55">
        <v>5</v>
      </c>
      <c r="K8" s="72">
        <v>0</v>
      </c>
      <c r="L8" s="68"/>
      <c r="M8" s="68"/>
      <c r="P8" s="727"/>
      <c r="Q8" s="729"/>
      <c r="R8" s="69" t="s">
        <v>323</v>
      </c>
      <c r="S8" s="70" t="s">
        <v>324</v>
      </c>
      <c r="T8" s="71">
        <v>0.1</v>
      </c>
    </row>
    <row r="9" spans="1:20" ht="60">
      <c r="A9" s="55">
        <v>7</v>
      </c>
      <c r="B9" s="73" t="s">
        <v>152</v>
      </c>
      <c r="C9" s="89"/>
      <c r="E9" s="716" t="s">
        <v>184</v>
      </c>
      <c r="F9" s="716"/>
      <c r="G9" s="716"/>
      <c r="H9" s="716" t="s">
        <v>184</v>
      </c>
      <c r="I9" s="716"/>
      <c r="J9" s="716"/>
      <c r="K9" s="716" t="s">
        <v>205</v>
      </c>
      <c r="L9" s="716"/>
      <c r="M9" s="716"/>
      <c r="P9" s="727"/>
      <c r="Q9" s="729" t="s">
        <v>268</v>
      </c>
      <c r="R9" s="69" t="s">
        <v>325</v>
      </c>
      <c r="S9" s="70" t="s">
        <v>326</v>
      </c>
      <c r="T9" s="71">
        <v>0.25</v>
      </c>
    </row>
    <row r="10" spans="1:20" ht="30">
      <c r="A10" s="55">
        <v>8</v>
      </c>
      <c r="B10" s="60" t="s">
        <v>153</v>
      </c>
      <c r="C10" s="89"/>
      <c r="E10" s="74" t="s">
        <v>96</v>
      </c>
      <c r="F10" s="74" t="s">
        <v>97</v>
      </c>
      <c r="G10" s="74" t="s">
        <v>98</v>
      </c>
      <c r="H10" s="74" t="s">
        <v>96</v>
      </c>
      <c r="I10" s="74" t="s">
        <v>97</v>
      </c>
      <c r="J10" s="74" t="s">
        <v>98</v>
      </c>
      <c r="K10" s="74" t="s">
        <v>96</v>
      </c>
      <c r="L10" s="74" t="s">
        <v>97</v>
      </c>
      <c r="M10" s="74" t="s">
        <v>98</v>
      </c>
      <c r="P10" s="727"/>
      <c r="Q10" s="729"/>
      <c r="R10" s="69" t="s">
        <v>312</v>
      </c>
      <c r="S10" s="70" t="s">
        <v>327</v>
      </c>
      <c r="T10" s="71">
        <v>0.15</v>
      </c>
    </row>
    <row r="11" spans="1:20" ht="45">
      <c r="A11" s="55">
        <v>9</v>
      </c>
      <c r="B11" s="60" t="s">
        <v>154</v>
      </c>
      <c r="C11" s="89"/>
      <c r="P11" s="727" t="s">
        <v>362</v>
      </c>
      <c r="Q11" s="729" t="s">
        <v>270</v>
      </c>
      <c r="R11" s="69" t="s">
        <v>313</v>
      </c>
      <c r="S11" s="70" t="s">
        <v>328</v>
      </c>
      <c r="T11" s="75" t="s">
        <v>329</v>
      </c>
    </row>
    <row r="12" spans="1:20" ht="45">
      <c r="A12" s="55">
        <v>10</v>
      </c>
      <c r="B12" s="60" t="s">
        <v>155</v>
      </c>
      <c r="C12" s="89"/>
      <c r="E12" s="707" t="s">
        <v>185</v>
      </c>
      <c r="F12" s="707"/>
      <c r="G12" s="707"/>
      <c r="P12" s="727"/>
      <c r="Q12" s="729"/>
      <c r="R12" s="69" t="s">
        <v>330</v>
      </c>
      <c r="S12" s="70" t="s">
        <v>331</v>
      </c>
      <c r="T12" s="75" t="s">
        <v>329</v>
      </c>
    </row>
    <row r="13" spans="1:20" ht="30">
      <c r="A13" s="55">
        <v>11</v>
      </c>
      <c r="B13" s="60" t="s">
        <v>156</v>
      </c>
      <c r="C13" s="89"/>
      <c r="E13" s="55" t="s">
        <v>96</v>
      </c>
      <c r="F13" s="55" t="s">
        <v>97</v>
      </c>
      <c r="G13" s="55" t="s">
        <v>98</v>
      </c>
      <c r="P13" s="727"/>
      <c r="Q13" s="729" t="s">
        <v>271</v>
      </c>
      <c r="R13" s="69" t="s">
        <v>314</v>
      </c>
      <c r="S13" s="70" t="s">
        <v>332</v>
      </c>
      <c r="T13" s="75" t="s">
        <v>329</v>
      </c>
    </row>
    <row r="14" spans="1:20" ht="30">
      <c r="A14" s="55">
        <v>12</v>
      </c>
      <c r="B14" s="60" t="s">
        <v>157</v>
      </c>
      <c r="C14" s="89"/>
      <c r="E14" s="55">
        <v>100</v>
      </c>
      <c r="F14" s="55">
        <v>50</v>
      </c>
      <c r="G14" s="55">
        <v>0</v>
      </c>
      <c r="P14" s="727"/>
      <c r="Q14" s="729"/>
      <c r="R14" s="69" t="s">
        <v>333</v>
      </c>
      <c r="S14" s="70" t="s">
        <v>334</v>
      </c>
      <c r="T14" s="75" t="s">
        <v>329</v>
      </c>
    </row>
    <row r="15" spans="1:20" ht="30">
      <c r="A15" s="55">
        <v>13</v>
      </c>
      <c r="B15" s="60" t="s">
        <v>158</v>
      </c>
      <c r="C15" s="89"/>
      <c r="F15" s="57" t="s">
        <v>8</v>
      </c>
      <c r="G15" s="68" t="s">
        <v>9</v>
      </c>
      <c r="P15" s="727"/>
      <c r="Q15" s="729" t="s">
        <v>272</v>
      </c>
      <c r="R15" s="69" t="s">
        <v>315</v>
      </c>
      <c r="S15" s="70" t="s">
        <v>335</v>
      </c>
      <c r="T15" s="75" t="s">
        <v>329</v>
      </c>
    </row>
    <row r="16" spans="1:20" ht="16" thickBot="1">
      <c r="A16" s="55">
        <v>14</v>
      </c>
      <c r="B16" s="60" t="s">
        <v>159</v>
      </c>
      <c r="C16" s="89"/>
      <c r="F16" s="57">
        <v>1</v>
      </c>
      <c r="G16" s="57">
        <v>1</v>
      </c>
      <c r="H16" s="76"/>
      <c r="P16" s="730"/>
      <c r="Q16" s="731"/>
      <c r="R16" s="77" t="s">
        <v>336</v>
      </c>
      <c r="S16" s="78" t="s">
        <v>337</v>
      </c>
      <c r="T16" s="79" t="s">
        <v>329</v>
      </c>
    </row>
    <row r="17" spans="1:20">
      <c r="A17" s="55">
        <v>15</v>
      </c>
      <c r="B17" s="60" t="s">
        <v>160</v>
      </c>
      <c r="C17" s="89"/>
      <c r="F17" s="57">
        <v>2</v>
      </c>
      <c r="G17" s="57">
        <v>2</v>
      </c>
      <c r="H17" s="80" t="s">
        <v>190</v>
      </c>
      <c r="P17" s="732" t="s">
        <v>363</v>
      </c>
      <c r="Q17" s="732"/>
      <c r="R17" s="732"/>
      <c r="S17" s="732"/>
      <c r="T17" s="732"/>
    </row>
    <row r="18" spans="1:20">
      <c r="A18" s="55">
        <v>16</v>
      </c>
      <c r="B18" s="60" t="s">
        <v>161</v>
      </c>
      <c r="C18" s="89"/>
      <c r="F18" s="57">
        <v>3</v>
      </c>
      <c r="G18" s="57">
        <v>3</v>
      </c>
      <c r="H18" s="81" t="s">
        <v>191</v>
      </c>
    </row>
    <row r="19" spans="1:20">
      <c r="A19" s="55">
        <v>17</v>
      </c>
      <c r="B19" s="60" t="s">
        <v>162</v>
      </c>
      <c r="C19" s="89"/>
      <c r="F19" s="57">
        <v>4</v>
      </c>
      <c r="G19" s="57">
        <v>4</v>
      </c>
      <c r="H19" s="82" t="s">
        <v>192</v>
      </c>
    </row>
    <row r="20" spans="1:20">
      <c r="A20" s="55">
        <v>18</v>
      </c>
      <c r="B20" s="60" t="s">
        <v>163</v>
      </c>
      <c r="C20" s="89"/>
      <c r="F20" s="57">
        <v>5</v>
      </c>
      <c r="G20" s="57">
        <v>5</v>
      </c>
    </row>
    <row r="21" spans="1:20" ht="15">
      <c r="A21" s="55">
        <v>19</v>
      </c>
      <c r="B21" s="73" t="s">
        <v>164</v>
      </c>
      <c r="C21" s="89"/>
    </row>
    <row r="22" spans="1:20">
      <c r="B22" s="68" t="s">
        <v>228</v>
      </c>
      <c r="C22" s="68"/>
    </row>
    <row r="23" spans="1:20">
      <c r="B23" s="706" t="s">
        <v>70</v>
      </c>
      <c r="C23" s="706"/>
      <c r="F23" s="708" t="s">
        <v>197</v>
      </c>
      <c r="I23" s="83" t="s">
        <v>207</v>
      </c>
    </row>
    <row r="24" spans="1:20" ht="15">
      <c r="B24" s="84" t="s">
        <v>166</v>
      </c>
      <c r="C24" s="85" t="s">
        <v>143</v>
      </c>
      <c r="F24" s="709"/>
      <c r="I24" s="57" t="s">
        <v>208</v>
      </c>
    </row>
    <row r="25" spans="1:20" ht="15">
      <c r="B25" s="84" t="s">
        <v>167</v>
      </c>
      <c r="C25" s="85" t="s">
        <v>172</v>
      </c>
      <c r="F25" s="57" t="s">
        <v>198</v>
      </c>
      <c r="I25" s="57" t="s">
        <v>209</v>
      </c>
    </row>
    <row r="26" spans="1:20" ht="15">
      <c r="B26" s="84" t="s">
        <v>168</v>
      </c>
      <c r="C26" s="85" t="s">
        <v>173</v>
      </c>
      <c r="E26" s="57" t="s">
        <v>113</v>
      </c>
      <c r="F26" s="57" t="s">
        <v>199</v>
      </c>
      <c r="I26" s="57" t="s">
        <v>229</v>
      </c>
    </row>
    <row r="27" spans="1:20" ht="15">
      <c r="B27" s="84" t="s">
        <v>169</v>
      </c>
      <c r="C27" s="85" t="s">
        <v>175</v>
      </c>
      <c r="F27" s="57" t="s">
        <v>200</v>
      </c>
      <c r="I27" s="57" t="s">
        <v>210</v>
      </c>
    </row>
    <row r="28" spans="1:20" ht="15">
      <c r="B28" s="84" t="s">
        <v>170</v>
      </c>
      <c r="C28" s="85" t="s">
        <v>176</v>
      </c>
    </row>
    <row r="29" spans="1:20" ht="15">
      <c r="B29" s="84" t="s">
        <v>171</v>
      </c>
      <c r="C29" s="85" t="s">
        <v>174</v>
      </c>
    </row>
    <row r="31" spans="1:20">
      <c r="B31" s="714" t="s">
        <v>179</v>
      </c>
      <c r="C31" s="715"/>
    </row>
    <row r="32" spans="1:20" ht="15">
      <c r="B32" s="84" t="s">
        <v>144</v>
      </c>
      <c r="C32" s="84" t="s">
        <v>100</v>
      </c>
      <c r="D32" s="57" t="s">
        <v>228</v>
      </c>
    </row>
    <row r="35" spans="1:4">
      <c r="B35" s="708" t="s">
        <v>8</v>
      </c>
      <c r="C35" s="712" t="s">
        <v>9</v>
      </c>
      <c r="D35" s="74"/>
    </row>
    <row r="36" spans="1:4">
      <c r="B36" s="711"/>
      <c r="C36" s="713"/>
      <c r="D36" s="74"/>
    </row>
    <row r="37" spans="1:4">
      <c r="A37" s="56">
        <v>5</v>
      </c>
      <c r="B37" s="86" t="s">
        <v>42</v>
      </c>
      <c r="C37" s="87" t="s">
        <v>0</v>
      </c>
      <c r="D37" s="74">
        <v>1</v>
      </c>
    </row>
    <row r="38" spans="1:4">
      <c r="A38" s="56">
        <v>4</v>
      </c>
      <c r="B38" s="86" t="s">
        <v>7</v>
      </c>
      <c r="C38" s="87" t="s">
        <v>1</v>
      </c>
      <c r="D38" s="74">
        <v>2</v>
      </c>
    </row>
    <row r="39" spans="1:4">
      <c r="A39" s="56">
        <v>3</v>
      </c>
      <c r="B39" s="86" t="s">
        <v>6</v>
      </c>
      <c r="C39" s="87" t="s">
        <v>2</v>
      </c>
      <c r="D39" s="74">
        <v>3</v>
      </c>
    </row>
    <row r="40" spans="1:4">
      <c r="A40" s="56">
        <v>2</v>
      </c>
      <c r="B40" s="86" t="s">
        <v>5</v>
      </c>
      <c r="C40" s="87" t="s">
        <v>3</v>
      </c>
      <c r="D40" s="74">
        <v>4</v>
      </c>
    </row>
    <row r="41" spans="1:4" ht="15">
      <c r="A41" s="56">
        <v>1</v>
      </c>
      <c r="B41" s="86" t="s">
        <v>4</v>
      </c>
      <c r="C41" s="88" t="s">
        <v>45</v>
      </c>
      <c r="D41" s="74">
        <v>5</v>
      </c>
    </row>
    <row r="43" spans="1:4">
      <c r="B43" s="57" t="str">
        <f t="shared" ref="B43:B48" si="0">(UPPER(C43))</f>
        <v>DIRECCIÓN TERRITORIAL  PACÍFICO</v>
      </c>
      <c r="C43" s="57" t="s">
        <v>233</v>
      </c>
    </row>
    <row r="44" spans="1:4">
      <c r="B44" s="57" t="str">
        <f t="shared" si="0"/>
        <v>DIRECCIÓN TERRITORIAL  ANDES NORORIENTALES</v>
      </c>
      <c r="C44" s="57" t="s">
        <v>234</v>
      </c>
    </row>
    <row r="45" spans="1:4">
      <c r="B45" s="57" t="str">
        <f t="shared" si="0"/>
        <v>DIRECCIÓN TERRITORIAL  CARIBE</v>
      </c>
      <c r="C45" s="57" t="s">
        <v>235</v>
      </c>
    </row>
    <row r="46" spans="1:4">
      <c r="B46" s="57" t="str">
        <f t="shared" si="0"/>
        <v xml:space="preserve">DIRECCIÓN TERRITORIAL  AMAZONÍA </v>
      </c>
      <c r="C46" s="57" t="s">
        <v>236</v>
      </c>
    </row>
    <row r="47" spans="1:4">
      <c r="B47" s="57" t="str">
        <f t="shared" si="0"/>
        <v>DIRECCIÓN TERRITORIAL  ORINOQUÍA</v>
      </c>
      <c r="C47" s="57" t="s">
        <v>237</v>
      </c>
    </row>
    <row r="48" spans="1:4">
      <c r="B48" s="57" t="str">
        <f t="shared" si="0"/>
        <v>DIRECCIÓN TERRITORIAL  ANDES OCCIDENTALES</v>
      </c>
      <c r="C48" s="57" t="s">
        <v>238</v>
      </c>
    </row>
    <row r="49" spans="2:2">
      <c r="B49" s="57" t="s">
        <v>228</v>
      </c>
    </row>
    <row r="51" spans="2:2" ht="20" customHeight="1">
      <c r="B51" s="45" t="s">
        <v>275</v>
      </c>
    </row>
    <row r="52" spans="2:2">
      <c r="B52" s="74" t="s">
        <v>276</v>
      </c>
    </row>
    <row r="53" spans="2:2">
      <c r="B53" s="74" t="s">
        <v>361</v>
      </c>
    </row>
    <row r="54" spans="2:2">
      <c r="B54" s="74" t="s">
        <v>277</v>
      </c>
    </row>
    <row r="57" spans="2:2" ht="27" customHeight="1">
      <c r="B57" s="45" t="s">
        <v>281</v>
      </c>
    </row>
    <row r="58" spans="2:2" ht="22" customHeight="1">
      <c r="B58" s="60" t="s">
        <v>282</v>
      </c>
    </row>
    <row r="59" spans="2:2" ht="22" customHeight="1">
      <c r="B59" s="60" t="s">
        <v>283</v>
      </c>
    </row>
    <row r="60" spans="2:2" ht="22" customHeight="1">
      <c r="B60" s="60" t="s">
        <v>284</v>
      </c>
    </row>
    <row r="61" spans="2:2" ht="22" customHeight="1">
      <c r="B61" s="60" t="s">
        <v>285</v>
      </c>
    </row>
    <row r="62" spans="2:2" ht="22" customHeight="1">
      <c r="B62" s="60" t="s">
        <v>286</v>
      </c>
    </row>
    <row r="63" spans="2:2" ht="22" customHeight="1">
      <c r="B63" s="60" t="s">
        <v>287</v>
      </c>
    </row>
    <row r="64" spans="2:2" ht="22" customHeight="1">
      <c r="B64" s="60" t="s">
        <v>288</v>
      </c>
    </row>
    <row r="65" spans="2:2" ht="22" customHeight="1">
      <c r="B65" s="60" t="s">
        <v>289</v>
      </c>
    </row>
    <row r="68" spans="2:2" ht="23" customHeight="1">
      <c r="B68" s="45" t="s">
        <v>255</v>
      </c>
    </row>
    <row r="69" spans="2:2" ht="23" customHeight="1">
      <c r="B69" s="60" t="s">
        <v>292</v>
      </c>
    </row>
    <row r="70" spans="2:2" ht="23" customHeight="1">
      <c r="B70" s="60" t="s">
        <v>295</v>
      </c>
    </row>
    <row r="71" spans="2:2" ht="23" customHeight="1">
      <c r="B71" s="60" t="s">
        <v>296</v>
      </c>
    </row>
    <row r="72" spans="2:2" ht="23" customHeight="1">
      <c r="B72" s="60" t="s">
        <v>293</v>
      </c>
    </row>
    <row r="73" spans="2:2" ht="23" customHeight="1">
      <c r="B73" s="60" t="s">
        <v>294</v>
      </c>
    </row>
    <row r="76" spans="2:2">
      <c r="B76" s="45" t="s">
        <v>343</v>
      </c>
    </row>
    <row r="77" spans="2:2" ht="15">
      <c r="B77" s="73" t="s">
        <v>298</v>
      </c>
    </row>
    <row r="78" spans="2:2" ht="15">
      <c r="B78" s="73" t="s">
        <v>299</v>
      </c>
    </row>
    <row r="79" spans="2:2" ht="15">
      <c r="B79" s="73" t="s">
        <v>300</v>
      </c>
    </row>
    <row r="80" spans="2:2" ht="15">
      <c r="B80" s="73" t="s">
        <v>301</v>
      </c>
    </row>
    <row r="81" spans="2:2" ht="15">
      <c r="B81" s="73" t="s">
        <v>302</v>
      </c>
    </row>
    <row r="82" spans="2:2" ht="15">
      <c r="B82" s="73" t="s">
        <v>303</v>
      </c>
    </row>
    <row r="83" spans="2:2" ht="15">
      <c r="B83" s="73" t="s">
        <v>304</v>
      </c>
    </row>
    <row r="84" spans="2:2" ht="15">
      <c r="B84" s="73" t="s">
        <v>305</v>
      </c>
    </row>
    <row r="85" spans="2:2" ht="45">
      <c r="B85" s="73" t="s">
        <v>306</v>
      </c>
    </row>
    <row r="86" spans="2:2" ht="30">
      <c r="B86" s="73" t="s">
        <v>307</v>
      </c>
    </row>
    <row r="87" spans="2:2" ht="45">
      <c r="B87" s="73" t="s">
        <v>308</v>
      </c>
    </row>
    <row r="88" spans="2:2" ht="30">
      <c r="B88" s="73" t="s">
        <v>309</v>
      </c>
    </row>
    <row r="91" spans="2:2">
      <c r="B91" s="45" t="s">
        <v>342</v>
      </c>
    </row>
    <row r="92" spans="2:2">
      <c r="B92" s="60" t="s">
        <v>338</v>
      </c>
    </row>
    <row r="93" spans="2:2">
      <c r="B93" s="60" t="s">
        <v>339</v>
      </c>
    </row>
    <row r="94" spans="2:2">
      <c r="B94" s="60" t="s">
        <v>340</v>
      </c>
    </row>
    <row r="95" spans="2:2">
      <c r="B95" s="60" t="s">
        <v>341</v>
      </c>
    </row>
    <row r="98" spans="2:2">
      <c r="B98" s="45" t="s">
        <v>354</v>
      </c>
    </row>
    <row r="99" spans="2:2">
      <c r="B99" s="74" t="s">
        <v>99</v>
      </c>
    </row>
    <row r="100" spans="2:2">
      <c r="B100" s="74" t="s">
        <v>355</v>
      </c>
    </row>
    <row r="101" spans="2:2">
      <c r="B101" s="74" t="s">
        <v>356</v>
      </c>
    </row>
    <row r="102" spans="2:2">
      <c r="B102" s="74" t="s">
        <v>101</v>
      </c>
    </row>
    <row r="103" spans="2:2">
      <c r="B103" s="74" t="s">
        <v>120</v>
      </c>
    </row>
    <row r="104" spans="2:2">
      <c r="B104" s="74" t="s">
        <v>357</v>
      </c>
    </row>
    <row r="105" spans="2:2">
      <c r="B105" s="74" t="s">
        <v>358</v>
      </c>
    </row>
    <row r="106" spans="2:2">
      <c r="B106" s="74" t="s">
        <v>359</v>
      </c>
    </row>
    <row r="107" spans="2:2">
      <c r="B107" s="74" t="s">
        <v>360</v>
      </c>
    </row>
  </sheetData>
  <sheetProtection algorithmName="SHA-512" hashValue="bdGaFUv/HqAwVCas8kQBDhOcf6g6JJNo24/vaDUWg235T6tD04UtLTz+4Qr0v4IHHvC/o6bmdc8kaEj1JILIyA==" saltValue="RcHzaIow5Co0XvcTQ/xISw==" spinCount="100000" sheet="1" objects="1" scenarios="1"/>
  <mergeCells count="27">
    <mergeCell ref="P11:P16"/>
    <mergeCell ref="Q11:Q12"/>
    <mergeCell ref="Q13:Q14"/>
    <mergeCell ref="Q15:Q16"/>
    <mergeCell ref="P17:T17"/>
    <mergeCell ref="I3:J3"/>
    <mergeCell ref="P3:T3"/>
    <mergeCell ref="P5:R5"/>
    <mergeCell ref="P6:P10"/>
    <mergeCell ref="Q6:Q8"/>
    <mergeCell ref="Q9:Q10"/>
    <mergeCell ref="B23:C23"/>
    <mergeCell ref="E12:G12"/>
    <mergeCell ref="F23:F24"/>
    <mergeCell ref="E2:M2"/>
    <mergeCell ref="B35:B36"/>
    <mergeCell ref="C35:C36"/>
    <mergeCell ref="B31:C31"/>
    <mergeCell ref="E3:F3"/>
    <mergeCell ref="G3:H3"/>
    <mergeCell ref="K9:M9"/>
    <mergeCell ref="K3:M3"/>
    <mergeCell ref="E6:F6"/>
    <mergeCell ref="G6:H6"/>
    <mergeCell ref="I6:K6"/>
    <mergeCell ref="E9:G9"/>
    <mergeCell ref="H9:J9"/>
  </mergeCells>
  <dataValidations disablePrompts="1" count="3">
    <dataValidation type="list" allowBlank="1" showInputMessage="1" showErrorMessage="1" sqref="C41" xr:uid="{00000000-0002-0000-0900-000000000000}">
      <formula1>$I$4:$J$4</formula1>
    </dataValidation>
    <dataValidation type="list" allowBlank="1" showInputMessage="1" showErrorMessage="1" sqref="C40" xr:uid="{00000000-0002-0000-0900-000001000000}">
      <formula1>$G$4:$H$4</formula1>
    </dataValidation>
    <dataValidation type="list" allowBlank="1" showInputMessage="1" showErrorMessage="1" sqref="C39" xr:uid="{00000000-0002-0000-0900-000002000000}">
      <formula1>$F$4:$F$5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8"/>
  <sheetViews>
    <sheetView topLeftCell="G1" zoomScale="75" workbookViewId="0">
      <selection activeCell="O29" sqref="O29"/>
    </sheetView>
  </sheetViews>
  <sheetFormatPr baseColWidth="10" defaultColWidth="14.5" defaultRowHeight="15" customHeight="1"/>
  <cols>
    <col min="1" max="1" width="10.1640625" customWidth="1"/>
    <col min="2" max="2" width="7" customWidth="1"/>
    <col min="3" max="3" width="12.5" customWidth="1"/>
    <col min="4" max="4" width="10.33203125" customWidth="1"/>
    <col min="5" max="5" width="16.83203125" customWidth="1"/>
    <col min="6" max="7" width="15.5" customWidth="1"/>
    <col min="8" max="8" width="17" customWidth="1"/>
    <col min="9" max="9" width="16.83203125" customWidth="1"/>
    <col min="10" max="10" width="19.1640625" customWidth="1"/>
    <col min="11" max="11" width="10.83203125" customWidth="1"/>
    <col min="12" max="12" width="7" customWidth="1"/>
    <col min="13" max="13" width="15.6640625" customWidth="1"/>
    <col min="14" max="15" width="17.33203125" customWidth="1"/>
    <col min="16" max="16" width="15.83203125" customWidth="1"/>
    <col min="17" max="17" width="17.6640625" customWidth="1"/>
    <col min="18" max="18" width="3.33203125" customWidth="1"/>
    <col min="19" max="19" width="14.83203125" style="51" customWidth="1"/>
    <col min="20" max="20" width="13.5" style="51" customWidth="1"/>
    <col min="21" max="25" width="10.83203125" style="51" customWidth="1"/>
    <col min="26" max="26" width="10.83203125" customWidth="1"/>
  </cols>
  <sheetData>
    <row r="1" spans="1:26" ht="50.25" customHeight="1">
      <c r="A1" s="1"/>
      <c r="B1" s="1"/>
      <c r="C1" s="741"/>
      <c r="D1" s="742"/>
      <c r="E1" s="742"/>
      <c r="F1" s="742"/>
      <c r="G1" s="742"/>
      <c r="H1" s="742"/>
      <c r="I1" s="742"/>
      <c r="J1" s="1"/>
      <c r="K1" s="1"/>
      <c r="L1" s="1"/>
      <c r="M1" s="743"/>
      <c r="N1" s="744"/>
      <c r="O1" s="744"/>
      <c r="P1" s="744"/>
      <c r="Q1" s="744"/>
      <c r="R1" s="1"/>
      <c r="S1" s="52"/>
      <c r="T1" s="52"/>
      <c r="U1" s="52"/>
      <c r="V1" s="52"/>
      <c r="W1" s="52"/>
      <c r="X1" s="52"/>
      <c r="Y1" s="52"/>
      <c r="Z1" s="2"/>
    </row>
    <row r="2" spans="1:26" ht="38.25" customHeight="1">
      <c r="A2" s="1"/>
      <c r="B2" s="1"/>
      <c r="C2" s="745" t="s">
        <v>40</v>
      </c>
      <c r="D2" s="746"/>
      <c r="E2" s="746"/>
      <c r="F2" s="746"/>
      <c r="G2" s="746"/>
      <c r="H2" s="746"/>
      <c r="I2" s="747"/>
      <c r="J2" s="1"/>
      <c r="K2" s="1"/>
      <c r="L2" s="1"/>
      <c r="M2" s="745" t="s">
        <v>41</v>
      </c>
      <c r="N2" s="746"/>
      <c r="O2" s="746"/>
      <c r="P2" s="746"/>
      <c r="Q2" s="747"/>
      <c r="R2" s="1"/>
      <c r="S2" s="52"/>
      <c r="T2" s="52"/>
      <c r="U2" s="52"/>
      <c r="V2" s="52"/>
      <c r="W2" s="52"/>
      <c r="X2" s="52"/>
      <c r="Y2" s="52"/>
      <c r="Z2" s="2"/>
    </row>
    <row r="3" spans="1:26" ht="16.5" customHeight="1">
      <c r="A3" s="1"/>
      <c r="B3" s="1"/>
      <c r="C3" s="738"/>
      <c r="D3" s="739"/>
      <c r="E3" s="739"/>
      <c r="F3" s="739"/>
      <c r="G3" s="739"/>
      <c r="H3" s="739"/>
      <c r="I3" s="740"/>
      <c r="J3" s="1"/>
      <c r="K3" s="1"/>
      <c r="L3" s="1"/>
      <c r="M3" s="738"/>
      <c r="N3" s="739"/>
      <c r="O3" s="739"/>
      <c r="P3" s="739"/>
      <c r="Q3" s="740"/>
      <c r="R3" s="1"/>
      <c r="S3" s="52"/>
      <c r="T3" s="52"/>
      <c r="U3" s="52"/>
      <c r="V3" s="52"/>
      <c r="W3" s="52"/>
      <c r="X3" s="52"/>
      <c r="Y3" s="52"/>
      <c r="Z3" s="2"/>
    </row>
    <row r="4" spans="1:26" ht="45" customHeight="1">
      <c r="A4" s="733" t="s">
        <v>198</v>
      </c>
      <c r="B4" s="3"/>
      <c r="C4" s="4" t="s">
        <v>294</v>
      </c>
      <c r="D4" s="46">
        <v>1</v>
      </c>
      <c r="E4" s="6"/>
      <c r="F4" s="6"/>
      <c r="G4" s="6"/>
      <c r="H4" s="6"/>
      <c r="I4" s="7"/>
      <c r="J4" s="1"/>
      <c r="K4" s="733" t="s">
        <v>246</v>
      </c>
      <c r="L4" s="3"/>
      <c r="M4" s="4" t="s">
        <v>42</v>
      </c>
      <c r="N4" s="5">
        <v>5</v>
      </c>
      <c r="O4" s="7"/>
      <c r="P4" s="7"/>
      <c r="Q4" s="7"/>
      <c r="R4" s="1"/>
      <c r="S4" s="52"/>
      <c r="T4" s="52"/>
      <c r="U4" s="52"/>
      <c r="V4" s="52"/>
      <c r="W4" s="52"/>
      <c r="X4" s="52"/>
      <c r="Y4" s="52"/>
      <c r="Z4" s="2"/>
    </row>
    <row r="5" spans="1:26" ht="38.25" customHeight="1">
      <c r="A5" s="734"/>
      <c r="B5" s="3"/>
      <c r="C5" s="4" t="s">
        <v>293</v>
      </c>
      <c r="D5" s="46">
        <v>0.8</v>
      </c>
      <c r="E5" s="8"/>
      <c r="F5" s="8"/>
      <c r="G5" s="6"/>
      <c r="H5" s="6"/>
      <c r="I5" s="7"/>
      <c r="J5" s="1"/>
      <c r="K5" s="734"/>
      <c r="L5" s="3"/>
      <c r="M5" s="4" t="s">
        <v>7</v>
      </c>
      <c r="N5" s="5">
        <v>4</v>
      </c>
      <c r="O5" s="6"/>
      <c r="P5" s="7"/>
      <c r="Q5" s="7"/>
      <c r="R5" s="1"/>
      <c r="S5" s="52"/>
      <c r="T5" s="52"/>
      <c r="U5" s="52"/>
      <c r="V5" s="52"/>
      <c r="W5" s="52"/>
      <c r="X5" s="52"/>
      <c r="Y5" s="52"/>
      <c r="Z5" s="2"/>
    </row>
    <row r="6" spans="1:26" ht="37.5" customHeight="1">
      <c r="A6" s="734"/>
      <c r="B6" s="3"/>
      <c r="C6" s="4" t="s">
        <v>296</v>
      </c>
      <c r="D6" s="46">
        <v>0.6</v>
      </c>
      <c r="E6" s="8"/>
      <c r="F6" s="8"/>
      <c r="G6" s="8"/>
      <c r="H6" s="6"/>
      <c r="I6" s="7"/>
      <c r="J6" s="1"/>
      <c r="K6" s="734"/>
      <c r="L6" s="3"/>
      <c r="M6" s="4" t="s">
        <v>6</v>
      </c>
      <c r="N6" s="5">
        <v>3</v>
      </c>
      <c r="O6" s="6"/>
      <c r="P6" s="7"/>
      <c r="Q6" s="7"/>
      <c r="R6" s="1"/>
      <c r="S6" s="52"/>
      <c r="T6" s="52"/>
      <c r="U6" s="52"/>
      <c r="V6" s="52"/>
      <c r="W6" s="52"/>
      <c r="X6" s="52"/>
      <c r="Y6" s="52"/>
      <c r="Z6" s="2"/>
    </row>
    <row r="7" spans="1:26" ht="48.75" customHeight="1">
      <c r="A7" s="734"/>
      <c r="B7" s="3"/>
      <c r="C7" s="4" t="s">
        <v>295</v>
      </c>
      <c r="D7" s="46">
        <v>0.4</v>
      </c>
      <c r="E7" s="9"/>
      <c r="F7" s="8"/>
      <c r="G7" s="8"/>
      <c r="H7" s="6"/>
      <c r="I7" s="7"/>
      <c r="J7" s="1"/>
      <c r="K7" s="734"/>
      <c r="L7" s="3"/>
      <c r="M7" s="4" t="s">
        <v>5</v>
      </c>
      <c r="N7" s="5">
        <v>2</v>
      </c>
      <c r="O7" s="8"/>
      <c r="P7" s="6"/>
      <c r="Q7" s="7"/>
      <c r="R7" s="1"/>
      <c r="S7" s="52"/>
      <c r="T7" s="52"/>
      <c r="U7" s="52"/>
      <c r="V7" s="52"/>
      <c r="W7" s="52"/>
      <c r="X7" s="52"/>
      <c r="Y7" s="52"/>
      <c r="Z7" s="2"/>
    </row>
    <row r="8" spans="1:26" ht="45.75" customHeight="1">
      <c r="A8" s="734"/>
      <c r="B8" s="3"/>
      <c r="C8" s="4" t="s">
        <v>349</v>
      </c>
      <c r="D8" s="46">
        <v>0.2</v>
      </c>
      <c r="E8" s="9"/>
      <c r="F8" s="9"/>
      <c r="G8" s="8"/>
      <c r="H8" s="6"/>
      <c r="I8" s="7"/>
      <c r="J8" s="1"/>
      <c r="K8" s="734"/>
      <c r="L8" s="3"/>
      <c r="M8" s="4" t="s">
        <v>4</v>
      </c>
      <c r="N8" s="5">
        <v>1</v>
      </c>
      <c r="O8" s="8"/>
      <c r="P8" s="6"/>
      <c r="Q8" s="7"/>
      <c r="R8" s="1"/>
      <c r="S8" s="44" t="s">
        <v>190</v>
      </c>
      <c r="T8" s="39"/>
      <c r="U8" s="52"/>
      <c r="V8" s="52"/>
      <c r="W8" s="52"/>
      <c r="X8" s="52"/>
      <c r="Y8" s="52"/>
      <c r="Z8" s="2"/>
    </row>
    <row r="9" spans="1:26" ht="23" customHeight="1">
      <c r="A9" s="1"/>
      <c r="B9" s="1"/>
      <c r="C9" s="10"/>
      <c r="D9" s="11"/>
      <c r="E9" s="47">
        <v>0.2</v>
      </c>
      <c r="F9" s="47">
        <v>0.4</v>
      </c>
      <c r="G9" s="47">
        <v>0.6</v>
      </c>
      <c r="H9" s="47">
        <v>0.8</v>
      </c>
      <c r="I9" s="47">
        <v>1</v>
      </c>
      <c r="J9" s="1"/>
      <c r="K9" s="1"/>
      <c r="L9" s="1"/>
      <c r="M9" s="10"/>
      <c r="N9" s="11"/>
      <c r="O9" s="5">
        <v>3</v>
      </c>
      <c r="P9" s="5">
        <v>4</v>
      </c>
      <c r="Q9" s="5">
        <v>5</v>
      </c>
      <c r="R9" s="1"/>
      <c r="S9" s="44" t="s">
        <v>191</v>
      </c>
      <c r="T9" s="40"/>
      <c r="U9" s="52"/>
      <c r="V9" s="52"/>
      <c r="W9" s="52"/>
      <c r="X9" s="52"/>
      <c r="Y9" s="52"/>
      <c r="Z9" s="2"/>
    </row>
    <row r="10" spans="1:26" ht="23" customHeight="1">
      <c r="A10" s="1"/>
      <c r="B10" s="1"/>
      <c r="C10" s="12"/>
      <c r="D10" s="12"/>
      <c r="E10" s="5" t="s">
        <v>350</v>
      </c>
      <c r="F10" s="5" t="s">
        <v>1</v>
      </c>
      <c r="G10" s="5" t="s">
        <v>2</v>
      </c>
      <c r="H10" s="5" t="s">
        <v>3</v>
      </c>
      <c r="I10" s="13" t="s">
        <v>45</v>
      </c>
      <c r="J10" s="1"/>
      <c r="K10" s="1"/>
      <c r="L10" s="1"/>
      <c r="M10" s="12"/>
      <c r="N10" s="12"/>
      <c r="O10" s="5" t="s">
        <v>2</v>
      </c>
      <c r="P10" s="5" t="s">
        <v>3</v>
      </c>
      <c r="Q10" s="13" t="s">
        <v>45</v>
      </c>
      <c r="R10" s="1"/>
      <c r="S10" s="44" t="s">
        <v>192</v>
      </c>
      <c r="T10" s="41"/>
      <c r="U10" s="52"/>
      <c r="V10" s="52"/>
      <c r="W10" s="52"/>
      <c r="X10" s="52"/>
      <c r="Y10" s="52"/>
      <c r="Z10" s="2"/>
    </row>
    <row r="11" spans="1:26" ht="16.5" customHeight="1">
      <c r="A11" s="1"/>
      <c r="B11" s="1"/>
      <c r="C11" s="12"/>
      <c r="D11" s="12"/>
      <c r="E11" s="12"/>
      <c r="F11" s="12"/>
      <c r="G11" s="12"/>
      <c r="H11" s="1"/>
      <c r="I11" s="1"/>
      <c r="J11" s="1"/>
      <c r="K11" s="1"/>
      <c r="L11" s="1"/>
      <c r="M11" s="12"/>
      <c r="N11" s="12"/>
      <c r="O11" s="12"/>
      <c r="P11" s="1"/>
      <c r="Q11" s="1"/>
      <c r="R11" s="1"/>
      <c r="S11" s="52"/>
      <c r="T11" s="52"/>
      <c r="U11" s="52"/>
      <c r="V11" s="52"/>
      <c r="W11" s="52"/>
      <c r="X11" s="52"/>
      <c r="Y11" s="52"/>
      <c r="Z11" s="2"/>
    </row>
    <row r="12" spans="1:26" ht="16.5" customHeight="1">
      <c r="A12" s="1"/>
      <c r="B12" s="1"/>
      <c r="C12" s="12"/>
      <c r="D12" s="12"/>
      <c r="E12" s="12"/>
      <c r="F12" s="12"/>
      <c r="G12" s="12"/>
      <c r="H12" s="1"/>
      <c r="I12" s="1"/>
      <c r="J12" s="1"/>
      <c r="K12" s="1"/>
      <c r="L12" s="1"/>
      <c r="M12" s="12"/>
      <c r="N12" s="12"/>
      <c r="O12" s="12"/>
      <c r="P12" s="1"/>
      <c r="Q12" s="1"/>
      <c r="R12" s="1"/>
      <c r="S12" s="52"/>
      <c r="T12" s="52"/>
      <c r="U12" s="52"/>
      <c r="V12" s="52"/>
      <c r="W12" s="52"/>
      <c r="X12" s="52"/>
      <c r="Y12" s="52"/>
      <c r="Z12" s="2"/>
    </row>
    <row r="13" spans="1:26" ht="16" customHeight="1">
      <c r="A13" s="1"/>
      <c r="B13" s="1"/>
      <c r="C13" s="735" t="s">
        <v>46</v>
      </c>
      <c r="D13" s="736"/>
      <c r="E13" s="736"/>
      <c r="F13" s="736"/>
      <c r="G13" s="736"/>
      <c r="H13" s="736"/>
      <c r="I13" s="737"/>
      <c r="J13" s="1"/>
      <c r="K13" s="1"/>
      <c r="L13" s="1"/>
      <c r="M13" s="735" t="s">
        <v>247</v>
      </c>
      <c r="N13" s="736"/>
      <c r="O13" s="736"/>
      <c r="P13" s="736"/>
      <c r="Q13" s="737"/>
      <c r="R13" s="1"/>
      <c r="S13" s="52"/>
      <c r="T13" s="52"/>
      <c r="U13" s="52"/>
      <c r="V13" s="52"/>
      <c r="W13" s="52"/>
      <c r="X13" s="52"/>
      <c r="Y13" s="52"/>
      <c r="Z13" s="2"/>
    </row>
    <row r="14" spans="1:26" ht="16.5" customHeight="1">
      <c r="A14" s="1"/>
      <c r="B14" s="1"/>
      <c r="C14" s="12"/>
      <c r="D14" s="12"/>
      <c r="E14" s="12"/>
      <c r="F14" s="12"/>
      <c r="G14" s="12"/>
      <c r="H14" s="1"/>
      <c r="I14" s="1"/>
      <c r="J14" s="1"/>
      <c r="K14" s="1"/>
      <c r="L14" s="1"/>
      <c r="M14" s="1"/>
      <c r="N14" s="1"/>
      <c r="O14" s="1"/>
      <c r="P14" s="1"/>
      <c r="Q14" s="1"/>
      <c r="R14" s="1"/>
      <c r="S14" s="52"/>
      <c r="T14" s="52"/>
      <c r="U14" s="52"/>
      <c r="V14" s="52"/>
      <c r="W14" s="52"/>
      <c r="X14" s="52"/>
      <c r="Y14" s="52"/>
      <c r="Z14" s="2"/>
    </row>
    <row r="15" spans="1:26" ht="16.5" customHeight="1">
      <c r="A15" s="1"/>
      <c r="B15" s="1"/>
      <c r="C15" s="12"/>
      <c r="D15" s="12"/>
      <c r="E15" s="12"/>
      <c r="F15" s="12"/>
      <c r="G15" s="12"/>
      <c r="H15" s="1"/>
      <c r="I15" s="1"/>
      <c r="J15" s="1"/>
      <c r="K15" s="1"/>
      <c r="L15" s="1"/>
      <c r="M15" s="1"/>
      <c r="N15" s="1"/>
      <c r="O15" s="1"/>
      <c r="P15" s="1"/>
      <c r="Q15" s="1"/>
      <c r="R15" s="1"/>
      <c r="S15" s="52"/>
      <c r="T15" s="52"/>
      <c r="U15" s="52"/>
      <c r="V15" s="52"/>
      <c r="W15" s="52"/>
      <c r="X15" s="52"/>
      <c r="Y15" s="52"/>
      <c r="Z15" s="2"/>
    </row>
    <row r="16" spans="1:26" ht="27" customHeight="1">
      <c r="A16" s="49"/>
      <c r="B16" s="49"/>
      <c r="C16" s="50"/>
      <c r="D16" s="50"/>
      <c r="E16" s="51"/>
      <c r="F16" s="41"/>
      <c r="G16" s="44" t="s">
        <v>192</v>
      </c>
      <c r="H16" s="51"/>
      <c r="I16" s="51"/>
      <c r="J16" s="1"/>
      <c r="K16" s="1"/>
      <c r="L16" s="1"/>
      <c r="M16" s="1"/>
      <c r="N16" s="1"/>
      <c r="Q16" s="1"/>
      <c r="R16" s="1"/>
      <c r="S16" s="52"/>
      <c r="T16" s="52"/>
      <c r="U16" s="52"/>
      <c r="V16" s="52"/>
      <c r="W16" s="52"/>
      <c r="X16" s="52"/>
      <c r="Y16" s="52"/>
      <c r="Z16" s="2"/>
    </row>
    <row r="17" spans="1:26" ht="27" customHeight="1">
      <c r="A17" s="52"/>
      <c r="B17" s="52"/>
      <c r="C17" s="53"/>
      <c r="D17" s="53"/>
      <c r="E17" s="51"/>
      <c r="F17" s="40"/>
      <c r="G17" s="44" t="s">
        <v>191</v>
      </c>
      <c r="H17" s="52"/>
      <c r="I17" s="52"/>
      <c r="J17" s="52"/>
      <c r="K17" s="52"/>
      <c r="L17" s="52"/>
      <c r="M17" s="52"/>
      <c r="N17" s="52"/>
      <c r="Q17" s="52"/>
      <c r="R17" s="52"/>
      <c r="S17" s="52"/>
      <c r="T17" s="52"/>
      <c r="U17" s="52"/>
      <c r="V17" s="52"/>
      <c r="W17" s="52"/>
      <c r="X17" s="52"/>
      <c r="Y17" s="52"/>
      <c r="Z17" s="2"/>
    </row>
    <row r="18" spans="1:26" ht="27" customHeight="1">
      <c r="A18" s="52"/>
      <c r="B18" s="52"/>
      <c r="C18" s="53"/>
      <c r="D18" s="53"/>
      <c r="E18" s="51"/>
      <c r="F18" s="39"/>
      <c r="G18" s="44" t="s">
        <v>190</v>
      </c>
      <c r="H18" s="52"/>
      <c r="I18" s="52"/>
      <c r="J18" s="52"/>
      <c r="K18" s="52"/>
      <c r="L18" s="52"/>
      <c r="M18" s="52"/>
      <c r="N18" s="52"/>
      <c r="Q18" s="52"/>
      <c r="R18" s="52"/>
      <c r="S18" s="52"/>
      <c r="T18" s="52"/>
      <c r="U18" s="52"/>
      <c r="V18" s="52"/>
      <c r="W18" s="52"/>
      <c r="X18" s="52"/>
      <c r="Y18" s="52"/>
      <c r="Z18" s="2"/>
    </row>
    <row r="19" spans="1:26" ht="27" customHeight="1">
      <c r="A19" s="52"/>
      <c r="B19" s="52"/>
      <c r="C19" s="53"/>
      <c r="D19" s="53"/>
      <c r="E19" s="51"/>
      <c r="F19" s="42"/>
      <c r="G19" s="48" t="s">
        <v>189</v>
      </c>
      <c r="H19" s="52"/>
      <c r="I19" s="52"/>
      <c r="J19" s="52"/>
      <c r="K19" s="52"/>
      <c r="L19" s="52"/>
      <c r="M19" s="52"/>
      <c r="N19" s="52"/>
      <c r="O19" s="2"/>
      <c r="P19" s="52"/>
      <c r="Q19" s="52"/>
      <c r="R19" s="52"/>
      <c r="S19" s="52"/>
      <c r="T19" s="52"/>
      <c r="U19" s="52"/>
      <c r="V19" s="52"/>
      <c r="W19" s="52"/>
      <c r="X19" s="52"/>
      <c r="Y19" s="52"/>
      <c r="Z19" s="2"/>
    </row>
    <row r="20" spans="1:26" s="51" customFormat="1" ht="16.5" customHeight="1">
      <c r="A20" s="52"/>
      <c r="B20" s="52"/>
      <c r="C20" s="53"/>
      <c r="D20" s="53"/>
      <c r="E20" s="53"/>
      <c r="F20" s="53"/>
      <c r="G20" s="53"/>
      <c r="H20" s="52"/>
      <c r="I20" s="52"/>
      <c r="J20" s="52"/>
      <c r="K20" s="52"/>
      <c r="L20" s="52"/>
      <c r="M20" s="52"/>
      <c r="N20" s="52"/>
      <c r="O20" s="52"/>
      <c r="P20" s="52"/>
      <c r="Q20" s="52"/>
      <c r="R20" s="52"/>
      <c r="S20" s="52"/>
      <c r="T20" s="52"/>
      <c r="U20" s="52"/>
      <c r="V20" s="52"/>
      <c r="W20" s="52"/>
      <c r="X20" s="52"/>
      <c r="Y20" s="52"/>
      <c r="Z20" s="52"/>
    </row>
    <row r="21" spans="1:26" s="51" customFormat="1" ht="16.5" customHeight="1">
      <c r="A21" s="52"/>
      <c r="B21" s="52"/>
      <c r="C21" s="53"/>
      <c r="D21" s="53"/>
      <c r="E21" s="53"/>
      <c r="F21" s="53"/>
      <c r="G21" s="53"/>
      <c r="H21" s="52"/>
      <c r="I21" s="52"/>
      <c r="J21" s="52"/>
      <c r="K21" s="52"/>
      <c r="L21" s="52"/>
      <c r="M21" s="52"/>
      <c r="N21" s="52"/>
      <c r="O21" s="52"/>
      <c r="P21" s="52"/>
      <c r="Q21" s="52"/>
      <c r="R21" s="52"/>
      <c r="S21" s="52"/>
      <c r="T21" s="52"/>
      <c r="U21" s="52"/>
      <c r="V21" s="52"/>
      <c r="W21" s="52"/>
      <c r="X21" s="52"/>
      <c r="Y21" s="52"/>
      <c r="Z21" s="52"/>
    </row>
    <row r="22" spans="1:26" s="51" customFormat="1" ht="16.5" customHeight="1">
      <c r="A22" s="52"/>
      <c r="B22" s="52"/>
      <c r="C22" s="53"/>
      <c r="D22" s="53"/>
      <c r="E22" s="53"/>
      <c r="F22" s="53"/>
      <c r="G22" s="53"/>
      <c r="H22" s="52"/>
      <c r="I22" s="52"/>
      <c r="J22" s="52"/>
      <c r="K22" s="52"/>
      <c r="L22" s="52"/>
      <c r="M22" s="52"/>
      <c r="N22" s="52"/>
      <c r="O22" s="52"/>
      <c r="P22" s="52"/>
      <c r="Q22" s="52"/>
      <c r="R22" s="52"/>
      <c r="S22" s="52"/>
      <c r="T22" s="52"/>
      <c r="U22" s="52"/>
      <c r="V22" s="52"/>
      <c r="W22" s="52"/>
      <c r="X22" s="52"/>
      <c r="Y22" s="52"/>
      <c r="Z22" s="52"/>
    </row>
    <row r="23" spans="1:26" s="51" customFormat="1" ht="16.5" customHeight="1">
      <c r="A23" s="52"/>
      <c r="B23" s="52"/>
      <c r="C23" s="53"/>
      <c r="D23" s="53"/>
      <c r="E23" s="53"/>
      <c r="F23" s="53"/>
      <c r="G23" s="53"/>
      <c r="H23" s="52"/>
      <c r="I23" s="52"/>
      <c r="J23" s="52"/>
      <c r="K23" s="52"/>
      <c r="L23" s="52"/>
      <c r="M23" s="52"/>
      <c r="N23" s="52"/>
      <c r="O23" s="52"/>
      <c r="P23" s="52"/>
      <c r="Q23" s="52"/>
      <c r="R23" s="52"/>
      <c r="S23" s="52"/>
      <c r="T23" s="52"/>
      <c r="U23" s="52"/>
      <c r="V23" s="52"/>
      <c r="W23" s="52"/>
      <c r="X23" s="52"/>
      <c r="Y23" s="52"/>
      <c r="Z23" s="52"/>
    </row>
    <row r="24" spans="1:26" s="51" customFormat="1" ht="16.5" customHeight="1">
      <c r="A24" s="52"/>
      <c r="B24" s="52"/>
      <c r="C24" s="53"/>
      <c r="D24" s="53"/>
      <c r="E24" s="53"/>
      <c r="F24" s="53"/>
      <c r="G24" s="53"/>
      <c r="H24" s="52"/>
      <c r="I24" s="52"/>
      <c r="J24" s="52"/>
      <c r="K24" s="52"/>
      <c r="L24" s="52"/>
      <c r="M24" s="52"/>
      <c r="N24" s="52"/>
      <c r="O24" s="52"/>
      <c r="P24" s="52"/>
      <c r="Q24" s="52"/>
      <c r="R24" s="52"/>
      <c r="S24" s="52"/>
      <c r="T24" s="52"/>
      <c r="U24" s="52"/>
      <c r="V24" s="52"/>
      <c r="W24" s="52"/>
      <c r="X24" s="52"/>
      <c r="Y24" s="52"/>
      <c r="Z24" s="52"/>
    </row>
    <row r="25" spans="1:26" s="51" customFormat="1" ht="16.5" customHeight="1">
      <c r="A25" s="52"/>
      <c r="B25" s="52"/>
      <c r="C25" s="53"/>
      <c r="D25" s="53"/>
      <c r="E25" s="53"/>
      <c r="F25" s="53"/>
      <c r="G25" s="53"/>
      <c r="H25" s="52"/>
      <c r="I25" s="52"/>
      <c r="J25" s="52"/>
      <c r="K25" s="52"/>
      <c r="L25" s="52"/>
      <c r="M25" s="52"/>
      <c r="N25" s="52"/>
      <c r="O25" s="52"/>
      <c r="P25" s="52"/>
      <c r="Q25" s="52"/>
      <c r="R25" s="52"/>
      <c r="S25" s="52"/>
      <c r="T25" s="52"/>
      <c r="U25" s="52"/>
      <c r="V25" s="52"/>
      <c r="W25" s="52"/>
      <c r="X25" s="52"/>
      <c r="Y25" s="52"/>
      <c r="Z25" s="52"/>
    </row>
    <row r="26" spans="1:26" s="51" customFormat="1" ht="16.5" customHeight="1">
      <c r="A26" s="52"/>
      <c r="B26" s="52"/>
      <c r="C26" s="53"/>
      <c r="D26" s="53"/>
      <c r="E26" s="53"/>
      <c r="F26" s="53"/>
      <c r="G26" s="53"/>
      <c r="H26" s="52"/>
      <c r="I26" s="52"/>
      <c r="J26" s="52"/>
      <c r="K26" s="52"/>
      <c r="L26" s="52"/>
      <c r="M26" s="52"/>
      <c r="N26" s="52"/>
      <c r="O26" s="52"/>
      <c r="P26" s="52"/>
      <c r="Q26" s="52"/>
      <c r="R26" s="52"/>
      <c r="S26" s="52"/>
      <c r="T26" s="52"/>
      <c r="U26" s="52"/>
      <c r="V26" s="52"/>
      <c r="W26" s="52"/>
      <c r="X26" s="52"/>
      <c r="Y26" s="52"/>
      <c r="Z26" s="52"/>
    </row>
    <row r="27" spans="1:26" s="51" customFormat="1" ht="16.5" customHeight="1">
      <c r="A27" s="52"/>
      <c r="B27" s="52"/>
      <c r="C27" s="53"/>
      <c r="D27" s="53"/>
      <c r="E27" s="53"/>
      <c r="F27" s="53"/>
      <c r="G27" s="53"/>
      <c r="H27" s="52"/>
      <c r="I27" s="52"/>
      <c r="J27" s="52"/>
      <c r="K27" s="52"/>
      <c r="L27" s="52"/>
      <c r="M27" s="52"/>
      <c r="N27" s="52"/>
      <c r="O27" s="52"/>
      <c r="P27" s="52"/>
      <c r="Q27" s="52"/>
      <c r="R27" s="52"/>
      <c r="S27" s="52"/>
      <c r="T27" s="52"/>
      <c r="U27" s="52"/>
      <c r="V27" s="52"/>
      <c r="W27" s="52"/>
      <c r="X27" s="52"/>
      <c r="Y27" s="52"/>
      <c r="Z27" s="52"/>
    </row>
    <row r="28" spans="1:26" s="51" customFormat="1" ht="16.5" customHeight="1">
      <c r="A28" s="52"/>
      <c r="B28" s="52"/>
      <c r="C28" s="53"/>
      <c r="D28" s="53"/>
      <c r="E28" s="53"/>
      <c r="F28" s="53"/>
      <c r="G28" s="53"/>
      <c r="H28" s="52"/>
      <c r="I28" s="52"/>
      <c r="J28" s="52"/>
      <c r="K28" s="52"/>
      <c r="L28" s="52"/>
      <c r="M28" s="52"/>
      <c r="N28" s="52"/>
      <c r="O28" s="52"/>
      <c r="P28" s="52"/>
      <c r="Q28" s="52"/>
      <c r="R28" s="52"/>
      <c r="S28" s="52"/>
      <c r="T28" s="52"/>
      <c r="U28" s="52"/>
      <c r="V28" s="52"/>
      <c r="W28" s="52"/>
      <c r="X28" s="52"/>
      <c r="Y28" s="52"/>
      <c r="Z28" s="52"/>
    </row>
    <row r="29" spans="1:26" s="51" customFormat="1" ht="16.5" customHeight="1">
      <c r="A29" s="52"/>
      <c r="B29" s="52"/>
      <c r="C29" s="53"/>
      <c r="D29" s="53"/>
      <c r="E29" s="53"/>
      <c r="F29" s="53"/>
      <c r="G29" s="53"/>
      <c r="H29" s="52"/>
      <c r="I29" s="52"/>
      <c r="J29" s="52"/>
      <c r="K29" s="52"/>
      <c r="L29" s="52"/>
      <c r="M29" s="52"/>
      <c r="N29" s="52"/>
      <c r="O29" s="52"/>
      <c r="P29" s="52"/>
      <c r="Q29" s="52"/>
      <c r="R29" s="52"/>
      <c r="S29" s="52"/>
      <c r="T29" s="52"/>
      <c r="U29" s="52"/>
      <c r="V29" s="52"/>
      <c r="W29" s="52"/>
      <c r="X29" s="52"/>
      <c r="Y29" s="52"/>
      <c r="Z29" s="52"/>
    </row>
    <row r="30" spans="1:26" s="51" customFormat="1" ht="16.5" customHeight="1">
      <c r="A30" s="52"/>
      <c r="B30" s="52"/>
      <c r="C30" s="53"/>
      <c r="D30" s="53"/>
      <c r="E30" s="53"/>
      <c r="F30" s="53"/>
      <c r="G30" s="53"/>
      <c r="H30" s="52"/>
      <c r="I30" s="52"/>
      <c r="J30" s="52"/>
      <c r="K30" s="52"/>
      <c r="L30" s="52"/>
      <c r="M30" s="52"/>
      <c r="N30" s="52"/>
      <c r="O30" s="52"/>
      <c r="P30" s="52"/>
      <c r="Q30" s="52"/>
      <c r="R30" s="52"/>
      <c r="S30" s="52"/>
      <c r="T30" s="52"/>
      <c r="U30" s="52"/>
      <c r="V30" s="52"/>
      <c r="W30" s="52"/>
      <c r="X30" s="52"/>
      <c r="Y30" s="52"/>
      <c r="Z30" s="52"/>
    </row>
    <row r="31" spans="1:26" s="51" customFormat="1" ht="16.5" customHeight="1">
      <c r="A31" s="52"/>
      <c r="B31" s="52"/>
      <c r="C31" s="53"/>
      <c r="D31" s="53"/>
      <c r="E31" s="53"/>
      <c r="F31" s="53"/>
      <c r="G31" s="53"/>
      <c r="H31" s="52"/>
      <c r="I31" s="52"/>
      <c r="J31" s="52"/>
      <c r="K31" s="52"/>
      <c r="L31" s="52"/>
      <c r="M31" s="52"/>
      <c r="N31" s="52"/>
      <c r="O31" s="52"/>
      <c r="P31" s="52"/>
      <c r="Q31" s="52"/>
      <c r="R31" s="52"/>
      <c r="S31" s="52"/>
      <c r="T31" s="52"/>
      <c r="U31" s="52"/>
      <c r="V31" s="52"/>
      <c r="W31" s="52"/>
      <c r="X31" s="52"/>
      <c r="Y31" s="52"/>
      <c r="Z31" s="52"/>
    </row>
    <row r="32" spans="1:26" s="51" customFormat="1" ht="16.5" customHeight="1">
      <c r="A32" s="52"/>
      <c r="B32" s="52"/>
      <c r="C32" s="53"/>
      <c r="D32" s="53"/>
      <c r="E32" s="53"/>
      <c r="F32" s="53"/>
      <c r="G32" s="53"/>
      <c r="H32" s="52"/>
      <c r="I32" s="52"/>
      <c r="J32" s="52"/>
      <c r="K32" s="52"/>
      <c r="L32" s="52"/>
      <c r="M32" s="52"/>
      <c r="N32" s="52"/>
      <c r="O32" s="52"/>
      <c r="P32" s="52"/>
      <c r="Q32" s="52"/>
      <c r="R32" s="52"/>
      <c r="S32" s="52"/>
      <c r="T32" s="52"/>
      <c r="U32" s="52"/>
      <c r="V32" s="52"/>
      <c r="W32" s="52"/>
      <c r="X32" s="52"/>
      <c r="Y32" s="52"/>
      <c r="Z32" s="52"/>
    </row>
    <row r="33" spans="1:26" s="51" customFormat="1" ht="16.5" customHeight="1">
      <c r="A33" s="52"/>
      <c r="B33" s="52"/>
      <c r="C33" s="53"/>
      <c r="D33" s="53"/>
      <c r="E33" s="53"/>
      <c r="F33" s="53"/>
      <c r="G33" s="53"/>
      <c r="H33" s="52"/>
      <c r="I33" s="52"/>
      <c r="J33" s="52"/>
      <c r="K33" s="52"/>
      <c r="L33" s="52"/>
      <c r="M33" s="52"/>
      <c r="N33" s="52"/>
      <c r="O33" s="52"/>
      <c r="P33" s="52"/>
      <c r="Q33" s="52"/>
      <c r="R33" s="52"/>
      <c r="S33" s="52"/>
      <c r="T33" s="52"/>
      <c r="U33" s="52"/>
      <c r="V33" s="52"/>
      <c r="W33" s="52"/>
      <c r="X33" s="52"/>
      <c r="Y33" s="52"/>
      <c r="Z33" s="52"/>
    </row>
    <row r="34" spans="1:26" s="51" customFormat="1" ht="16.5" customHeight="1">
      <c r="A34" s="52"/>
      <c r="B34" s="52"/>
      <c r="C34" s="53"/>
      <c r="D34" s="53"/>
      <c r="E34" s="53"/>
      <c r="F34" s="53"/>
      <c r="G34" s="53"/>
      <c r="H34" s="52"/>
      <c r="I34" s="52"/>
      <c r="J34" s="52"/>
      <c r="K34" s="52"/>
      <c r="L34" s="52"/>
      <c r="M34" s="52"/>
      <c r="N34" s="52"/>
      <c r="O34" s="52"/>
      <c r="P34" s="52"/>
      <c r="Q34" s="52"/>
      <c r="R34" s="52"/>
      <c r="S34" s="52"/>
      <c r="T34" s="52"/>
      <c r="U34" s="52"/>
      <c r="V34" s="52"/>
      <c r="W34" s="52"/>
      <c r="X34" s="52"/>
      <c r="Y34" s="52"/>
      <c r="Z34" s="52"/>
    </row>
    <row r="35" spans="1:26" s="51" customFormat="1" ht="16.5" customHeight="1">
      <c r="A35" s="52"/>
      <c r="B35" s="52"/>
      <c r="C35" s="53"/>
      <c r="D35" s="53"/>
      <c r="E35" s="53"/>
      <c r="F35" s="53"/>
      <c r="G35" s="53"/>
      <c r="H35" s="52"/>
      <c r="I35" s="52"/>
      <c r="J35" s="52"/>
      <c r="K35" s="52"/>
      <c r="L35" s="52"/>
      <c r="M35" s="52"/>
      <c r="N35" s="52"/>
      <c r="O35" s="52"/>
      <c r="P35" s="52"/>
      <c r="Q35" s="52"/>
      <c r="R35" s="52"/>
      <c r="S35" s="52"/>
      <c r="T35" s="52"/>
      <c r="U35" s="52"/>
      <c r="V35" s="52"/>
      <c r="W35" s="52"/>
      <c r="X35" s="52"/>
      <c r="Y35" s="52"/>
      <c r="Z35" s="52"/>
    </row>
    <row r="36" spans="1:26" s="51" customFormat="1" ht="16.5" customHeight="1">
      <c r="A36" s="52"/>
      <c r="B36" s="52"/>
      <c r="C36" s="53"/>
      <c r="D36" s="53"/>
      <c r="E36" s="53"/>
      <c r="F36" s="53"/>
      <c r="G36" s="53"/>
      <c r="H36" s="52"/>
      <c r="I36" s="52"/>
      <c r="J36" s="52"/>
      <c r="K36" s="52"/>
      <c r="L36" s="52"/>
      <c r="M36" s="52"/>
      <c r="N36" s="52"/>
      <c r="O36" s="52"/>
      <c r="P36" s="52"/>
      <c r="Q36" s="52"/>
      <c r="R36" s="52"/>
      <c r="S36" s="52"/>
      <c r="T36" s="52"/>
      <c r="U36" s="52"/>
      <c r="V36" s="52"/>
      <c r="W36" s="52"/>
      <c r="X36" s="52"/>
      <c r="Y36" s="52"/>
      <c r="Z36" s="52"/>
    </row>
    <row r="37" spans="1:26" s="51" customFormat="1" ht="16.5" customHeight="1">
      <c r="A37" s="52"/>
      <c r="B37" s="52"/>
      <c r="C37" s="53"/>
      <c r="D37" s="53"/>
      <c r="E37" s="53"/>
      <c r="F37" s="53"/>
      <c r="G37" s="53"/>
      <c r="H37" s="52"/>
      <c r="I37" s="52"/>
      <c r="J37" s="52"/>
      <c r="K37" s="52"/>
      <c r="L37" s="52"/>
      <c r="M37" s="52"/>
      <c r="N37" s="52"/>
      <c r="O37" s="52"/>
      <c r="P37" s="52"/>
      <c r="Q37" s="52"/>
      <c r="R37" s="52"/>
      <c r="S37" s="52"/>
      <c r="T37" s="52"/>
      <c r="U37" s="52"/>
      <c r="V37" s="52"/>
      <c r="W37" s="52"/>
      <c r="X37" s="52"/>
      <c r="Y37" s="52"/>
      <c r="Z37" s="52"/>
    </row>
    <row r="38" spans="1:26" s="51" customFormat="1" ht="16.5" customHeight="1">
      <c r="A38" s="52"/>
      <c r="B38" s="52"/>
      <c r="C38" s="53"/>
      <c r="D38" s="53"/>
      <c r="E38" s="53"/>
      <c r="F38" s="53"/>
      <c r="G38" s="53"/>
      <c r="H38" s="52"/>
      <c r="I38" s="52"/>
      <c r="J38" s="52"/>
      <c r="K38" s="52"/>
      <c r="L38" s="52"/>
      <c r="M38" s="52"/>
      <c r="N38" s="52"/>
      <c r="O38" s="52"/>
      <c r="P38" s="52"/>
      <c r="Q38" s="52"/>
      <c r="R38" s="52"/>
      <c r="S38" s="52"/>
      <c r="T38" s="52"/>
      <c r="U38" s="52"/>
      <c r="V38" s="52"/>
      <c r="W38" s="52"/>
      <c r="X38" s="52"/>
      <c r="Y38" s="52"/>
      <c r="Z38" s="52"/>
    </row>
    <row r="39" spans="1:26" s="51" customFormat="1" ht="16.5" customHeight="1">
      <c r="A39" s="52"/>
      <c r="B39" s="52"/>
      <c r="C39" s="53"/>
      <c r="D39" s="53"/>
      <c r="E39" s="53"/>
      <c r="F39" s="53"/>
      <c r="G39" s="53"/>
      <c r="H39" s="52"/>
      <c r="I39" s="52"/>
      <c r="J39" s="52"/>
      <c r="K39" s="52"/>
      <c r="L39" s="52"/>
      <c r="M39" s="52"/>
      <c r="N39" s="52"/>
      <c r="O39" s="52"/>
      <c r="P39" s="52"/>
      <c r="Q39" s="52"/>
      <c r="R39" s="52"/>
      <c r="S39" s="52"/>
      <c r="T39" s="52"/>
      <c r="U39" s="52"/>
      <c r="V39" s="52"/>
      <c r="W39" s="52"/>
      <c r="X39" s="52"/>
      <c r="Y39" s="52"/>
      <c r="Z39" s="52"/>
    </row>
    <row r="40" spans="1:26" s="51" customFormat="1" ht="16.5" customHeight="1">
      <c r="A40" s="52"/>
      <c r="B40" s="52"/>
      <c r="C40" s="53"/>
      <c r="D40" s="53"/>
      <c r="E40" s="53"/>
      <c r="F40" s="53"/>
      <c r="G40" s="53"/>
      <c r="H40" s="52"/>
      <c r="I40" s="52"/>
      <c r="J40" s="52"/>
      <c r="K40" s="52"/>
      <c r="L40" s="52"/>
      <c r="M40" s="52"/>
      <c r="N40" s="52"/>
      <c r="O40" s="52"/>
      <c r="P40" s="52"/>
      <c r="Q40" s="52"/>
      <c r="R40" s="52"/>
      <c r="S40" s="52"/>
      <c r="T40" s="52"/>
      <c r="U40" s="52"/>
      <c r="V40" s="52"/>
      <c r="W40" s="52"/>
      <c r="X40" s="52"/>
      <c r="Y40" s="52"/>
      <c r="Z40" s="52"/>
    </row>
    <row r="41" spans="1:26" s="51" customFormat="1" ht="16.5" customHeight="1">
      <c r="A41" s="52"/>
      <c r="B41" s="52"/>
      <c r="C41" s="53"/>
      <c r="D41" s="53"/>
      <c r="E41" s="53"/>
      <c r="F41" s="53"/>
      <c r="G41" s="53"/>
      <c r="H41" s="52"/>
      <c r="I41" s="52"/>
      <c r="J41" s="52"/>
      <c r="K41" s="52"/>
      <c r="L41" s="52"/>
      <c r="M41" s="52"/>
      <c r="N41" s="52"/>
      <c r="O41" s="52"/>
      <c r="P41" s="52"/>
      <c r="Q41" s="52"/>
      <c r="R41" s="52"/>
      <c r="S41" s="52"/>
      <c r="T41" s="52"/>
      <c r="U41" s="52"/>
      <c r="V41" s="52"/>
      <c r="W41" s="52"/>
      <c r="X41" s="52"/>
      <c r="Y41" s="52"/>
      <c r="Z41" s="52"/>
    </row>
    <row r="42" spans="1:26" s="51" customFormat="1" ht="16.5" customHeight="1">
      <c r="A42" s="52"/>
      <c r="B42" s="52"/>
      <c r="C42" s="53"/>
      <c r="D42" s="53"/>
      <c r="E42" s="53"/>
      <c r="F42" s="53"/>
      <c r="G42" s="53"/>
      <c r="H42" s="52"/>
      <c r="I42" s="52"/>
      <c r="J42" s="52"/>
      <c r="K42" s="52"/>
      <c r="L42" s="52"/>
      <c r="M42" s="52"/>
      <c r="N42" s="52"/>
      <c r="O42" s="52"/>
      <c r="P42" s="52"/>
      <c r="Q42" s="52"/>
      <c r="R42" s="52"/>
      <c r="S42" s="52"/>
      <c r="T42" s="52"/>
      <c r="U42" s="52"/>
      <c r="V42" s="52"/>
      <c r="W42" s="52"/>
      <c r="X42" s="52"/>
      <c r="Y42" s="52"/>
      <c r="Z42" s="52"/>
    </row>
    <row r="43" spans="1:26" s="51" customFormat="1" ht="16.5" customHeight="1">
      <c r="A43" s="52"/>
      <c r="B43" s="52"/>
      <c r="C43" s="53"/>
      <c r="D43" s="53"/>
      <c r="E43" s="53"/>
      <c r="F43" s="53"/>
      <c r="G43" s="53"/>
      <c r="H43" s="52"/>
      <c r="I43" s="52"/>
      <c r="J43" s="52"/>
      <c r="K43" s="52"/>
      <c r="L43" s="52"/>
      <c r="M43" s="52"/>
      <c r="N43" s="52"/>
      <c r="O43" s="52"/>
      <c r="P43" s="52"/>
      <c r="Q43" s="52"/>
      <c r="R43" s="52"/>
      <c r="S43" s="52"/>
      <c r="T43" s="52"/>
      <c r="U43" s="52"/>
      <c r="V43" s="52"/>
      <c r="W43" s="52"/>
      <c r="X43" s="52"/>
      <c r="Y43" s="52"/>
      <c r="Z43" s="52"/>
    </row>
    <row r="44" spans="1:26" s="51" customFormat="1" ht="16.5" customHeight="1">
      <c r="A44" s="52"/>
      <c r="B44" s="52"/>
      <c r="C44" s="53"/>
      <c r="D44" s="53"/>
      <c r="E44" s="53"/>
      <c r="F44" s="53"/>
      <c r="G44" s="53"/>
      <c r="H44" s="52"/>
      <c r="I44" s="52"/>
      <c r="J44" s="52"/>
      <c r="K44" s="52"/>
      <c r="L44" s="52"/>
      <c r="M44" s="52"/>
      <c r="N44" s="52"/>
      <c r="O44" s="52"/>
      <c r="P44" s="52"/>
      <c r="Q44" s="52"/>
      <c r="R44" s="52"/>
      <c r="S44" s="52"/>
      <c r="T44" s="52"/>
      <c r="U44" s="52"/>
      <c r="V44" s="52"/>
      <c r="W44" s="52"/>
      <c r="X44" s="52"/>
      <c r="Y44" s="52"/>
      <c r="Z44" s="52"/>
    </row>
    <row r="45" spans="1:26" s="51" customFormat="1" ht="16.5" customHeight="1">
      <c r="A45" s="52"/>
      <c r="B45" s="52"/>
      <c r="C45" s="53"/>
      <c r="D45" s="53"/>
      <c r="E45" s="53"/>
      <c r="F45" s="53"/>
      <c r="G45" s="53"/>
      <c r="H45" s="52"/>
      <c r="I45" s="52"/>
      <c r="J45" s="52"/>
      <c r="K45" s="52"/>
      <c r="L45" s="52"/>
      <c r="M45" s="52"/>
      <c r="N45" s="52"/>
      <c r="O45" s="52"/>
      <c r="P45" s="52"/>
      <c r="Q45" s="52"/>
      <c r="R45" s="52"/>
      <c r="S45" s="52"/>
      <c r="T45" s="52"/>
      <c r="U45" s="52"/>
      <c r="V45" s="52"/>
      <c r="W45" s="52"/>
      <c r="X45" s="52"/>
      <c r="Y45" s="52"/>
      <c r="Z45" s="52"/>
    </row>
    <row r="46" spans="1:26" s="51" customFormat="1" ht="16.5" customHeight="1">
      <c r="A46" s="52"/>
      <c r="B46" s="52"/>
      <c r="C46" s="53"/>
      <c r="D46" s="53"/>
      <c r="E46" s="53"/>
      <c r="F46" s="53"/>
      <c r="G46" s="53"/>
      <c r="H46" s="52"/>
      <c r="I46" s="52"/>
      <c r="J46" s="52"/>
      <c r="K46" s="52"/>
      <c r="L46" s="52"/>
      <c r="M46" s="52"/>
      <c r="N46" s="52"/>
      <c r="O46" s="52"/>
      <c r="P46" s="52"/>
      <c r="Q46" s="52"/>
      <c r="R46" s="52"/>
      <c r="S46" s="52"/>
      <c r="T46" s="52"/>
      <c r="U46" s="52"/>
      <c r="V46" s="52"/>
      <c r="W46" s="52"/>
      <c r="X46" s="52"/>
      <c r="Y46" s="52"/>
      <c r="Z46" s="52"/>
    </row>
    <row r="47" spans="1:26" s="51" customFormat="1" ht="16.5" customHeight="1">
      <c r="A47" s="52"/>
      <c r="B47" s="52"/>
      <c r="C47" s="53"/>
      <c r="D47" s="53"/>
      <c r="E47" s="53"/>
      <c r="F47" s="53"/>
      <c r="G47" s="53"/>
      <c r="H47" s="52"/>
      <c r="I47" s="52"/>
      <c r="J47" s="52"/>
      <c r="K47" s="52"/>
      <c r="L47" s="52"/>
      <c r="M47" s="52"/>
      <c r="N47" s="52"/>
      <c r="O47" s="52"/>
      <c r="P47" s="52"/>
      <c r="Q47" s="52"/>
      <c r="R47" s="52"/>
      <c r="S47" s="52"/>
      <c r="T47" s="52"/>
      <c r="U47" s="52"/>
      <c r="V47" s="52"/>
      <c r="W47" s="52"/>
      <c r="X47" s="52"/>
      <c r="Y47" s="52"/>
      <c r="Z47" s="52"/>
    </row>
    <row r="48" spans="1:26" s="51" customFormat="1" ht="16.5" customHeight="1">
      <c r="A48" s="52"/>
      <c r="B48" s="52"/>
      <c r="C48" s="53"/>
      <c r="D48" s="53"/>
      <c r="E48" s="53"/>
      <c r="F48" s="53"/>
      <c r="G48" s="53"/>
      <c r="H48" s="52"/>
      <c r="I48" s="52"/>
      <c r="J48" s="52"/>
      <c r="K48" s="52"/>
      <c r="L48" s="52"/>
      <c r="M48" s="52"/>
      <c r="N48" s="52"/>
      <c r="O48" s="52"/>
      <c r="P48" s="52"/>
      <c r="Q48" s="52"/>
      <c r="R48" s="52"/>
      <c r="S48" s="52"/>
      <c r="T48" s="52"/>
      <c r="U48" s="52"/>
      <c r="V48" s="52"/>
      <c r="W48" s="52"/>
      <c r="X48" s="52"/>
      <c r="Y48" s="52"/>
      <c r="Z48" s="52"/>
    </row>
    <row r="49" spans="1:26" s="51" customFormat="1" ht="16.5" customHeight="1">
      <c r="A49" s="52"/>
      <c r="B49" s="52"/>
      <c r="C49" s="53"/>
      <c r="D49" s="53"/>
      <c r="E49" s="53"/>
      <c r="F49" s="53"/>
      <c r="G49" s="53"/>
      <c r="H49" s="52"/>
      <c r="I49" s="52"/>
      <c r="J49" s="52"/>
      <c r="K49" s="52"/>
      <c r="L49" s="52"/>
      <c r="M49" s="52"/>
      <c r="N49" s="52"/>
      <c r="O49" s="52"/>
      <c r="P49" s="52"/>
      <c r="Q49" s="52"/>
      <c r="R49" s="52"/>
      <c r="S49" s="52"/>
      <c r="T49" s="52"/>
      <c r="U49" s="52"/>
      <c r="V49" s="52"/>
      <c r="W49" s="52"/>
      <c r="X49" s="52"/>
      <c r="Y49" s="52"/>
      <c r="Z49" s="52"/>
    </row>
    <row r="50" spans="1:26" s="51" customFormat="1" ht="16.5" customHeight="1">
      <c r="A50" s="52"/>
      <c r="B50" s="52"/>
      <c r="C50" s="53"/>
      <c r="D50" s="53"/>
      <c r="E50" s="53"/>
      <c r="F50" s="53"/>
      <c r="G50" s="53"/>
      <c r="H50" s="52"/>
      <c r="I50" s="52"/>
      <c r="J50" s="52"/>
      <c r="K50" s="52"/>
      <c r="L50" s="52"/>
      <c r="M50" s="52"/>
      <c r="N50" s="52"/>
      <c r="O50" s="52"/>
      <c r="P50" s="52"/>
      <c r="Q50" s="52"/>
      <c r="R50" s="52"/>
      <c r="S50" s="52"/>
      <c r="T50" s="52"/>
      <c r="U50" s="52"/>
      <c r="V50" s="52"/>
      <c r="W50" s="52"/>
      <c r="X50" s="52"/>
      <c r="Y50" s="52"/>
      <c r="Z50" s="52"/>
    </row>
    <row r="51" spans="1:26" s="51" customFormat="1" ht="16.5" customHeight="1">
      <c r="A51" s="52"/>
      <c r="B51" s="52"/>
      <c r="C51" s="53"/>
      <c r="D51" s="53"/>
      <c r="E51" s="53"/>
      <c r="F51" s="53"/>
      <c r="G51" s="53"/>
      <c r="H51" s="52"/>
      <c r="I51" s="52"/>
      <c r="J51" s="52"/>
      <c r="K51" s="52"/>
      <c r="L51" s="52"/>
      <c r="M51" s="52"/>
      <c r="N51" s="52"/>
      <c r="O51" s="52"/>
      <c r="P51" s="52"/>
      <c r="Q51" s="52"/>
      <c r="R51" s="52"/>
      <c r="S51" s="52"/>
      <c r="T51" s="52"/>
      <c r="U51" s="52"/>
      <c r="V51" s="52"/>
      <c r="W51" s="52"/>
      <c r="X51" s="52"/>
      <c r="Y51" s="52"/>
      <c r="Z51" s="52"/>
    </row>
    <row r="52" spans="1:26" s="51" customFormat="1" ht="16.5" customHeight="1">
      <c r="A52" s="52"/>
      <c r="B52" s="52"/>
      <c r="C52" s="53"/>
      <c r="D52" s="53"/>
      <c r="E52" s="53"/>
      <c r="F52" s="53"/>
      <c r="G52" s="53"/>
      <c r="H52" s="52"/>
      <c r="I52" s="52"/>
      <c r="J52" s="52"/>
      <c r="K52" s="52"/>
      <c r="L52" s="52"/>
      <c r="M52" s="52"/>
      <c r="N52" s="52"/>
      <c r="O52" s="52"/>
      <c r="P52" s="52"/>
      <c r="Q52" s="52"/>
      <c r="R52" s="52"/>
      <c r="S52" s="52"/>
      <c r="T52" s="52"/>
      <c r="U52" s="52"/>
      <c r="V52" s="52"/>
      <c r="W52" s="52"/>
      <c r="X52" s="52"/>
      <c r="Y52" s="52"/>
      <c r="Z52" s="52"/>
    </row>
    <row r="53" spans="1:26" s="51" customFormat="1" ht="16.5" customHeight="1">
      <c r="A53" s="52"/>
      <c r="B53" s="52"/>
      <c r="C53" s="53"/>
      <c r="D53" s="53"/>
      <c r="E53" s="53"/>
      <c r="F53" s="53"/>
      <c r="G53" s="53"/>
      <c r="H53" s="52"/>
      <c r="I53" s="52"/>
      <c r="J53" s="52"/>
      <c r="K53" s="52"/>
      <c r="L53" s="52"/>
      <c r="M53" s="52"/>
      <c r="N53" s="52"/>
      <c r="O53" s="52"/>
      <c r="P53" s="52"/>
      <c r="Q53" s="52"/>
      <c r="R53" s="52"/>
      <c r="S53" s="52"/>
      <c r="T53" s="52"/>
      <c r="U53" s="52"/>
      <c r="V53" s="52"/>
      <c r="W53" s="52"/>
      <c r="X53" s="52"/>
      <c r="Y53" s="52"/>
      <c r="Z53" s="52"/>
    </row>
    <row r="54" spans="1:26" s="51" customFormat="1" ht="16.5" customHeight="1">
      <c r="A54" s="52"/>
      <c r="B54" s="52"/>
      <c r="C54" s="53"/>
      <c r="D54" s="53"/>
      <c r="E54" s="53"/>
      <c r="F54" s="53"/>
      <c r="G54" s="53"/>
      <c r="H54" s="52"/>
      <c r="I54" s="52"/>
      <c r="J54" s="52"/>
      <c r="K54" s="52"/>
      <c r="L54" s="52"/>
      <c r="M54" s="52"/>
      <c r="N54" s="52"/>
      <c r="O54" s="52"/>
      <c r="P54" s="52"/>
      <c r="Q54" s="52"/>
      <c r="R54" s="52"/>
      <c r="S54" s="52"/>
      <c r="T54" s="52"/>
      <c r="U54" s="52"/>
      <c r="V54" s="52"/>
      <c r="W54" s="52"/>
      <c r="X54" s="52"/>
      <c r="Y54" s="52"/>
      <c r="Z54" s="52"/>
    </row>
    <row r="55" spans="1:26" s="51" customFormat="1" ht="16.5" customHeight="1">
      <c r="A55" s="52"/>
      <c r="B55" s="52"/>
      <c r="C55" s="53"/>
      <c r="D55" s="53"/>
      <c r="E55" s="53"/>
      <c r="F55" s="53"/>
      <c r="G55" s="53"/>
      <c r="H55" s="52"/>
      <c r="I55" s="52"/>
      <c r="J55" s="52"/>
      <c r="K55" s="52"/>
      <c r="L55" s="52"/>
      <c r="M55" s="52"/>
      <c r="N55" s="52"/>
      <c r="O55" s="52"/>
      <c r="P55" s="52"/>
      <c r="Q55" s="52"/>
      <c r="R55" s="52"/>
      <c r="S55" s="52"/>
      <c r="T55" s="52"/>
      <c r="U55" s="52"/>
      <c r="V55" s="52"/>
      <c r="W55" s="52"/>
      <c r="X55" s="52"/>
      <c r="Y55" s="52"/>
      <c r="Z55" s="52"/>
    </row>
    <row r="56" spans="1:26" s="51" customFormat="1" ht="16.5" customHeight="1">
      <c r="A56" s="52"/>
      <c r="B56" s="52"/>
      <c r="C56" s="53"/>
      <c r="D56" s="53"/>
      <c r="E56" s="53"/>
      <c r="F56" s="53"/>
      <c r="G56" s="53"/>
      <c r="H56" s="52"/>
      <c r="I56" s="52"/>
      <c r="J56" s="52"/>
      <c r="K56" s="52"/>
      <c r="L56" s="52"/>
      <c r="M56" s="52"/>
      <c r="N56" s="52"/>
      <c r="O56" s="52"/>
      <c r="P56" s="52"/>
      <c r="Q56" s="52"/>
      <c r="R56" s="52"/>
      <c r="S56" s="52"/>
      <c r="T56" s="52"/>
      <c r="U56" s="52"/>
      <c r="V56" s="52"/>
      <c r="W56" s="52"/>
      <c r="X56" s="52"/>
      <c r="Y56" s="52"/>
      <c r="Z56" s="52"/>
    </row>
    <row r="57" spans="1:26" s="51" customFormat="1" ht="16.5" customHeight="1">
      <c r="A57" s="52"/>
      <c r="B57" s="52"/>
      <c r="C57" s="53"/>
      <c r="D57" s="53"/>
      <c r="E57" s="53"/>
      <c r="F57" s="53"/>
      <c r="G57" s="53"/>
      <c r="H57" s="52"/>
      <c r="I57" s="52"/>
      <c r="J57" s="52"/>
      <c r="K57" s="52"/>
      <c r="L57" s="52"/>
      <c r="M57" s="52"/>
      <c r="N57" s="52"/>
      <c r="O57" s="52"/>
      <c r="P57" s="52"/>
      <c r="Q57" s="52"/>
      <c r="R57" s="52"/>
      <c r="S57" s="52"/>
      <c r="T57" s="52"/>
      <c r="U57" s="52"/>
      <c r="V57" s="52"/>
      <c r="W57" s="52"/>
      <c r="X57" s="52"/>
      <c r="Y57" s="52"/>
      <c r="Z57" s="52"/>
    </row>
    <row r="58" spans="1:26" s="51" customFormat="1" ht="16.5" customHeight="1">
      <c r="A58" s="52"/>
      <c r="B58" s="52"/>
      <c r="C58" s="53"/>
      <c r="D58" s="53"/>
      <c r="E58" s="53"/>
      <c r="F58" s="53"/>
      <c r="G58" s="53"/>
      <c r="H58" s="52"/>
      <c r="I58" s="52"/>
      <c r="J58" s="52"/>
      <c r="K58" s="52"/>
      <c r="L58" s="52"/>
      <c r="M58" s="52"/>
      <c r="N58" s="52"/>
      <c r="O58" s="52"/>
      <c r="P58" s="52"/>
      <c r="Q58" s="52"/>
      <c r="R58" s="52"/>
      <c r="S58" s="52"/>
      <c r="T58" s="52"/>
      <c r="U58" s="52"/>
      <c r="V58" s="52"/>
      <c r="W58" s="52"/>
      <c r="X58" s="52"/>
      <c r="Y58" s="52"/>
      <c r="Z58" s="52"/>
    </row>
    <row r="59" spans="1:26" s="51" customFormat="1" ht="16.5" customHeight="1">
      <c r="A59" s="52"/>
      <c r="B59" s="52"/>
      <c r="C59" s="53"/>
      <c r="D59" s="53"/>
      <c r="E59" s="53"/>
      <c r="F59" s="53"/>
      <c r="G59" s="53"/>
      <c r="H59" s="52"/>
      <c r="I59" s="52"/>
      <c r="J59" s="52"/>
      <c r="K59" s="52"/>
      <c r="L59" s="52"/>
      <c r="M59" s="52"/>
      <c r="N59" s="52"/>
      <c r="O59" s="52"/>
      <c r="P59" s="52"/>
      <c r="Q59" s="52"/>
      <c r="R59" s="52"/>
      <c r="S59" s="52"/>
      <c r="T59" s="52"/>
      <c r="U59" s="52"/>
      <c r="V59" s="52"/>
      <c r="W59" s="52"/>
      <c r="X59" s="52"/>
      <c r="Y59" s="52"/>
      <c r="Z59" s="52"/>
    </row>
    <row r="60" spans="1:26" s="51" customFormat="1" ht="16.5" customHeight="1">
      <c r="A60" s="52"/>
      <c r="B60" s="52"/>
      <c r="C60" s="53"/>
      <c r="D60" s="53"/>
      <c r="E60" s="53"/>
      <c r="F60" s="53"/>
      <c r="G60" s="53"/>
      <c r="H60" s="52"/>
      <c r="I60" s="52"/>
      <c r="J60" s="52"/>
      <c r="K60" s="52"/>
      <c r="L60" s="52"/>
      <c r="M60" s="52"/>
      <c r="N60" s="52"/>
      <c r="O60" s="52"/>
      <c r="P60" s="52"/>
      <c r="Q60" s="52"/>
      <c r="R60" s="52"/>
      <c r="S60" s="52"/>
      <c r="T60" s="52"/>
      <c r="U60" s="52"/>
      <c r="V60" s="52"/>
      <c r="W60" s="52"/>
      <c r="X60" s="52"/>
      <c r="Y60" s="52"/>
      <c r="Z60" s="52"/>
    </row>
    <row r="61" spans="1:26" s="51" customFormat="1" ht="16.5" customHeight="1">
      <c r="A61" s="52"/>
      <c r="B61" s="52"/>
      <c r="C61" s="53"/>
      <c r="D61" s="53"/>
      <c r="E61" s="53"/>
      <c r="F61" s="53"/>
      <c r="G61" s="53"/>
      <c r="H61" s="52"/>
      <c r="I61" s="52"/>
      <c r="J61" s="52"/>
      <c r="K61" s="52"/>
      <c r="L61" s="52"/>
      <c r="M61" s="52"/>
      <c r="N61" s="52"/>
      <c r="O61" s="52"/>
      <c r="P61" s="52"/>
      <c r="Q61" s="52"/>
      <c r="R61" s="52"/>
      <c r="S61" s="52"/>
      <c r="T61" s="52"/>
      <c r="U61" s="52"/>
      <c r="V61" s="52"/>
      <c r="W61" s="52"/>
      <c r="X61" s="52"/>
      <c r="Y61" s="52"/>
      <c r="Z61" s="52"/>
    </row>
    <row r="62" spans="1:26" s="51" customFormat="1" ht="16.5" customHeight="1">
      <c r="A62" s="52"/>
      <c r="B62" s="52"/>
      <c r="C62" s="53"/>
      <c r="D62" s="53"/>
      <c r="E62" s="53"/>
      <c r="F62" s="53"/>
      <c r="G62" s="53"/>
      <c r="H62" s="52"/>
      <c r="I62" s="52"/>
      <c r="J62" s="52"/>
      <c r="K62" s="52"/>
      <c r="L62" s="52"/>
      <c r="M62" s="52"/>
      <c r="N62" s="52"/>
      <c r="O62" s="52"/>
      <c r="P62" s="52"/>
      <c r="Q62" s="52"/>
      <c r="R62" s="52"/>
      <c r="S62" s="52"/>
      <c r="T62" s="52"/>
      <c r="U62" s="52"/>
      <c r="V62" s="52"/>
      <c r="W62" s="52"/>
      <c r="X62" s="52"/>
      <c r="Y62" s="52"/>
      <c r="Z62" s="52"/>
    </row>
    <row r="63" spans="1:26" s="51" customFormat="1" ht="16.5" customHeight="1">
      <c r="A63" s="52"/>
      <c r="B63" s="52"/>
      <c r="C63" s="53"/>
      <c r="D63" s="53"/>
      <c r="E63" s="53"/>
      <c r="F63" s="53"/>
      <c r="G63" s="53"/>
      <c r="H63" s="52"/>
      <c r="I63" s="52"/>
      <c r="J63" s="52"/>
      <c r="K63" s="52"/>
      <c r="L63" s="52"/>
      <c r="M63" s="52"/>
      <c r="N63" s="52"/>
      <c r="O63" s="52"/>
      <c r="P63" s="52"/>
      <c r="Q63" s="52"/>
      <c r="R63" s="52"/>
      <c r="S63" s="52"/>
      <c r="T63" s="52"/>
      <c r="U63" s="52"/>
      <c r="V63" s="52"/>
      <c r="W63" s="52"/>
      <c r="X63" s="52"/>
      <c r="Y63" s="52"/>
      <c r="Z63" s="52"/>
    </row>
    <row r="64" spans="1:26" s="51" customFormat="1" ht="16.5" customHeight="1">
      <c r="A64" s="52"/>
      <c r="B64" s="52"/>
      <c r="C64" s="53"/>
      <c r="D64" s="53"/>
      <c r="E64" s="53"/>
      <c r="F64" s="53"/>
      <c r="G64" s="53"/>
      <c r="H64" s="52"/>
      <c r="I64" s="52"/>
      <c r="J64" s="52"/>
      <c r="K64" s="52"/>
      <c r="L64" s="52"/>
      <c r="M64" s="52"/>
      <c r="N64" s="52"/>
      <c r="O64" s="52"/>
      <c r="P64" s="52"/>
      <c r="Q64" s="52"/>
      <c r="R64" s="52"/>
      <c r="S64" s="52"/>
      <c r="T64" s="52"/>
      <c r="U64" s="52"/>
      <c r="V64" s="52"/>
      <c r="W64" s="52"/>
      <c r="X64" s="52"/>
      <c r="Y64" s="52"/>
      <c r="Z64" s="52"/>
    </row>
    <row r="65" spans="1:26" s="51" customFormat="1" ht="16.5" customHeight="1">
      <c r="A65" s="52"/>
      <c r="B65" s="52"/>
      <c r="C65" s="53"/>
      <c r="D65" s="53"/>
      <c r="E65" s="53"/>
      <c r="F65" s="53"/>
      <c r="G65" s="53"/>
      <c r="H65" s="52"/>
      <c r="I65" s="52"/>
      <c r="J65" s="52"/>
      <c r="K65" s="52"/>
      <c r="L65" s="52"/>
      <c r="M65" s="52"/>
      <c r="N65" s="52"/>
      <c r="O65" s="52"/>
      <c r="P65" s="52"/>
      <c r="Q65" s="52"/>
      <c r="R65" s="52"/>
      <c r="S65" s="52"/>
      <c r="T65" s="52"/>
      <c r="U65" s="52"/>
      <c r="V65" s="52"/>
      <c r="W65" s="52"/>
      <c r="X65" s="52"/>
      <c r="Y65" s="52"/>
      <c r="Z65" s="52"/>
    </row>
    <row r="66" spans="1:26" s="51" customFormat="1" ht="16.5" customHeight="1">
      <c r="A66" s="52"/>
      <c r="B66" s="52"/>
      <c r="C66" s="53"/>
      <c r="D66" s="53"/>
      <c r="E66" s="53"/>
      <c r="F66" s="53"/>
      <c r="G66" s="53"/>
      <c r="H66" s="52"/>
      <c r="I66" s="52"/>
      <c r="J66" s="52"/>
      <c r="K66" s="52"/>
      <c r="L66" s="52"/>
      <c r="M66" s="52"/>
      <c r="N66" s="52"/>
      <c r="O66" s="52"/>
      <c r="P66" s="52"/>
      <c r="Q66" s="52"/>
      <c r="R66" s="52"/>
      <c r="S66" s="52"/>
      <c r="T66" s="52"/>
      <c r="U66" s="52"/>
      <c r="V66" s="52"/>
      <c r="W66" s="52"/>
      <c r="X66" s="52"/>
      <c r="Y66" s="52"/>
      <c r="Z66" s="52"/>
    </row>
    <row r="67" spans="1:26" s="51" customFormat="1" ht="16.5" customHeight="1">
      <c r="A67" s="52"/>
      <c r="B67" s="52"/>
      <c r="C67" s="53"/>
      <c r="D67" s="53"/>
      <c r="E67" s="53"/>
      <c r="F67" s="53"/>
      <c r="G67" s="53"/>
      <c r="H67" s="52"/>
      <c r="I67" s="52"/>
      <c r="J67" s="52"/>
      <c r="K67" s="52"/>
      <c r="L67" s="52"/>
      <c r="M67" s="52"/>
      <c r="N67" s="52"/>
      <c r="O67" s="52"/>
      <c r="P67" s="52"/>
      <c r="Q67" s="52"/>
      <c r="R67" s="52"/>
      <c r="S67" s="52"/>
      <c r="T67" s="52"/>
      <c r="U67" s="52"/>
      <c r="V67" s="52"/>
      <c r="W67" s="52"/>
      <c r="X67" s="52"/>
      <c r="Y67" s="52"/>
      <c r="Z67" s="52"/>
    </row>
    <row r="68" spans="1:26" s="51" customFormat="1" ht="16.5" customHeight="1">
      <c r="A68" s="52"/>
      <c r="B68" s="52"/>
      <c r="C68" s="53"/>
      <c r="D68" s="53"/>
      <c r="E68" s="53"/>
      <c r="F68" s="53"/>
      <c r="G68" s="53"/>
      <c r="H68" s="52"/>
      <c r="I68" s="52"/>
      <c r="J68" s="52"/>
      <c r="K68" s="52"/>
      <c r="L68" s="52"/>
      <c r="M68" s="52"/>
      <c r="N68" s="52"/>
      <c r="O68" s="52"/>
      <c r="P68" s="52"/>
      <c r="Q68" s="52"/>
      <c r="R68" s="52"/>
      <c r="S68" s="52"/>
      <c r="T68" s="52"/>
      <c r="U68" s="52"/>
      <c r="V68" s="52"/>
      <c r="W68" s="52"/>
      <c r="X68" s="52"/>
      <c r="Y68" s="52"/>
      <c r="Z68" s="52"/>
    </row>
    <row r="69" spans="1:26" s="51" customFormat="1" ht="16.5" customHeight="1">
      <c r="A69" s="52"/>
      <c r="B69" s="52"/>
      <c r="C69" s="53"/>
      <c r="D69" s="53"/>
      <c r="E69" s="53"/>
      <c r="F69" s="53"/>
      <c r="G69" s="53"/>
      <c r="H69" s="52"/>
      <c r="I69" s="52"/>
      <c r="J69" s="52"/>
      <c r="K69" s="52"/>
      <c r="L69" s="52"/>
      <c r="M69" s="52"/>
      <c r="N69" s="52"/>
      <c r="O69" s="52"/>
      <c r="P69" s="52"/>
      <c r="Q69" s="52"/>
      <c r="R69" s="52"/>
      <c r="S69" s="52"/>
      <c r="T69" s="52"/>
      <c r="U69" s="52"/>
      <c r="V69" s="52"/>
      <c r="W69" s="52"/>
      <c r="X69" s="52"/>
      <c r="Y69" s="52"/>
      <c r="Z69" s="52"/>
    </row>
    <row r="70" spans="1:26" s="51" customFormat="1" ht="16.5" customHeight="1">
      <c r="A70" s="52"/>
      <c r="B70" s="52"/>
      <c r="C70" s="53"/>
      <c r="D70" s="53"/>
      <c r="E70" s="53"/>
      <c r="F70" s="53"/>
      <c r="G70" s="53"/>
      <c r="H70" s="52"/>
      <c r="I70" s="52"/>
      <c r="J70" s="52"/>
      <c r="K70" s="52"/>
      <c r="L70" s="52"/>
      <c r="M70" s="52"/>
      <c r="N70" s="52"/>
      <c r="O70" s="52"/>
      <c r="P70" s="52"/>
      <c r="Q70" s="52"/>
      <c r="R70" s="52"/>
      <c r="S70" s="52"/>
      <c r="T70" s="52"/>
      <c r="U70" s="52"/>
      <c r="V70" s="52"/>
      <c r="W70" s="52"/>
      <c r="X70" s="52"/>
      <c r="Y70" s="52"/>
      <c r="Z70" s="52"/>
    </row>
    <row r="71" spans="1:26" s="51" customFormat="1" ht="16.5" customHeight="1">
      <c r="A71" s="52"/>
      <c r="B71" s="52"/>
      <c r="C71" s="53"/>
      <c r="D71" s="53"/>
      <c r="E71" s="53"/>
      <c r="F71" s="53"/>
      <c r="G71" s="53"/>
      <c r="H71" s="52"/>
      <c r="I71" s="52"/>
      <c r="J71" s="52"/>
      <c r="K71" s="52"/>
      <c r="L71" s="52"/>
      <c r="M71" s="52"/>
      <c r="N71" s="52"/>
      <c r="O71" s="52"/>
      <c r="P71" s="52"/>
      <c r="Q71" s="52"/>
      <c r="R71" s="52"/>
      <c r="S71" s="52"/>
      <c r="T71" s="52"/>
      <c r="U71" s="52"/>
      <c r="V71" s="52"/>
      <c r="W71" s="52"/>
      <c r="X71" s="52"/>
      <c r="Y71" s="52"/>
      <c r="Z71" s="52"/>
    </row>
    <row r="72" spans="1:26" s="51" customFormat="1" ht="16.5" customHeight="1">
      <c r="A72" s="52"/>
      <c r="B72" s="52"/>
      <c r="C72" s="53"/>
      <c r="D72" s="53"/>
      <c r="E72" s="53"/>
      <c r="F72" s="53"/>
      <c r="G72" s="53"/>
      <c r="H72" s="52"/>
      <c r="I72" s="52"/>
      <c r="J72" s="52"/>
      <c r="K72" s="52"/>
      <c r="L72" s="52"/>
      <c r="M72" s="52"/>
      <c r="N72" s="52"/>
      <c r="O72" s="52"/>
      <c r="P72" s="52"/>
      <c r="Q72" s="52"/>
      <c r="R72" s="52"/>
      <c r="S72" s="52"/>
      <c r="T72" s="52"/>
      <c r="U72" s="52"/>
      <c r="V72" s="52"/>
      <c r="W72" s="52"/>
      <c r="X72" s="52"/>
      <c r="Y72" s="52"/>
      <c r="Z72" s="52"/>
    </row>
    <row r="73" spans="1:26" s="51" customFormat="1" ht="16.5" customHeight="1">
      <c r="A73" s="52"/>
      <c r="B73" s="52"/>
      <c r="C73" s="53"/>
      <c r="D73" s="53"/>
      <c r="E73" s="53"/>
      <c r="F73" s="53"/>
      <c r="G73" s="53"/>
      <c r="H73" s="52"/>
      <c r="I73" s="52"/>
      <c r="J73" s="52"/>
      <c r="K73" s="52"/>
      <c r="L73" s="52"/>
      <c r="M73" s="52"/>
      <c r="N73" s="52"/>
      <c r="O73" s="52"/>
      <c r="P73" s="52"/>
      <c r="Q73" s="52"/>
      <c r="R73" s="52"/>
      <c r="S73" s="52"/>
      <c r="T73" s="52"/>
      <c r="U73" s="52"/>
      <c r="V73" s="52"/>
      <c r="W73" s="52"/>
      <c r="X73" s="52"/>
      <c r="Y73" s="52"/>
      <c r="Z73" s="52"/>
    </row>
    <row r="74" spans="1:26" s="51" customFormat="1" ht="16.5" customHeight="1">
      <c r="A74" s="52"/>
      <c r="B74" s="52"/>
      <c r="C74" s="53"/>
      <c r="D74" s="53"/>
      <c r="E74" s="53"/>
      <c r="F74" s="53"/>
      <c r="G74" s="53"/>
      <c r="H74" s="52"/>
      <c r="I74" s="52"/>
      <c r="J74" s="52"/>
      <c r="K74" s="52"/>
      <c r="L74" s="52"/>
      <c r="M74" s="52"/>
      <c r="N74" s="52"/>
      <c r="O74" s="52"/>
      <c r="P74" s="52"/>
      <c r="Q74" s="52"/>
      <c r="R74" s="52"/>
      <c r="S74" s="52"/>
      <c r="T74" s="52"/>
      <c r="U74" s="52"/>
      <c r="V74" s="52"/>
      <c r="W74" s="52"/>
      <c r="X74" s="52"/>
      <c r="Y74" s="52"/>
      <c r="Z74" s="52"/>
    </row>
    <row r="75" spans="1:26" s="51" customFormat="1" ht="16.5" customHeight="1">
      <c r="A75" s="52"/>
      <c r="B75" s="52"/>
      <c r="C75" s="53"/>
      <c r="D75" s="53"/>
      <c r="E75" s="53"/>
      <c r="F75" s="53"/>
      <c r="G75" s="53"/>
      <c r="H75" s="52"/>
      <c r="I75" s="52"/>
      <c r="J75" s="52"/>
      <c r="K75" s="52"/>
      <c r="L75" s="52"/>
      <c r="M75" s="52"/>
      <c r="N75" s="52"/>
      <c r="O75" s="52"/>
      <c r="P75" s="52"/>
      <c r="Q75" s="52"/>
      <c r="R75" s="52"/>
      <c r="S75" s="52"/>
      <c r="T75" s="52"/>
      <c r="U75" s="52"/>
      <c r="V75" s="52"/>
      <c r="W75" s="52"/>
      <c r="X75" s="52"/>
      <c r="Y75" s="52"/>
      <c r="Z75" s="52"/>
    </row>
    <row r="76" spans="1:26" s="51" customFormat="1" ht="16.5" customHeight="1">
      <c r="A76" s="52"/>
      <c r="B76" s="52"/>
      <c r="C76" s="53"/>
      <c r="D76" s="53"/>
      <c r="E76" s="53"/>
      <c r="F76" s="53"/>
      <c r="G76" s="53"/>
      <c r="H76" s="52"/>
      <c r="I76" s="52"/>
      <c r="J76" s="52"/>
      <c r="K76" s="52"/>
      <c r="L76" s="52"/>
      <c r="M76" s="52"/>
      <c r="N76" s="52"/>
      <c r="O76" s="52"/>
      <c r="P76" s="52"/>
      <c r="Q76" s="52"/>
      <c r="R76" s="52"/>
      <c r="S76" s="52"/>
      <c r="T76" s="52"/>
      <c r="U76" s="52"/>
      <c r="V76" s="52"/>
      <c r="W76" s="52"/>
      <c r="X76" s="52"/>
      <c r="Y76" s="52"/>
      <c r="Z76" s="52"/>
    </row>
    <row r="77" spans="1:26" s="51" customFormat="1" ht="16.5" customHeight="1">
      <c r="A77" s="52"/>
      <c r="B77" s="52"/>
      <c r="C77" s="53"/>
      <c r="D77" s="53"/>
      <c r="E77" s="53"/>
      <c r="F77" s="53"/>
      <c r="G77" s="53"/>
      <c r="H77" s="52"/>
      <c r="I77" s="52"/>
      <c r="J77" s="52"/>
      <c r="K77" s="52"/>
      <c r="L77" s="52"/>
      <c r="M77" s="52"/>
      <c r="N77" s="52"/>
      <c r="O77" s="52"/>
      <c r="P77" s="52"/>
      <c r="Q77" s="52"/>
      <c r="R77" s="52"/>
      <c r="S77" s="52"/>
      <c r="T77" s="52"/>
      <c r="U77" s="52"/>
      <c r="V77" s="52"/>
      <c r="W77" s="52"/>
      <c r="X77" s="52"/>
      <c r="Y77" s="52"/>
      <c r="Z77" s="52"/>
    </row>
    <row r="78" spans="1:26" s="51" customFormat="1" ht="16.5" customHeight="1">
      <c r="A78" s="52"/>
      <c r="B78" s="52"/>
      <c r="C78" s="53"/>
      <c r="D78" s="53"/>
      <c r="E78" s="53"/>
      <c r="F78" s="53"/>
      <c r="G78" s="53"/>
      <c r="H78" s="52"/>
      <c r="I78" s="52"/>
      <c r="J78" s="52"/>
      <c r="K78" s="52"/>
      <c r="L78" s="52"/>
      <c r="M78" s="52"/>
      <c r="N78" s="52"/>
      <c r="O78" s="52"/>
      <c r="P78" s="52"/>
      <c r="Q78" s="52"/>
      <c r="R78" s="52"/>
      <c r="S78" s="52"/>
      <c r="T78" s="52"/>
      <c r="U78" s="52"/>
      <c r="V78" s="52"/>
      <c r="W78" s="52"/>
      <c r="X78" s="52"/>
      <c r="Y78" s="52"/>
      <c r="Z78" s="52"/>
    </row>
    <row r="79" spans="1:26" s="51" customFormat="1" ht="16.5" customHeight="1">
      <c r="A79" s="52"/>
      <c r="B79" s="52"/>
      <c r="C79" s="53"/>
      <c r="D79" s="53"/>
      <c r="E79" s="53"/>
      <c r="F79" s="53"/>
      <c r="G79" s="53"/>
      <c r="H79" s="52"/>
      <c r="I79" s="52"/>
      <c r="J79" s="52"/>
      <c r="K79" s="52"/>
      <c r="L79" s="52"/>
      <c r="M79" s="52"/>
      <c r="N79" s="52"/>
      <c r="O79" s="52"/>
      <c r="P79" s="52"/>
      <c r="Q79" s="52"/>
      <c r="R79" s="52"/>
      <c r="S79" s="52"/>
      <c r="T79" s="52"/>
      <c r="U79" s="52"/>
      <c r="V79" s="52"/>
      <c r="W79" s="52"/>
      <c r="X79" s="52"/>
      <c r="Y79" s="52"/>
      <c r="Z79" s="52"/>
    </row>
    <row r="80" spans="1:26" s="51" customFormat="1" ht="16.5" customHeight="1">
      <c r="A80" s="52"/>
      <c r="B80" s="52"/>
      <c r="C80" s="53"/>
      <c r="D80" s="53"/>
      <c r="E80" s="53"/>
      <c r="F80" s="53"/>
      <c r="G80" s="53"/>
      <c r="H80" s="52"/>
      <c r="I80" s="52"/>
      <c r="J80" s="52"/>
      <c r="K80" s="52"/>
      <c r="L80" s="52"/>
      <c r="M80" s="52"/>
      <c r="N80" s="52"/>
      <c r="O80" s="52"/>
      <c r="P80" s="52"/>
      <c r="Q80" s="52"/>
      <c r="R80" s="52"/>
      <c r="S80" s="52"/>
      <c r="T80" s="52"/>
      <c r="U80" s="52"/>
      <c r="V80" s="52"/>
      <c r="W80" s="52"/>
      <c r="X80" s="52"/>
      <c r="Y80" s="52"/>
      <c r="Z80" s="52"/>
    </row>
    <row r="81" spans="1:26" s="51" customFormat="1" ht="16.5" customHeight="1">
      <c r="A81" s="52"/>
      <c r="B81" s="52"/>
      <c r="C81" s="53"/>
      <c r="D81" s="53"/>
      <c r="E81" s="53"/>
      <c r="F81" s="53"/>
      <c r="G81" s="53"/>
      <c r="H81" s="52"/>
      <c r="I81" s="52"/>
      <c r="J81" s="52"/>
      <c r="K81" s="52"/>
      <c r="L81" s="52"/>
      <c r="M81" s="52"/>
      <c r="N81" s="52"/>
      <c r="O81" s="52"/>
      <c r="P81" s="52"/>
      <c r="Q81" s="52"/>
      <c r="R81" s="52"/>
      <c r="S81" s="52"/>
      <c r="T81" s="52"/>
      <c r="U81" s="52"/>
      <c r="V81" s="52"/>
      <c r="W81" s="52"/>
      <c r="X81" s="52"/>
      <c r="Y81" s="52"/>
      <c r="Z81" s="52"/>
    </row>
    <row r="82" spans="1:26" s="51" customFormat="1" ht="16.5" customHeight="1">
      <c r="A82" s="52"/>
      <c r="B82" s="52"/>
      <c r="C82" s="53"/>
      <c r="D82" s="53"/>
      <c r="E82" s="53"/>
      <c r="F82" s="53"/>
      <c r="G82" s="53"/>
      <c r="H82" s="52"/>
      <c r="I82" s="52"/>
      <c r="J82" s="52"/>
      <c r="K82" s="52"/>
      <c r="L82" s="52"/>
      <c r="M82" s="52"/>
      <c r="N82" s="52"/>
      <c r="O82" s="52"/>
      <c r="P82" s="52"/>
      <c r="Q82" s="52"/>
      <c r="R82" s="52"/>
      <c r="S82" s="52"/>
      <c r="T82" s="52"/>
      <c r="U82" s="52"/>
      <c r="V82" s="52"/>
      <c r="W82" s="52"/>
      <c r="X82" s="52"/>
      <c r="Y82" s="52"/>
      <c r="Z82" s="52"/>
    </row>
    <row r="83" spans="1:26" s="51" customFormat="1" ht="16.5" customHeight="1">
      <c r="A83" s="52"/>
      <c r="B83" s="52"/>
      <c r="C83" s="53"/>
      <c r="D83" s="53"/>
      <c r="E83" s="53"/>
      <c r="F83" s="53"/>
      <c r="G83" s="53"/>
      <c r="H83" s="52"/>
      <c r="I83" s="52"/>
      <c r="J83" s="52"/>
      <c r="K83" s="52"/>
      <c r="L83" s="52"/>
      <c r="M83" s="52"/>
      <c r="N83" s="52"/>
      <c r="O83" s="52"/>
      <c r="P83" s="52"/>
      <c r="Q83" s="52"/>
      <c r="R83" s="52"/>
      <c r="S83" s="52"/>
      <c r="T83" s="52"/>
      <c r="U83" s="52"/>
      <c r="V83" s="52"/>
      <c r="W83" s="52"/>
      <c r="X83" s="52"/>
      <c r="Y83" s="52"/>
      <c r="Z83" s="52"/>
    </row>
    <row r="84" spans="1:26" s="51" customFormat="1" ht="16.5" customHeight="1">
      <c r="A84" s="52"/>
      <c r="B84" s="52"/>
      <c r="C84" s="53"/>
      <c r="D84" s="53"/>
      <c r="E84" s="53"/>
      <c r="F84" s="53"/>
      <c r="G84" s="53"/>
      <c r="H84" s="52"/>
      <c r="I84" s="52"/>
      <c r="J84" s="52"/>
      <c r="K84" s="52"/>
      <c r="L84" s="52"/>
      <c r="M84" s="52"/>
      <c r="N84" s="52"/>
      <c r="O84" s="52"/>
      <c r="P84" s="52"/>
      <c r="Q84" s="52"/>
      <c r="R84" s="52"/>
      <c r="S84" s="52"/>
      <c r="T84" s="52"/>
      <c r="U84" s="52"/>
      <c r="V84" s="52"/>
      <c r="W84" s="52"/>
      <c r="X84" s="52"/>
      <c r="Y84" s="52"/>
      <c r="Z84" s="52"/>
    </row>
    <row r="85" spans="1:26" s="51" customFormat="1" ht="16.5" customHeight="1">
      <c r="A85" s="52"/>
      <c r="B85" s="52"/>
      <c r="C85" s="53"/>
      <c r="D85" s="53"/>
      <c r="E85" s="53"/>
      <c r="F85" s="53"/>
      <c r="G85" s="53"/>
      <c r="H85" s="52"/>
      <c r="I85" s="52"/>
      <c r="J85" s="52"/>
      <c r="K85" s="52"/>
      <c r="L85" s="52"/>
      <c r="M85" s="52"/>
      <c r="N85" s="52"/>
      <c r="O85" s="52"/>
      <c r="P85" s="52"/>
      <c r="Q85" s="52"/>
      <c r="R85" s="52"/>
      <c r="S85" s="52"/>
      <c r="T85" s="52"/>
      <c r="U85" s="52"/>
      <c r="V85" s="52"/>
      <c r="W85" s="52"/>
      <c r="X85" s="52"/>
      <c r="Y85" s="52"/>
      <c r="Z85" s="52"/>
    </row>
    <row r="86" spans="1:26" s="51" customFormat="1" ht="16.5" customHeight="1">
      <c r="A86" s="52"/>
      <c r="B86" s="52"/>
      <c r="C86" s="53"/>
      <c r="D86" s="53"/>
      <c r="E86" s="53"/>
      <c r="F86" s="53"/>
      <c r="G86" s="53"/>
      <c r="H86" s="52"/>
      <c r="I86" s="52"/>
      <c r="J86" s="52"/>
      <c r="K86" s="52"/>
      <c r="L86" s="52"/>
      <c r="M86" s="52"/>
      <c r="N86" s="52"/>
      <c r="O86" s="52"/>
      <c r="P86" s="52"/>
      <c r="Q86" s="52"/>
      <c r="R86" s="52"/>
      <c r="S86" s="52"/>
      <c r="T86" s="52"/>
      <c r="U86" s="52"/>
      <c r="V86" s="52"/>
      <c r="W86" s="52"/>
      <c r="X86" s="52"/>
      <c r="Y86" s="52"/>
      <c r="Z86" s="52"/>
    </row>
    <row r="87" spans="1:26" s="51" customFormat="1" ht="16.5" customHeight="1">
      <c r="A87" s="52"/>
      <c r="B87" s="52"/>
      <c r="C87" s="53"/>
      <c r="D87" s="53"/>
      <c r="E87" s="53"/>
      <c r="F87" s="53"/>
      <c r="G87" s="53"/>
      <c r="H87" s="52"/>
      <c r="I87" s="52"/>
      <c r="J87" s="52"/>
      <c r="K87" s="52"/>
      <c r="L87" s="52"/>
      <c r="M87" s="52"/>
      <c r="N87" s="52"/>
      <c r="O87" s="52"/>
      <c r="P87" s="52"/>
      <c r="Q87" s="52"/>
      <c r="R87" s="52"/>
      <c r="S87" s="52"/>
      <c r="T87" s="52"/>
      <c r="U87" s="52"/>
      <c r="V87" s="52"/>
      <c r="W87" s="52"/>
      <c r="X87" s="52"/>
      <c r="Y87" s="52"/>
      <c r="Z87" s="52"/>
    </row>
    <row r="88" spans="1:26" s="51" customFormat="1" ht="16.5" customHeight="1">
      <c r="A88" s="52"/>
      <c r="B88" s="52"/>
      <c r="C88" s="53"/>
      <c r="D88" s="53"/>
      <c r="E88" s="53"/>
      <c r="F88" s="53"/>
      <c r="G88" s="53"/>
      <c r="H88" s="52"/>
      <c r="I88" s="52"/>
      <c r="J88" s="52"/>
      <c r="K88" s="52"/>
      <c r="L88" s="52"/>
      <c r="M88" s="52"/>
      <c r="N88" s="52"/>
      <c r="O88" s="52"/>
      <c r="P88" s="52"/>
      <c r="Q88" s="52"/>
      <c r="R88" s="52"/>
      <c r="S88" s="52"/>
      <c r="T88" s="52"/>
      <c r="U88" s="52"/>
      <c r="V88" s="52"/>
      <c r="W88" s="52"/>
      <c r="X88" s="52"/>
      <c r="Y88" s="52"/>
      <c r="Z88" s="52"/>
    </row>
    <row r="89" spans="1:26" s="51" customFormat="1" ht="16.5" customHeight="1">
      <c r="A89" s="52"/>
      <c r="B89" s="52"/>
      <c r="C89" s="53"/>
      <c r="D89" s="53"/>
      <c r="E89" s="53"/>
      <c r="F89" s="53"/>
      <c r="G89" s="53"/>
      <c r="H89" s="52"/>
      <c r="I89" s="52"/>
      <c r="J89" s="52"/>
      <c r="K89" s="52"/>
      <c r="L89" s="52"/>
      <c r="M89" s="52"/>
      <c r="N89" s="52"/>
      <c r="O89" s="52"/>
      <c r="P89" s="52"/>
      <c r="Q89" s="52"/>
      <c r="R89" s="52"/>
      <c r="S89" s="52"/>
      <c r="T89" s="52"/>
      <c r="U89" s="52"/>
      <c r="V89" s="52"/>
      <c r="W89" s="52"/>
      <c r="X89" s="52"/>
      <c r="Y89" s="52"/>
      <c r="Z89" s="52"/>
    </row>
    <row r="90" spans="1:26" s="51" customFormat="1" ht="16.5" customHeight="1">
      <c r="A90" s="52"/>
      <c r="B90" s="52"/>
      <c r="C90" s="53"/>
      <c r="D90" s="53"/>
      <c r="E90" s="53"/>
      <c r="F90" s="53"/>
      <c r="G90" s="53"/>
      <c r="H90" s="52"/>
      <c r="I90" s="52"/>
      <c r="J90" s="52"/>
      <c r="K90" s="52"/>
      <c r="L90" s="52"/>
      <c r="M90" s="52"/>
      <c r="N90" s="52"/>
      <c r="O90" s="52"/>
      <c r="P90" s="52"/>
      <c r="Q90" s="52"/>
      <c r="R90" s="52"/>
      <c r="S90" s="52"/>
      <c r="T90" s="52"/>
      <c r="U90" s="52"/>
      <c r="V90" s="52"/>
      <c r="W90" s="52"/>
      <c r="X90" s="52"/>
      <c r="Y90" s="52"/>
      <c r="Z90" s="52"/>
    </row>
    <row r="91" spans="1:26" s="51" customFormat="1" ht="16.5" customHeight="1">
      <c r="A91" s="52"/>
      <c r="B91" s="52"/>
      <c r="C91" s="53"/>
      <c r="D91" s="53"/>
      <c r="E91" s="53"/>
      <c r="F91" s="53"/>
      <c r="G91" s="53"/>
      <c r="H91" s="52"/>
      <c r="I91" s="52"/>
      <c r="J91" s="52"/>
      <c r="K91" s="52"/>
      <c r="L91" s="52"/>
      <c r="M91" s="52"/>
      <c r="N91" s="52"/>
      <c r="O91" s="52"/>
      <c r="P91" s="52"/>
      <c r="Q91" s="52"/>
      <c r="R91" s="52"/>
      <c r="S91" s="52"/>
      <c r="T91" s="52"/>
      <c r="U91" s="52"/>
      <c r="V91" s="52"/>
      <c r="W91" s="52"/>
      <c r="X91" s="52"/>
      <c r="Y91" s="52"/>
      <c r="Z91" s="52"/>
    </row>
    <row r="92" spans="1:26" s="51" customFormat="1" ht="16.5" customHeight="1">
      <c r="A92" s="52"/>
      <c r="B92" s="52"/>
      <c r="C92" s="53"/>
      <c r="D92" s="53"/>
      <c r="E92" s="53"/>
      <c r="F92" s="53"/>
      <c r="G92" s="53"/>
      <c r="H92" s="52"/>
      <c r="I92" s="52"/>
      <c r="J92" s="52"/>
      <c r="K92" s="52"/>
      <c r="L92" s="52"/>
      <c r="M92" s="52"/>
      <c r="N92" s="52"/>
      <c r="O92" s="52"/>
      <c r="P92" s="52"/>
      <c r="Q92" s="52"/>
      <c r="R92" s="52"/>
      <c r="S92" s="52"/>
      <c r="T92" s="52"/>
      <c r="U92" s="52"/>
      <c r="V92" s="52"/>
      <c r="W92" s="52"/>
      <c r="X92" s="52"/>
      <c r="Y92" s="52"/>
      <c r="Z92" s="52"/>
    </row>
    <row r="93" spans="1:26" s="51" customFormat="1" ht="16.5" customHeight="1">
      <c r="A93" s="52"/>
      <c r="B93" s="52"/>
      <c r="C93" s="53"/>
      <c r="D93" s="53"/>
      <c r="E93" s="53"/>
      <c r="F93" s="53"/>
      <c r="G93" s="53"/>
      <c r="H93" s="52"/>
      <c r="I93" s="52"/>
      <c r="J93" s="52"/>
      <c r="K93" s="52"/>
      <c r="L93" s="52"/>
      <c r="M93" s="52"/>
      <c r="N93" s="52"/>
      <c r="O93" s="52"/>
      <c r="P93" s="52"/>
      <c r="Q93" s="52"/>
      <c r="R93" s="52"/>
      <c r="S93" s="52"/>
      <c r="T93" s="52"/>
      <c r="U93" s="52"/>
      <c r="V93" s="52"/>
      <c r="W93" s="52"/>
      <c r="X93" s="52"/>
      <c r="Y93" s="52"/>
      <c r="Z93" s="52"/>
    </row>
    <row r="94" spans="1:26" s="51" customFormat="1" ht="16.5" customHeight="1">
      <c r="A94" s="52"/>
      <c r="B94" s="52"/>
      <c r="C94" s="53"/>
      <c r="D94" s="53"/>
      <c r="E94" s="53"/>
      <c r="F94" s="53"/>
      <c r="G94" s="53"/>
      <c r="H94" s="52"/>
      <c r="I94" s="52"/>
      <c r="J94" s="52"/>
      <c r="K94" s="52"/>
      <c r="L94" s="52"/>
      <c r="M94" s="52"/>
      <c r="N94" s="52"/>
      <c r="O94" s="52"/>
      <c r="P94" s="52"/>
      <c r="Q94" s="52"/>
      <c r="R94" s="52"/>
      <c r="S94" s="52"/>
      <c r="T94" s="52"/>
      <c r="U94" s="52"/>
      <c r="V94" s="52"/>
      <c r="W94" s="52"/>
      <c r="X94" s="52"/>
      <c r="Y94" s="52"/>
      <c r="Z94" s="52"/>
    </row>
    <row r="95" spans="1:26" s="51" customFormat="1" ht="16.5" customHeight="1">
      <c r="A95" s="52"/>
      <c r="B95" s="52"/>
      <c r="C95" s="53"/>
      <c r="D95" s="53"/>
      <c r="E95" s="53"/>
      <c r="F95" s="53"/>
      <c r="G95" s="53"/>
      <c r="H95" s="52"/>
      <c r="I95" s="52"/>
      <c r="J95" s="52"/>
      <c r="K95" s="52"/>
      <c r="L95" s="52"/>
      <c r="M95" s="52"/>
      <c r="N95" s="52"/>
      <c r="O95" s="52"/>
      <c r="P95" s="52"/>
      <c r="Q95" s="52"/>
      <c r="R95" s="52"/>
      <c r="S95" s="52"/>
      <c r="T95" s="52"/>
      <c r="U95" s="52"/>
      <c r="V95" s="52"/>
      <c r="W95" s="52"/>
      <c r="X95" s="52"/>
      <c r="Y95" s="52"/>
      <c r="Z95" s="52"/>
    </row>
    <row r="96" spans="1:26" s="51" customFormat="1" ht="16.5" customHeight="1">
      <c r="A96" s="52"/>
      <c r="B96" s="52"/>
      <c r="C96" s="53"/>
      <c r="D96" s="53"/>
      <c r="E96" s="53"/>
      <c r="F96" s="53"/>
      <c r="G96" s="53"/>
      <c r="H96" s="52"/>
      <c r="I96" s="52"/>
      <c r="J96" s="52"/>
      <c r="K96" s="52"/>
      <c r="L96" s="52"/>
      <c r="M96" s="52"/>
      <c r="N96" s="52"/>
      <c r="O96" s="52"/>
      <c r="P96" s="52"/>
      <c r="Q96" s="52"/>
      <c r="R96" s="52"/>
      <c r="S96" s="52"/>
      <c r="T96" s="52"/>
      <c r="U96" s="52"/>
      <c r="V96" s="52"/>
      <c r="W96" s="52"/>
      <c r="X96" s="52"/>
      <c r="Y96" s="52"/>
      <c r="Z96" s="52"/>
    </row>
    <row r="97" spans="1:26" s="51" customFormat="1" ht="16.5" customHeight="1">
      <c r="A97" s="52"/>
      <c r="B97" s="52"/>
      <c r="C97" s="53"/>
      <c r="D97" s="53"/>
      <c r="E97" s="53"/>
      <c r="F97" s="53"/>
      <c r="G97" s="53"/>
      <c r="H97" s="52"/>
      <c r="I97" s="52"/>
      <c r="J97" s="52"/>
      <c r="K97" s="52"/>
      <c r="L97" s="52"/>
      <c r="M97" s="52"/>
      <c r="N97" s="52"/>
      <c r="O97" s="52"/>
      <c r="P97" s="52"/>
      <c r="Q97" s="52"/>
      <c r="R97" s="52"/>
      <c r="S97" s="52"/>
      <c r="T97" s="52"/>
      <c r="U97" s="52"/>
      <c r="V97" s="52"/>
      <c r="W97" s="52"/>
      <c r="X97" s="52"/>
      <c r="Y97" s="52"/>
      <c r="Z97" s="52"/>
    </row>
    <row r="98" spans="1:26" s="51" customFormat="1" ht="16.5" customHeight="1">
      <c r="A98" s="52"/>
      <c r="B98" s="52"/>
      <c r="C98" s="53"/>
      <c r="D98" s="53"/>
      <c r="E98" s="53"/>
      <c r="F98" s="53"/>
      <c r="G98" s="53"/>
      <c r="H98" s="52"/>
      <c r="I98" s="52"/>
      <c r="J98" s="52"/>
      <c r="K98" s="52"/>
      <c r="L98" s="52"/>
      <c r="M98" s="52"/>
      <c r="N98" s="52"/>
      <c r="O98" s="52"/>
      <c r="P98" s="52"/>
      <c r="Q98" s="52"/>
      <c r="R98" s="52"/>
      <c r="S98" s="52"/>
      <c r="T98" s="52"/>
      <c r="U98" s="52"/>
      <c r="V98" s="52"/>
      <c r="W98" s="52"/>
      <c r="X98" s="52"/>
      <c r="Y98" s="52"/>
      <c r="Z98" s="52"/>
    </row>
    <row r="99" spans="1:26" s="51" customFormat="1" ht="16.5" customHeight="1">
      <c r="A99" s="52"/>
      <c r="B99" s="52"/>
      <c r="C99" s="53"/>
      <c r="D99" s="53"/>
      <c r="E99" s="53"/>
      <c r="F99" s="53"/>
      <c r="G99" s="53"/>
      <c r="H99" s="52"/>
      <c r="I99" s="52"/>
      <c r="J99" s="52"/>
      <c r="K99" s="52"/>
      <c r="L99" s="52"/>
      <c r="M99" s="52"/>
      <c r="N99" s="52"/>
      <c r="O99" s="52"/>
      <c r="P99" s="52"/>
      <c r="Q99" s="52"/>
      <c r="R99" s="52"/>
      <c r="S99" s="52"/>
      <c r="T99" s="52"/>
      <c r="U99" s="52"/>
      <c r="V99" s="52"/>
      <c r="W99" s="52"/>
      <c r="X99" s="52"/>
      <c r="Y99" s="52"/>
      <c r="Z99" s="52"/>
    </row>
    <row r="100" spans="1:26" s="51" customFormat="1" ht="16.5" customHeight="1">
      <c r="A100" s="52"/>
      <c r="B100" s="52"/>
      <c r="C100" s="53"/>
      <c r="D100" s="53"/>
      <c r="E100" s="53"/>
      <c r="F100" s="53"/>
      <c r="G100" s="53"/>
      <c r="H100" s="52"/>
      <c r="I100" s="52"/>
      <c r="J100" s="52"/>
      <c r="K100" s="52"/>
      <c r="L100" s="52"/>
      <c r="M100" s="52"/>
      <c r="N100" s="52"/>
      <c r="O100" s="52"/>
      <c r="P100" s="52"/>
      <c r="Q100" s="52"/>
      <c r="R100" s="52"/>
      <c r="S100" s="52"/>
      <c r="T100" s="52"/>
      <c r="U100" s="52"/>
      <c r="V100" s="52"/>
      <c r="W100" s="52"/>
      <c r="X100" s="52"/>
      <c r="Y100" s="52"/>
      <c r="Z100" s="52"/>
    </row>
    <row r="101" spans="1:26" s="51" customFormat="1" ht="16.5" customHeight="1">
      <c r="A101" s="52"/>
      <c r="B101" s="52"/>
      <c r="C101" s="53"/>
      <c r="D101" s="53"/>
      <c r="E101" s="53"/>
      <c r="F101" s="53"/>
      <c r="G101" s="53"/>
      <c r="H101" s="52"/>
      <c r="I101" s="52"/>
      <c r="J101" s="52"/>
      <c r="K101" s="52"/>
      <c r="L101" s="52"/>
      <c r="M101" s="52"/>
      <c r="N101" s="52"/>
      <c r="O101" s="52"/>
      <c r="P101" s="52"/>
      <c r="Q101" s="52"/>
      <c r="R101" s="52"/>
      <c r="S101" s="52"/>
      <c r="T101" s="52"/>
      <c r="U101" s="52"/>
      <c r="V101" s="52"/>
      <c r="W101" s="52"/>
      <c r="X101" s="52"/>
      <c r="Y101" s="52"/>
      <c r="Z101" s="52"/>
    </row>
    <row r="102" spans="1:26" s="51" customFormat="1" ht="16.5" customHeight="1">
      <c r="A102" s="52"/>
      <c r="B102" s="52"/>
      <c r="C102" s="53"/>
      <c r="D102" s="53"/>
      <c r="E102" s="53"/>
      <c r="F102" s="53"/>
      <c r="G102" s="53"/>
      <c r="H102" s="52"/>
      <c r="I102" s="52"/>
      <c r="J102" s="52"/>
      <c r="K102" s="52"/>
      <c r="L102" s="52"/>
      <c r="M102" s="52"/>
      <c r="N102" s="52"/>
      <c r="O102" s="52"/>
      <c r="P102" s="52"/>
      <c r="Q102" s="52"/>
      <c r="R102" s="52"/>
      <c r="S102" s="52"/>
      <c r="T102" s="52"/>
      <c r="U102" s="52"/>
      <c r="V102" s="52"/>
      <c r="W102" s="52"/>
      <c r="X102" s="52"/>
      <c r="Y102" s="52"/>
      <c r="Z102" s="52"/>
    </row>
    <row r="103" spans="1:26" s="51" customFormat="1" ht="16.5" customHeight="1">
      <c r="A103" s="52"/>
      <c r="B103" s="52"/>
      <c r="C103" s="53"/>
      <c r="D103" s="53"/>
      <c r="E103" s="53"/>
      <c r="F103" s="53"/>
      <c r="G103" s="53"/>
      <c r="H103" s="52"/>
      <c r="I103" s="52"/>
      <c r="J103" s="52"/>
      <c r="K103" s="52"/>
      <c r="L103" s="52"/>
      <c r="M103" s="52"/>
      <c r="N103" s="52"/>
      <c r="O103" s="52"/>
      <c r="P103" s="52"/>
      <c r="Q103" s="52"/>
      <c r="R103" s="52"/>
      <c r="S103" s="52"/>
      <c r="T103" s="52"/>
      <c r="U103" s="52"/>
      <c r="V103" s="52"/>
      <c r="W103" s="52"/>
      <c r="X103" s="52"/>
      <c r="Y103" s="52"/>
      <c r="Z103" s="52"/>
    </row>
    <row r="104" spans="1:26" s="51" customFormat="1" ht="16.5" customHeight="1">
      <c r="A104" s="52"/>
      <c r="B104" s="52"/>
      <c r="C104" s="53"/>
      <c r="D104" s="53"/>
      <c r="E104" s="53"/>
      <c r="F104" s="53"/>
      <c r="G104" s="53"/>
      <c r="H104" s="52"/>
      <c r="I104" s="52"/>
      <c r="J104" s="52"/>
      <c r="K104" s="52"/>
      <c r="L104" s="52"/>
      <c r="M104" s="52"/>
      <c r="N104" s="52"/>
      <c r="O104" s="52"/>
      <c r="P104" s="52"/>
      <c r="Q104" s="52"/>
      <c r="R104" s="52"/>
      <c r="S104" s="52"/>
      <c r="T104" s="52"/>
      <c r="U104" s="52"/>
      <c r="V104" s="52"/>
      <c r="W104" s="52"/>
      <c r="X104" s="52"/>
      <c r="Y104" s="52"/>
      <c r="Z104" s="52"/>
    </row>
    <row r="105" spans="1:26" s="51" customFormat="1" ht="16.5" customHeight="1">
      <c r="A105" s="52"/>
      <c r="B105" s="52"/>
      <c r="C105" s="53"/>
      <c r="D105" s="53"/>
      <c r="E105" s="53"/>
      <c r="F105" s="53"/>
      <c r="G105" s="53"/>
      <c r="H105" s="52"/>
      <c r="I105" s="52"/>
      <c r="J105" s="52"/>
      <c r="K105" s="52"/>
      <c r="L105" s="52"/>
      <c r="M105" s="52"/>
      <c r="N105" s="52"/>
      <c r="O105" s="52"/>
      <c r="P105" s="52"/>
      <c r="Q105" s="52"/>
      <c r="R105" s="52"/>
      <c r="S105" s="52"/>
      <c r="T105" s="52"/>
      <c r="U105" s="52"/>
      <c r="V105" s="52"/>
      <c r="W105" s="52"/>
      <c r="X105" s="52"/>
      <c r="Y105" s="52"/>
      <c r="Z105" s="52"/>
    </row>
    <row r="106" spans="1:26" s="51" customFormat="1" ht="16.5" customHeight="1">
      <c r="A106" s="52"/>
      <c r="B106" s="52"/>
      <c r="C106" s="53"/>
      <c r="D106" s="53"/>
      <c r="E106" s="53"/>
      <c r="F106" s="53"/>
      <c r="G106" s="53"/>
      <c r="H106" s="52"/>
      <c r="I106" s="52"/>
      <c r="J106" s="52"/>
      <c r="K106" s="52"/>
      <c r="L106" s="52"/>
      <c r="M106" s="52"/>
      <c r="N106" s="52"/>
      <c r="O106" s="52"/>
      <c r="P106" s="52"/>
      <c r="Q106" s="52"/>
      <c r="R106" s="52"/>
      <c r="S106" s="52"/>
      <c r="T106" s="52"/>
      <c r="U106" s="52"/>
      <c r="V106" s="52"/>
      <c r="W106" s="52"/>
      <c r="X106" s="52"/>
      <c r="Y106" s="52"/>
      <c r="Z106" s="52"/>
    </row>
    <row r="107" spans="1:26" s="51" customFormat="1" ht="16.5" customHeight="1">
      <c r="A107" s="52"/>
      <c r="B107" s="52"/>
      <c r="C107" s="53"/>
      <c r="D107" s="53"/>
      <c r="E107" s="53"/>
      <c r="F107" s="53"/>
      <c r="G107" s="53"/>
      <c r="H107" s="52"/>
      <c r="I107" s="52"/>
      <c r="J107" s="52"/>
      <c r="K107" s="52"/>
      <c r="L107" s="52"/>
      <c r="M107" s="52"/>
      <c r="N107" s="52"/>
      <c r="O107" s="52"/>
      <c r="P107" s="52"/>
      <c r="Q107" s="52"/>
      <c r="R107" s="52"/>
      <c r="S107" s="52"/>
      <c r="T107" s="52"/>
      <c r="U107" s="52"/>
      <c r="V107" s="52"/>
      <c r="W107" s="52"/>
      <c r="X107" s="52"/>
      <c r="Y107" s="52"/>
      <c r="Z107" s="52"/>
    </row>
    <row r="108" spans="1:26" s="51" customFormat="1" ht="16.5" customHeight="1">
      <c r="A108" s="52"/>
      <c r="B108" s="52"/>
      <c r="C108" s="53"/>
      <c r="D108" s="53"/>
      <c r="E108" s="53"/>
      <c r="F108" s="53"/>
      <c r="G108" s="53"/>
      <c r="H108" s="52"/>
      <c r="I108" s="52"/>
      <c r="J108" s="52"/>
      <c r="K108" s="52"/>
      <c r="L108" s="52"/>
      <c r="M108" s="52"/>
      <c r="N108" s="52"/>
      <c r="O108" s="52"/>
      <c r="P108" s="52"/>
      <c r="Q108" s="52"/>
      <c r="R108" s="52"/>
      <c r="S108" s="52"/>
      <c r="T108" s="52"/>
      <c r="U108" s="52"/>
      <c r="V108" s="52"/>
      <c r="W108" s="52"/>
      <c r="X108" s="52"/>
      <c r="Y108" s="52"/>
      <c r="Z108" s="52"/>
    </row>
    <row r="109" spans="1:26" s="51" customFormat="1" ht="16.5" customHeight="1">
      <c r="A109" s="52"/>
      <c r="B109" s="52"/>
      <c r="C109" s="53"/>
      <c r="D109" s="53"/>
      <c r="E109" s="53"/>
      <c r="F109" s="53"/>
      <c r="G109" s="53"/>
      <c r="H109" s="52"/>
      <c r="I109" s="52"/>
      <c r="J109" s="52"/>
      <c r="K109" s="52"/>
      <c r="L109" s="52"/>
      <c r="M109" s="52"/>
      <c r="N109" s="52"/>
      <c r="O109" s="52"/>
      <c r="P109" s="52"/>
      <c r="Q109" s="52"/>
      <c r="R109" s="52"/>
      <c r="S109" s="52"/>
      <c r="T109" s="52"/>
      <c r="U109" s="52"/>
      <c r="V109" s="52"/>
      <c r="W109" s="52"/>
      <c r="X109" s="52"/>
      <c r="Y109" s="52"/>
      <c r="Z109" s="52"/>
    </row>
    <row r="110" spans="1:26" s="51" customFormat="1" ht="16.5" customHeight="1">
      <c r="A110" s="52"/>
      <c r="B110" s="52"/>
      <c r="C110" s="53"/>
      <c r="D110" s="53"/>
      <c r="E110" s="53"/>
      <c r="F110" s="53"/>
      <c r="G110" s="53"/>
      <c r="H110" s="52"/>
      <c r="I110" s="52"/>
      <c r="J110" s="52"/>
      <c r="K110" s="52"/>
      <c r="L110" s="52"/>
      <c r="M110" s="52"/>
      <c r="N110" s="52"/>
      <c r="O110" s="52"/>
      <c r="P110" s="52"/>
      <c r="Q110" s="52"/>
      <c r="R110" s="52"/>
      <c r="S110" s="52"/>
      <c r="T110" s="52"/>
      <c r="U110" s="52"/>
      <c r="V110" s="52"/>
      <c r="W110" s="52"/>
      <c r="X110" s="52"/>
      <c r="Y110" s="52"/>
      <c r="Z110" s="52"/>
    </row>
    <row r="111" spans="1:26" s="51" customFormat="1" ht="16.5" customHeight="1">
      <c r="A111" s="52"/>
      <c r="B111" s="52"/>
      <c r="C111" s="53"/>
      <c r="D111" s="53"/>
      <c r="E111" s="53"/>
      <c r="F111" s="53"/>
      <c r="G111" s="53"/>
      <c r="H111" s="52"/>
      <c r="I111" s="52"/>
      <c r="J111" s="52"/>
      <c r="K111" s="52"/>
      <c r="L111" s="52"/>
      <c r="M111" s="52"/>
      <c r="N111" s="52"/>
      <c r="O111" s="52"/>
      <c r="P111" s="52"/>
      <c r="Q111" s="52"/>
      <c r="R111" s="52"/>
      <c r="S111" s="52"/>
      <c r="T111" s="52"/>
      <c r="U111" s="52"/>
      <c r="V111" s="52"/>
      <c r="W111" s="52"/>
      <c r="X111" s="52"/>
      <c r="Y111" s="52"/>
      <c r="Z111" s="52"/>
    </row>
    <row r="112" spans="1:26" s="51" customFormat="1" ht="16.5" customHeight="1">
      <c r="A112" s="52"/>
      <c r="B112" s="52"/>
      <c r="C112" s="53"/>
      <c r="D112" s="53"/>
      <c r="E112" s="53"/>
      <c r="F112" s="53"/>
      <c r="G112" s="53"/>
      <c r="H112" s="52"/>
      <c r="I112" s="52"/>
      <c r="J112" s="52"/>
      <c r="K112" s="52"/>
      <c r="L112" s="52"/>
      <c r="M112" s="52"/>
      <c r="N112" s="52"/>
      <c r="O112" s="52"/>
      <c r="P112" s="52"/>
      <c r="Q112" s="52"/>
      <c r="R112" s="52"/>
      <c r="S112" s="52"/>
      <c r="T112" s="52"/>
      <c r="U112" s="52"/>
      <c r="V112" s="52"/>
      <c r="W112" s="52"/>
      <c r="X112" s="52"/>
      <c r="Y112" s="52"/>
      <c r="Z112" s="52"/>
    </row>
    <row r="113" spans="1:26" s="51" customFormat="1" ht="16.5" customHeight="1">
      <c r="A113" s="52"/>
      <c r="B113" s="52"/>
      <c r="C113" s="53"/>
      <c r="D113" s="53"/>
      <c r="E113" s="53"/>
      <c r="F113" s="53"/>
      <c r="G113" s="53"/>
      <c r="H113" s="52"/>
      <c r="I113" s="52"/>
      <c r="J113" s="52"/>
      <c r="K113" s="52"/>
      <c r="L113" s="52"/>
      <c r="M113" s="52"/>
      <c r="N113" s="52"/>
      <c r="O113" s="52"/>
      <c r="P113" s="52"/>
      <c r="Q113" s="52"/>
      <c r="R113" s="52"/>
      <c r="S113" s="52"/>
      <c r="T113" s="52"/>
      <c r="U113" s="52"/>
      <c r="V113" s="52"/>
      <c r="W113" s="52"/>
      <c r="X113" s="52"/>
      <c r="Y113" s="52"/>
      <c r="Z113" s="52"/>
    </row>
    <row r="114" spans="1:26" s="51" customFormat="1" ht="16.5" customHeight="1">
      <c r="A114" s="52"/>
      <c r="B114" s="52"/>
      <c r="C114" s="53"/>
      <c r="D114" s="53"/>
      <c r="E114" s="53"/>
      <c r="F114" s="53"/>
      <c r="G114" s="53"/>
      <c r="H114" s="52"/>
      <c r="I114" s="52"/>
      <c r="J114" s="52"/>
      <c r="K114" s="52"/>
      <c r="L114" s="52"/>
      <c r="M114" s="52"/>
      <c r="N114" s="52"/>
      <c r="O114" s="52"/>
      <c r="P114" s="52"/>
      <c r="Q114" s="52"/>
      <c r="R114" s="52"/>
      <c r="S114" s="52"/>
      <c r="T114" s="52"/>
      <c r="U114" s="52"/>
      <c r="V114" s="52"/>
      <c r="W114" s="52"/>
      <c r="X114" s="52"/>
      <c r="Y114" s="52"/>
      <c r="Z114" s="52"/>
    </row>
    <row r="115" spans="1:26" s="51" customFormat="1" ht="16.5" customHeight="1">
      <c r="A115" s="52"/>
      <c r="B115" s="52"/>
      <c r="C115" s="53"/>
      <c r="D115" s="53"/>
      <c r="E115" s="53"/>
      <c r="F115" s="53"/>
      <c r="G115" s="53"/>
      <c r="H115" s="52"/>
      <c r="I115" s="52"/>
      <c r="J115" s="52"/>
      <c r="K115" s="52"/>
      <c r="L115" s="52"/>
      <c r="M115" s="52"/>
      <c r="N115" s="52"/>
      <c r="O115" s="52"/>
      <c r="P115" s="52"/>
      <c r="Q115" s="52"/>
      <c r="R115" s="52"/>
      <c r="S115" s="52"/>
      <c r="T115" s="52"/>
      <c r="U115" s="52"/>
      <c r="V115" s="52"/>
      <c r="W115" s="52"/>
      <c r="X115" s="52"/>
      <c r="Y115" s="52"/>
      <c r="Z115" s="52"/>
    </row>
    <row r="116" spans="1:26" s="51" customFormat="1" ht="16.5" customHeight="1">
      <c r="A116" s="52"/>
      <c r="B116" s="52"/>
      <c r="C116" s="53"/>
      <c r="D116" s="53"/>
      <c r="E116" s="53"/>
      <c r="F116" s="53"/>
      <c r="G116" s="53"/>
      <c r="H116" s="52"/>
      <c r="I116" s="52"/>
      <c r="J116" s="52"/>
      <c r="K116" s="52"/>
      <c r="L116" s="52"/>
      <c r="M116" s="52"/>
      <c r="N116" s="52"/>
      <c r="O116" s="52"/>
      <c r="P116" s="52"/>
      <c r="Q116" s="52"/>
      <c r="R116" s="52"/>
      <c r="S116" s="52"/>
      <c r="T116" s="52"/>
      <c r="U116" s="52"/>
      <c r="V116" s="52"/>
      <c r="W116" s="52"/>
      <c r="X116" s="52"/>
      <c r="Y116" s="52"/>
      <c r="Z116" s="52"/>
    </row>
    <row r="117" spans="1:26" s="51" customFormat="1" ht="16.5" customHeight="1">
      <c r="A117" s="52"/>
      <c r="B117" s="52"/>
      <c r="C117" s="53"/>
      <c r="D117" s="53"/>
      <c r="E117" s="53"/>
      <c r="F117" s="53"/>
      <c r="G117" s="53"/>
      <c r="H117" s="52"/>
      <c r="I117" s="52"/>
      <c r="J117" s="52"/>
      <c r="K117" s="52"/>
      <c r="L117" s="52"/>
      <c r="M117" s="52"/>
      <c r="N117" s="52"/>
      <c r="O117" s="52"/>
      <c r="P117" s="52"/>
      <c r="Q117" s="52"/>
      <c r="R117" s="52"/>
      <c r="S117" s="52"/>
      <c r="T117" s="52"/>
      <c r="U117" s="52"/>
      <c r="V117" s="52"/>
      <c r="W117" s="52"/>
      <c r="X117" s="52"/>
      <c r="Y117" s="52"/>
      <c r="Z117" s="52"/>
    </row>
    <row r="118" spans="1:26" s="51" customFormat="1" ht="16.5" customHeight="1">
      <c r="A118" s="52"/>
      <c r="B118" s="52"/>
      <c r="C118" s="53"/>
      <c r="D118" s="53"/>
      <c r="E118" s="53"/>
      <c r="F118" s="53"/>
      <c r="G118" s="53"/>
      <c r="H118" s="52"/>
      <c r="I118" s="52"/>
      <c r="J118" s="52"/>
      <c r="K118" s="52"/>
      <c r="L118" s="52"/>
      <c r="M118" s="52"/>
      <c r="N118" s="52"/>
      <c r="O118" s="52"/>
      <c r="P118" s="52"/>
      <c r="Q118" s="52"/>
      <c r="R118" s="52"/>
      <c r="S118" s="52"/>
      <c r="T118" s="52"/>
      <c r="U118" s="52"/>
      <c r="V118" s="52"/>
      <c r="W118" s="52"/>
      <c r="X118" s="52"/>
      <c r="Y118" s="52"/>
      <c r="Z118" s="52"/>
    </row>
    <row r="119" spans="1:26" s="51" customFormat="1" ht="16.5" customHeight="1">
      <c r="A119" s="52"/>
      <c r="B119" s="52"/>
      <c r="C119" s="53"/>
      <c r="D119" s="53"/>
      <c r="E119" s="53"/>
      <c r="F119" s="53"/>
      <c r="G119" s="53"/>
      <c r="H119" s="52"/>
      <c r="I119" s="52"/>
      <c r="J119" s="52"/>
      <c r="K119" s="52"/>
      <c r="L119" s="52"/>
      <c r="M119" s="52"/>
      <c r="N119" s="52"/>
      <c r="O119" s="52"/>
      <c r="P119" s="52"/>
      <c r="Q119" s="52"/>
      <c r="R119" s="52"/>
      <c r="S119" s="52"/>
      <c r="T119" s="52"/>
      <c r="U119" s="52"/>
      <c r="V119" s="52"/>
      <c r="W119" s="52"/>
      <c r="X119" s="52"/>
      <c r="Y119" s="52"/>
      <c r="Z119" s="52"/>
    </row>
    <row r="120" spans="1:26" s="51" customFormat="1" ht="16.5" customHeight="1">
      <c r="A120" s="52"/>
      <c r="B120" s="52"/>
      <c r="C120" s="53"/>
      <c r="D120" s="53"/>
      <c r="E120" s="53"/>
      <c r="F120" s="53"/>
      <c r="G120" s="53"/>
      <c r="H120" s="52"/>
      <c r="I120" s="52"/>
      <c r="J120" s="52"/>
      <c r="K120" s="52"/>
      <c r="L120" s="52"/>
      <c r="M120" s="52"/>
      <c r="N120" s="52"/>
      <c r="O120" s="52"/>
      <c r="P120" s="52"/>
      <c r="Q120" s="52"/>
      <c r="R120" s="52"/>
      <c r="S120" s="52"/>
      <c r="T120" s="52"/>
      <c r="U120" s="52"/>
      <c r="V120" s="52"/>
      <c r="W120" s="52"/>
      <c r="X120" s="52"/>
      <c r="Y120" s="52"/>
      <c r="Z120" s="52"/>
    </row>
    <row r="121" spans="1:26" s="51" customFormat="1" ht="16.5" customHeight="1">
      <c r="A121" s="52"/>
      <c r="B121" s="52"/>
      <c r="C121" s="53"/>
      <c r="D121" s="53"/>
      <c r="E121" s="53"/>
      <c r="F121" s="53"/>
      <c r="G121" s="53"/>
      <c r="H121" s="52"/>
      <c r="I121" s="52"/>
      <c r="J121" s="52"/>
      <c r="K121" s="52"/>
      <c r="L121" s="52"/>
      <c r="M121" s="52"/>
      <c r="N121" s="52"/>
      <c r="O121" s="52"/>
      <c r="P121" s="52"/>
      <c r="Q121" s="52"/>
      <c r="R121" s="52"/>
      <c r="S121" s="52"/>
      <c r="T121" s="52"/>
      <c r="U121" s="52"/>
      <c r="V121" s="52"/>
      <c r="W121" s="52"/>
      <c r="X121" s="52"/>
      <c r="Y121" s="52"/>
      <c r="Z121" s="52"/>
    </row>
    <row r="122" spans="1:26" s="51" customFormat="1" ht="16.5" customHeight="1">
      <c r="A122" s="52"/>
      <c r="B122" s="52"/>
      <c r="C122" s="53"/>
      <c r="D122" s="53"/>
      <c r="E122" s="53"/>
      <c r="F122" s="53"/>
      <c r="G122" s="53"/>
      <c r="H122" s="52"/>
      <c r="I122" s="52"/>
      <c r="J122" s="52"/>
      <c r="K122" s="52"/>
      <c r="L122" s="52"/>
      <c r="M122" s="52"/>
      <c r="N122" s="52"/>
      <c r="O122" s="52"/>
      <c r="P122" s="52"/>
      <c r="Q122" s="52"/>
      <c r="R122" s="52"/>
      <c r="S122" s="52"/>
      <c r="T122" s="52"/>
      <c r="U122" s="52"/>
      <c r="V122" s="52"/>
      <c r="W122" s="52"/>
      <c r="X122" s="52"/>
      <c r="Y122" s="52"/>
      <c r="Z122" s="52"/>
    </row>
    <row r="123" spans="1:26" s="51" customFormat="1" ht="16.5" customHeight="1">
      <c r="A123" s="52"/>
      <c r="B123" s="52"/>
      <c r="C123" s="53"/>
      <c r="D123" s="53"/>
      <c r="E123" s="53"/>
      <c r="F123" s="53"/>
      <c r="G123" s="53"/>
      <c r="H123" s="52"/>
      <c r="I123" s="52"/>
      <c r="J123" s="52"/>
      <c r="K123" s="52"/>
      <c r="L123" s="52"/>
      <c r="M123" s="52"/>
      <c r="N123" s="52"/>
      <c r="O123" s="52"/>
      <c r="P123" s="52"/>
      <c r="Q123" s="52"/>
      <c r="R123" s="52"/>
      <c r="S123" s="52"/>
      <c r="T123" s="52"/>
      <c r="U123" s="52"/>
      <c r="V123" s="52"/>
      <c r="W123" s="52"/>
      <c r="X123" s="52"/>
      <c r="Y123" s="52"/>
      <c r="Z123" s="52"/>
    </row>
    <row r="124" spans="1:26" s="51" customFormat="1" ht="16.5" customHeight="1">
      <c r="A124" s="52"/>
      <c r="B124" s="52"/>
      <c r="C124" s="53"/>
      <c r="D124" s="53"/>
      <c r="E124" s="53"/>
      <c r="F124" s="53"/>
      <c r="G124" s="53"/>
      <c r="H124" s="52"/>
      <c r="I124" s="52"/>
      <c r="J124" s="52"/>
      <c r="K124" s="52"/>
      <c r="L124" s="52"/>
      <c r="M124" s="52"/>
      <c r="N124" s="52"/>
      <c r="O124" s="52"/>
      <c r="P124" s="52"/>
      <c r="Q124" s="52"/>
      <c r="R124" s="52"/>
      <c r="S124" s="52"/>
      <c r="T124" s="52"/>
      <c r="U124" s="52"/>
      <c r="V124" s="52"/>
      <c r="W124" s="52"/>
      <c r="X124" s="52"/>
      <c r="Y124" s="52"/>
      <c r="Z124" s="52"/>
    </row>
    <row r="125" spans="1:26" s="51" customFormat="1" ht="16.5" customHeight="1">
      <c r="A125" s="52"/>
      <c r="B125" s="52"/>
      <c r="C125" s="53"/>
      <c r="D125" s="53"/>
      <c r="E125" s="53"/>
      <c r="F125" s="53"/>
      <c r="G125" s="53"/>
      <c r="H125" s="52"/>
      <c r="I125" s="52"/>
      <c r="J125" s="52"/>
      <c r="K125" s="52"/>
      <c r="L125" s="52"/>
      <c r="M125" s="52"/>
      <c r="N125" s="52"/>
      <c r="O125" s="52"/>
      <c r="P125" s="52"/>
      <c r="Q125" s="52"/>
      <c r="R125" s="52"/>
      <c r="S125" s="52"/>
      <c r="T125" s="52"/>
      <c r="U125" s="52"/>
      <c r="V125" s="52"/>
      <c r="W125" s="52"/>
      <c r="X125" s="52"/>
      <c r="Y125" s="52"/>
      <c r="Z125" s="52"/>
    </row>
    <row r="126" spans="1:26" s="51" customFormat="1" ht="16.5" customHeight="1">
      <c r="A126" s="52"/>
      <c r="B126" s="52"/>
      <c r="C126" s="53"/>
      <c r="D126" s="53"/>
      <c r="E126" s="53"/>
      <c r="F126" s="53"/>
      <c r="G126" s="53"/>
      <c r="H126" s="52"/>
      <c r="I126" s="52"/>
      <c r="J126" s="52"/>
      <c r="K126" s="52"/>
      <c r="L126" s="52"/>
      <c r="M126" s="52"/>
      <c r="N126" s="52"/>
      <c r="O126" s="52"/>
      <c r="P126" s="52"/>
      <c r="Q126" s="52"/>
      <c r="R126" s="52"/>
      <c r="S126" s="52"/>
      <c r="T126" s="52"/>
      <c r="U126" s="52"/>
      <c r="V126" s="52"/>
      <c r="W126" s="52"/>
      <c r="X126" s="52"/>
      <c r="Y126" s="52"/>
      <c r="Z126" s="52"/>
    </row>
    <row r="127" spans="1:26" s="51" customFormat="1" ht="16.5" customHeight="1">
      <c r="A127" s="52"/>
      <c r="B127" s="52"/>
      <c r="C127" s="53"/>
      <c r="D127" s="53"/>
      <c r="E127" s="53"/>
      <c r="F127" s="53"/>
      <c r="G127" s="53"/>
      <c r="H127" s="52"/>
      <c r="I127" s="52"/>
      <c r="J127" s="52"/>
      <c r="K127" s="52"/>
      <c r="L127" s="52"/>
      <c r="M127" s="52"/>
      <c r="N127" s="52"/>
      <c r="O127" s="52"/>
      <c r="P127" s="52"/>
      <c r="Q127" s="52"/>
      <c r="R127" s="52"/>
      <c r="S127" s="52"/>
      <c r="T127" s="52"/>
      <c r="U127" s="52"/>
      <c r="V127" s="52"/>
      <c r="W127" s="52"/>
      <c r="X127" s="52"/>
      <c r="Y127" s="52"/>
      <c r="Z127" s="52"/>
    </row>
    <row r="128" spans="1:26" s="51" customFormat="1" ht="16.5" customHeight="1">
      <c r="A128" s="52"/>
      <c r="B128" s="52"/>
      <c r="C128" s="53"/>
      <c r="D128" s="53"/>
      <c r="E128" s="53"/>
      <c r="F128" s="53"/>
      <c r="G128" s="53"/>
      <c r="H128" s="52"/>
      <c r="I128" s="52"/>
      <c r="J128" s="52"/>
      <c r="K128" s="52"/>
      <c r="L128" s="52"/>
      <c r="M128" s="52"/>
      <c r="N128" s="52"/>
      <c r="O128" s="52"/>
      <c r="P128" s="52"/>
      <c r="Q128" s="52"/>
      <c r="R128" s="52"/>
      <c r="S128" s="52"/>
      <c r="T128" s="52"/>
      <c r="U128" s="52"/>
      <c r="V128" s="52"/>
      <c r="W128" s="52"/>
      <c r="X128" s="52"/>
      <c r="Y128" s="52"/>
      <c r="Z128" s="52"/>
    </row>
    <row r="129" spans="1:26" s="51" customFormat="1" ht="16.5" customHeight="1">
      <c r="A129" s="52"/>
      <c r="B129" s="52"/>
      <c r="C129" s="53"/>
      <c r="D129" s="53"/>
      <c r="E129" s="53"/>
      <c r="F129" s="53"/>
      <c r="G129" s="53"/>
      <c r="H129" s="52"/>
      <c r="I129" s="52"/>
      <c r="J129" s="52"/>
      <c r="K129" s="52"/>
      <c r="L129" s="52"/>
      <c r="M129" s="52"/>
      <c r="N129" s="52"/>
      <c r="O129" s="52"/>
      <c r="P129" s="52"/>
      <c r="Q129" s="52"/>
      <c r="R129" s="52"/>
      <c r="S129" s="52"/>
      <c r="T129" s="52"/>
      <c r="U129" s="52"/>
      <c r="V129" s="52"/>
      <c r="W129" s="52"/>
      <c r="X129" s="52"/>
      <c r="Y129" s="52"/>
      <c r="Z129" s="52"/>
    </row>
    <row r="130" spans="1:26" s="51" customFormat="1" ht="16.5" customHeight="1">
      <c r="A130" s="52"/>
      <c r="B130" s="52"/>
      <c r="C130" s="53"/>
      <c r="D130" s="53"/>
      <c r="E130" s="53"/>
      <c r="F130" s="53"/>
      <c r="G130" s="53"/>
      <c r="H130" s="52"/>
      <c r="I130" s="52"/>
      <c r="J130" s="52"/>
      <c r="K130" s="52"/>
      <c r="L130" s="52"/>
      <c r="M130" s="52"/>
      <c r="N130" s="52"/>
      <c r="O130" s="52"/>
      <c r="P130" s="52"/>
      <c r="Q130" s="52"/>
      <c r="R130" s="52"/>
      <c r="S130" s="52"/>
      <c r="T130" s="52"/>
      <c r="U130" s="52"/>
      <c r="V130" s="52"/>
      <c r="W130" s="52"/>
      <c r="X130" s="52"/>
      <c r="Y130" s="52"/>
      <c r="Z130" s="52"/>
    </row>
    <row r="131" spans="1:26" s="51" customFormat="1" ht="16.5" customHeight="1">
      <c r="A131" s="52"/>
      <c r="B131" s="52"/>
      <c r="C131" s="53"/>
      <c r="D131" s="53"/>
      <c r="E131" s="53"/>
      <c r="F131" s="53"/>
      <c r="G131" s="53"/>
      <c r="H131" s="52"/>
      <c r="I131" s="52"/>
      <c r="J131" s="52"/>
      <c r="K131" s="52"/>
      <c r="L131" s="52"/>
      <c r="M131" s="52"/>
      <c r="N131" s="52"/>
      <c r="O131" s="52"/>
      <c r="P131" s="52"/>
      <c r="Q131" s="52"/>
      <c r="R131" s="52"/>
      <c r="S131" s="52"/>
      <c r="T131" s="52"/>
      <c r="U131" s="52"/>
      <c r="V131" s="52"/>
      <c r="W131" s="52"/>
      <c r="X131" s="52"/>
      <c r="Y131" s="52"/>
      <c r="Z131" s="52"/>
    </row>
    <row r="132" spans="1:26" s="51" customFormat="1" ht="16.5" customHeight="1">
      <c r="A132" s="52"/>
      <c r="B132" s="52"/>
      <c r="C132" s="53"/>
      <c r="D132" s="53"/>
      <c r="E132" s="53"/>
      <c r="F132" s="53"/>
      <c r="G132" s="53"/>
      <c r="H132" s="52"/>
      <c r="I132" s="52"/>
      <c r="J132" s="52"/>
      <c r="K132" s="52"/>
      <c r="L132" s="52"/>
      <c r="M132" s="52"/>
      <c r="N132" s="52"/>
      <c r="O132" s="52"/>
      <c r="P132" s="52"/>
      <c r="Q132" s="52"/>
      <c r="R132" s="52"/>
      <c r="S132" s="52"/>
      <c r="T132" s="52"/>
      <c r="U132" s="52"/>
      <c r="V132" s="52"/>
      <c r="W132" s="52"/>
      <c r="X132" s="52"/>
      <c r="Y132" s="52"/>
      <c r="Z132" s="52"/>
    </row>
    <row r="133" spans="1:26" s="51" customFormat="1" ht="16.5" customHeight="1">
      <c r="A133" s="52"/>
      <c r="B133" s="52"/>
      <c r="C133" s="53"/>
      <c r="D133" s="53"/>
      <c r="E133" s="53"/>
      <c r="F133" s="53"/>
      <c r="G133" s="53"/>
      <c r="H133" s="52"/>
      <c r="I133" s="52"/>
      <c r="J133" s="52"/>
      <c r="K133" s="52"/>
      <c r="L133" s="52"/>
      <c r="M133" s="52"/>
      <c r="N133" s="52"/>
      <c r="O133" s="52"/>
      <c r="P133" s="52"/>
      <c r="Q133" s="52"/>
      <c r="R133" s="52"/>
      <c r="S133" s="52"/>
      <c r="T133" s="52"/>
      <c r="U133" s="52"/>
      <c r="V133" s="52"/>
      <c r="W133" s="52"/>
      <c r="X133" s="52"/>
      <c r="Y133" s="52"/>
      <c r="Z133" s="52"/>
    </row>
    <row r="134" spans="1:26" s="51" customFormat="1" ht="16.5" customHeight="1">
      <c r="A134" s="52"/>
      <c r="B134" s="52"/>
      <c r="C134" s="53"/>
      <c r="D134" s="53"/>
      <c r="E134" s="53"/>
      <c r="F134" s="53"/>
      <c r="G134" s="53"/>
      <c r="H134" s="52"/>
      <c r="I134" s="52"/>
      <c r="J134" s="52"/>
      <c r="K134" s="52"/>
      <c r="L134" s="52"/>
      <c r="M134" s="52"/>
      <c r="N134" s="52"/>
      <c r="O134" s="52"/>
      <c r="P134" s="52"/>
      <c r="Q134" s="52"/>
      <c r="R134" s="52"/>
      <c r="S134" s="52"/>
      <c r="T134" s="52"/>
      <c r="U134" s="52"/>
      <c r="V134" s="52"/>
      <c r="W134" s="52"/>
      <c r="X134" s="52"/>
      <c r="Y134" s="52"/>
      <c r="Z134" s="52"/>
    </row>
    <row r="135" spans="1:26" s="51" customFormat="1" ht="16.5" customHeight="1">
      <c r="A135" s="52"/>
      <c r="B135" s="52"/>
      <c r="C135" s="53"/>
      <c r="D135" s="53"/>
      <c r="E135" s="53"/>
      <c r="F135" s="53"/>
      <c r="G135" s="53"/>
      <c r="H135" s="52"/>
      <c r="I135" s="52"/>
      <c r="J135" s="52"/>
      <c r="K135" s="52"/>
      <c r="L135" s="52"/>
      <c r="M135" s="52"/>
      <c r="N135" s="52"/>
      <c r="O135" s="52"/>
      <c r="P135" s="52"/>
      <c r="Q135" s="52"/>
      <c r="R135" s="52"/>
      <c r="S135" s="52"/>
      <c r="T135" s="52"/>
      <c r="U135" s="52"/>
      <c r="V135" s="52"/>
      <c r="W135" s="52"/>
      <c r="X135" s="52"/>
      <c r="Y135" s="52"/>
      <c r="Z135" s="52"/>
    </row>
    <row r="136" spans="1:26" s="51" customFormat="1" ht="16.5" customHeight="1">
      <c r="A136" s="52"/>
      <c r="B136" s="52"/>
      <c r="C136" s="53"/>
      <c r="D136" s="53"/>
      <c r="E136" s="53"/>
      <c r="F136" s="53"/>
      <c r="G136" s="53"/>
      <c r="H136" s="52"/>
      <c r="I136" s="52"/>
      <c r="J136" s="52"/>
      <c r="K136" s="52"/>
      <c r="L136" s="52"/>
      <c r="M136" s="52"/>
      <c r="N136" s="52"/>
      <c r="O136" s="52"/>
      <c r="P136" s="52"/>
      <c r="Q136" s="52"/>
      <c r="R136" s="52"/>
      <c r="S136" s="52"/>
      <c r="T136" s="52"/>
      <c r="U136" s="52"/>
      <c r="V136" s="52"/>
      <c r="W136" s="52"/>
      <c r="X136" s="52"/>
      <c r="Y136" s="52"/>
      <c r="Z136" s="52"/>
    </row>
    <row r="137" spans="1:26" s="51" customFormat="1" ht="16.5" customHeight="1">
      <c r="A137" s="52"/>
      <c r="B137" s="52"/>
      <c r="C137" s="53"/>
      <c r="D137" s="53"/>
      <c r="E137" s="53"/>
      <c r="F137" s="53"/>
      <c r="G137" s="53"/>
      <c r="H137" s="52"/>
      <c r="I137" s="52"/>
      <c r="J137" s="52"/>
      <c r="K137" s="52"/>
      <c r="L137" s="52"/>
      <c r="M137" s="52"/>
      <c r="N137" s="52"/>
      <c r="O137" s="52"/>
      <c r="P137" s="52"/>
      <c r="Q137" s="52"/>
      <c r="R137" s="52"/>
      <c r="S137" s="52"/>
      <c r="T137" s="52"/>
      <c r="U137" s="52"/>
      <c r="V137" s="52"/>
      <c r="W137" s="52"/>
      <c r="X137" s="52"/>
      <c r="Y137" s="52"/>
      <c r="Z137" s="52"/>
    </row>
    <row r="138" spans="1:26" s="51" customFormat="1" ht="16.5" customHeight="1">
      <c r="A138" s="52"/>
      <c r="B138" s="52"/>
      <c r="C138" s="53"/>
      <c r="D138" s="53"/>
      <c r="E138" s="53"/>
      <c r="F138" s="53"/>
      <c r="G138" s="53"/>
      <c r="H138" s="52"/>
      <c r="I138" s="52"/>
      <c r="J138" s="52"/>
      <c r="K138" s="52"/>
      <c r="L138" s="52"/>
      <c r="M138" s="52"/>
      <c r="N138" s="52"/>
      <c r="O138" s="52"/>
      <c r="P138" s="52"/>
      <c r="Q138" s="52"/>
      <c r="R138" s="52"/>
      <c r="S138" s="52"/>
      <c r="T138" s="52"/>
      <c r="U138" s="52"/>
      <c r="V138" s="52"/>
      <c r="W138" s="52"/>
      <c r="X138" s="52"/>
      <c r="Y138" s="52"/>
      <c r="Z138" s="52"/>
    </row>
    <row r="139" spans="1:26" s="51" customFormat="1" ht="16.5" customHeight="1">
      <c r="A139" s="52"/>
      <c r="B139" s="52"/>
      <c r="C139" s="53"/>
      <c r="D139" s="53"/>
      <c r="E139" s="53"/>
      <c r="F139" s="53"/>
      <c r="G139" s="53"/>
      <c r="H139" s="52"/>
      <c r="I139" s="52"/>
      <c r="J139" s="52"/>
      <c r="K139" s="52"/>
      <c r="L139" s="52"/>
      <c r="M139" s="52"/>
      <c r="N139" s="52"/>
      <c r="O139" s="52"/>
      <c r="P139" s="52"/>
      <c r="Q139" s="52"/>
      <c r="R139" s="52"/>
      <c r="S139" s="52"/>
      <c r="T139" s="52"/>
      <c r="U139" s="52"/>
      <c r="V139" s="52"/>
      <c r="W139" s="52"/>
      <c r="X139" s="52"/>
      <c r="Y139" s="52"/>
      <c r="Z139" s="52"/>
    </row>
    <row r="140" spans="1:26" s="51" customFormat="1" ht="16.5" customHeight="1">
      <c r="A140" s="52"/>
      <c r="B140" s="52"/>
      <c r="C140" s="53"/>
      <c r="D140" s="53"/>
      <c r="E140" s="53"/>
      <c r="F140" s="53"/>
      <c r="G140" s="53"/>
      <c r="H140" s="52"/>
      <c r="I140" s="52"/>
      <c r="J140" s="52"/>
      <c r="K140" s="52"/>
      <c r="L140" s="52"/>
      <c r="M140" s="52"/>
      <c r="N140" s="52"/>
      <c r="O140" s="52"/>
      <c r="P140" s="52"/>
      <c r="Q140" s="52"/>
      <c r="R140" s="52"/>
      <c r="S140" s="52"/>
      <c r="T140" s="52"/>
      <c r="U140" s="52"/>
      <c r="V140" s="52"/>
      <c r="W140" s="52"/>
      <c r="X140" s="52"/>
      <c r="Y140" s="52"/>
      <c r="Z140" s="52"/>
    </row>
    <row r="141" spans="1:26" ht="16.5" customHeight="1">
      <c r="A141" s="2"/>
      <c r="B141" s="2"/>
      <c r="C141" s="14"/>
      <c r="D141" s="14"/>
      <c r="E141" s="14"/>
      <c r="F141" s="14"/>
      <c r="G141" s="14"/>
      <c r="H141" s="2"/>
      <c r="I141" s="2"/>
      <c r="J141" s="2"/>
      <c r="K141" s="2"/>
      <c r="L141" s="2"/>
      <c r="M141" s="2"/>
      <c r="N141" s="2"/>
      <c r="O141" s="2"/>
      <c r="P141" s="2"/>
      <c r="Q141" s="2"/>
      <c r="R141" s="2"/>
      <c r="S141" s="52"/>
      <c r="T141" s="52"/>
      <c r="U141" s="52"/>
      <c r="V141" s="52"/>
      <c r="W141" s="52"/>
      <c r="X141" s="52"/>
      <c r="Y141" s="52"/>
      <c r="Z141" s="2"/>
    </row>
    <row r="142" spans="1:26" ht="16.5" customHeight="1">
      <c r="A142" s="2"/>
      <c r="B142" s="2"/>
      <c r="C142" s="14"/>
      <c r="D142" s="14"/>
      <c r="E142" s="14"/>
      <c r="F142" s="14"/>
      <c r="G142" s="14"/>
      <c r="H142" s="2"/>
      <c r="I142" s="2"/>
      <c r="J142" s="2"/>
      <c r="K142" s="2"/>
      <c r="L142" s="2"/>
      <c r="M142" s="2"/>
      <c r="N142" s="2"/>
      <c r="O142" s="2"/>
      <c r="P142" s="2"/>
      <c r="Q142" s="2"/>
      <c r="R142" s="2"/>
      <c r="S142" s="52"/>
      <c r="T142" s="52"/>
      <c r="U142" s="52"/>
      <c r="V142" s="52"/>
      <c r="W142" s="52"/>
      <c r="X142" s="52"/>
      <c r="Y142" s="52"/>
      <c r="Z142" s="2"/>
    </row>
    <row r="143" spans="1:26" ht="16.5" customHeight="1">
      <c r="A143" s="2"/>
      <c r="B143" s="2"/>
      <c r="C143" s="14"/>
      <c r="D143" s="14"/>
      <c r="E143" s="14"/>
      <c r="F143" s="14"/>
      <c r="G143" s="14"/>
      <c r="H143" s="2"/>
      <c r="I143" s="2"/>
      <c r="J143" s="2"/>
      <c r="K143" s="2"/>
      <c r="L143" s="2"/>
      <c r="M143" s="2"/>
      <c r="N143" s="2"/>
      <c r="O143" s="2"/>
      <c r="P143" s="2"/>
      <c r="Q143" s="2"/>
      <c r="R143" s="2"/>
      <c r="S143" s="52"/>
      <c r="T143" s="52"/>
      <c r="U143" s="52"/>
      <c r="V143" s="52"/>
      <c r="W143" s="52"/>
      <c r="X143" s="52"/>
      <c r="Y143" s="52"/>
      <c r="Z143" s="2"/>
    </row>
    <row r="144" spans="1:26" ht="16.5" customHeight="1">
      <c r="A144" s="2"/>
      <c r="B144" s="2"/>
      <c r="C144" s="14"/>
      <c r="D144" s="14"/>
      <c r="E144" s="14"/>
      <c r="F144" s="14"/>
      <c r="G144" s="14"/>
      <c r="H144" s="2"/>
      <c r="I144" s="2"/>
      <c r="J144" s="2"/>
      <c r="K144" s="2"/>
      <c r="L144" s="2"/>
      <c r="M144" s="2"/>
      <c r="N144" s="2"/>
      <c r="O144" s="2"/>
      <c r="P144" s="2"/>
      <c r="Q144" s="2"/>
      <c r="R144" s="2"/>
      <c r="S144" s="52"/>
      <c r="T144" s="52"/>
      <c r="U144" s="52"/>
      <c r="V144" s="52"/>
      <c r="W144" s="52"/>
      <c r="X144" s="52"/>
      <c r="Y144" s="52"/>
      <c r="Z144" s="2"/>
    </row>
    <row r="145" spans="1:26" ht="16.5" customHeight="1">
      <c r="A145" s="2"/>
      <c r="B145" s="2"/>
      <c r="C145" s="14"/>
      <c r="D145" s="14"/>
      <c r="E145" s="14"/>
      <c r="F145" s="14"/>
      <c r="G145" s="14"/>
      <c r="H145" s="2"/>
      <c r="I145" s="2"/>
      <c r="J145" s="2"/>
      <c r="K145" s="2"/>
      <c r="L145" s="2"/>
      <c r="M145" s="2"/>
      <c r="N145" s="2"/>
      <c r="O145" s="2"/>
      <c r="P145" s="2"/>
      <c r="Q145" s="2"/>
      <c r="R145" s="2"/>
      <c r="S145" s="52"/>
      <c r="T145" s="52"/>
      <c r="U145" s="52"/>
      <c r="V145" s="52"/>
      <c r="W145" s="52"/>
      <c r="X145" s="52"/>
      <c r="Y145" s="52"/>
      <c r="Z145" s="2"/>
    </row>
    <row r="146" spans="1:26" ht="16.5" customHeight="1">
      <c r="A146" s="2"/>
      <c r="B146" s="2"/>
      <c r="C146" s="14"/>
      <c r="D146" s="14"/>
      <c r="E146" s="14"/>
      <c r="F146" s="14"/>
      <c r="G146" s="14"/>
      <c r="H146" s="2"/>
      <c r="I146" s="2"/>
      <c r="J146" s="2"/>
      <c r="K146" s="2"/>
      <c r="L146" s="2"/>
      <c r="M146" s="2"/>
      <c r="N146" s="2"/>
      <c r="O146" s="2"/>
      <c r="P146" s="2"/>
      <c r="Q146" s="2"/>
      <c r="R146" s="2"/>
      <c r="S146" s="52"/>
      <c r="T146" s="52"/>
      <c r="U146" s="52"/>
      <c r="V146" s="52"/>
      <c r="W146" s="52"/>
      <c r="X146" s="52"/>
      <c r="Y146" s="52"/>
      <c r="Z146" s="2"/>
    </row>
    <row r="147" spans="1:26" ht="16.5" customHeight="1">
      <c r="A147" s="2"/>
      <c r="B147" s="2"/>
      <c r="C147" s="14"/>
      <c r="D147" s="14"/>
      <c r="E147" s="14"/>
      <c r="F147" s="14"/>
      <c r="G147" s="14"/>
      <c r="H147" s="2"/>
      <c r="I147" s="2"/>
      <c r="J147" s="2"/>
      <c r="K147" s="2"/>
      <c r="L147" s="2"/>
      <c r="M147" s="2"/>
      <c r="N147" s="2"/>
      <c r="O147" s="2"/>
      <c r="P147" s="2"/>
      <c r="Q147" s="2"/>
      <c r="R147" s="2"/>
      <c r="S147" s="52"/>
      <c r="T147" s="52"/>
      <c r="U147" s="52"/>
      <c r="V147" s="52"/>
      <c r="W147" s="52"/>
      <c r="X147" s="52"/>
      <c r="Y147" s="52"/>
      <c r="Z147" s="2"/>
    </row>
    <row r="148" spans="1:26" ht="16.5" customHeight="1">
      <c r="A148" s="2"/>
      <c r="B148" s="2"/>
      <c r="C148" s="14"/>
      <c r="D148" s="14"/>
      <c r="E148" s="14"/>
      <c r="F148" s="14"/>
      <c r="G148" s="14"/>
      <c r="H148" s="2"/>
      <c r="I148" s="2"/>
      <c r="J148" s="2"/>
      <c r="K148" s="2"/>
      <c r="L148" s="2"/>
      <c r="M148" s="2"/>
      <c r="N148" s="2"/>
      <c r="O148" s="2"/>
      <c r="P148" s="2"/>
      <c r="Q148" s="2"/>
      <c r="R148" s="2"/>
      <c r="S148" s="52"/>
      <c r="T148" s="52"/>
      <c r="U148" s="52"/>
      <c r="V148" s="52"/>
      <c r="W148" s="52"/>
      <c r="X148" s="52"/>
      <c r="Y148" s="52"/>
      <c r="Z148" s="2"/>
    </row>
    <row r="149" spans="1:26" ht="16.5" customHeight="1">
      <c r="A149" s="2"/>
      <c r="B149" s="2"/>
      <c r="C149" s="14"/>
      <c r="D149" s="14"/>
      <c r="E149" s="14"/>
      <c r="F149" s="14"/>
      <c r="G149" s="14"/>
      <c r="H149" s="2"/>
      <c r="I149" s="2"/>
      <c r="J149" s="2"/>
      <c r="K149" s="2"/>
      <c r="L149" s="2"/>
      <c r="M149" s="2"/>
      <c r="N149" s="2"/>
      <c r="O149" s="2"/>
      <c r="P149" s="2"/>
      <c r="Q149" s="2"/>
      <c r="R149" s="2"/>
      <c r="S149" s="52"/>
      <c r="T149" s="52"/>
      <c r="U149" s="52"/>
      <c r="V149" s="52"/>
      <c r="W149" s="52"/>
      <c r="X149" s="52"/>
      <c r="Y149" s="52"/>
      <c r="Z149" s="2"/>
    </row>
    <row r="150" spans="1:26" ht="16.5" customHeight="1">
      <c r="A150" s="2"/>
      <c r="B150" s="2"/>
      <c r="C150" s="14"/>
      <c r="D150" s="14"/>
      <c r="E150" s="14"/>
      <c r="F150" s="14"/>
      <c r="G150" s="14"/>
      <c r="H150" s="2"/>
      <c r="I150" s="2"/>
      <c r="J150" s="2"/>
      <c r="K150" s="2"/>
      <c r="L150" s="2"/>
      <c r="M150" s="2"/>
      <c r="N150" s="2"/>
      <c r="O150" s="2"/>
      <c r="P150" s="2"/>
      <c r="Q150" s="2"/>
      <c r="R150" s="2"/>
      <c r="S150" s="52"/>
      <c r="T150" s="52"/>
      <c r="U150" s="52"/>
      <c r="V150" s="52"/>
      <c r="W150" s="52"/>
      <c r="X150" s="52"/>
      <c r="Y150" s="52"/>
      <c r="Z150" s="2"/>
    </row>
    <row r="151" spans="1:26" ht="16.5" customHeight="1">
      <c r="A151" s="2"/>
      <c r="B151" s="2"/>
      <c r="C151" s="14"/>
      <c r="D151" s="14"/>
      <c r="E151" s="14"/>
      <c r="F151" s="14"/>
      <c r="G151" s="14"/>
      <c r="H151" s="2"/>
      <c r="I151" s="2"/>
      <c r="J151" s="2"/>
      <c r="K151" s="2"/>
      <c r="L151" s="2"/>
      <c r="M151" s="2"/>
      <c r="N151" s="2"/>
      <c r="O151" s="2"/>
      <c r="P151" s="2"/>
      <c r="Q151" s="2"/>
      <c r="R151" s="2"/>
      <c r="S151" s="52"/>
      <c r="T151" s="52"/>
      <c r="U151" s="52"/>
      <c r="V151" s="52"/>
      <c r="W151" s="52"/>
      <c r="X151" s="52"/>
      <c r="Y151" s="52"/>
      <c r="Z151" s="2"/>
    </row>
    <row r="152" spans="1:26" ht="16.5" customHeight="1">
      <c r="A152" s="2"/>
      <c r="B152" s="2"/>
      <c r="C152" s="14"/>
      <c r="D152" s="14"/>
      <c r="E152" s="14"/>
      <c r="F152" s="14"/>
      <c r="G152" s="14"/>
      <c r="H152" s="2"/>
      <c r="I152" s="2"/>
      <c r="J152" s="2"/>
      <c r="K152" s="2"/>
      <c r="L152" s="2"/>
      <c r="M152" s="2"/>
      <c r="N152" s="2"/>
      <c r="O152" s="2"/>
      <c r="P152" s="2"/>
      <c r="Q152" s="2"/>
      <c r="R152" s="2"/>
      <c r="S152" s="52"/>
      <c r="T152" s="52"/>
      <c r="U152" s="52"/>
      <c r="V152" s="52"/>
      <c r="W152" s="52"/>
      <c r="X152" s="52"/>
      <c r="Y152" s="52"/>
      <c r="Z152" s="2"/>
    </row>
    <row r="153" spans="1:26" ht="16.5" customHeight="1">
      <c r="A153" s="2"/>
      <c r="B153" s="2"/>
      <c r="C153" s="14"/>
      <c r="D153" s="14"/>
      <c r="E153" s="14"/>
      <c r="F153" s="14"/>
      <c r="G153" s="14"/>
      <c r="H153" s="2"/>
      <c r="I153" s="2"/>
      <c r="J153" s="2"/>
      <c r="K153" s="2"/>
      <c r="L153" s="2"/>
      <c r="M153" s="2"/>
      <c r="N153" s="2"/>
      <c r="O153" s="2"/>
      <c r="P153" s="2"/>
      <c r="Q153" s="2"/>
      <c r="R153" s="2"/>
      <c r="S153" s="52"/>
      <c r="T153" s="52"/>
      <c r="U153" s="52"/>
      <c r="V153" s="52"/>
      <c r="W153" s="52"/>
      <c r="X153" s="52"/>
      <c r="Y153" s="52"/>
      <c r="Z153" s="2"/>
    </row>
    <row r="154" spans="1:26" ht="16.5" customHeight="1">
      <c r="A154" s="2"/>
      <c r="B154" s="2"/>
      <c r="C154" s="14"/>
      <c r="D154" s="14"/>
      <c r="E154" s="14"/>
      <c r="F154" s="14"/>
      <c r="G154" s="14"/>
      <c r="H154" s="2"/>
      <c r="I154" s="2"/>
      <c r="J154" s="2"/>
      <c r="K154" s="2"/>
      <c r="L154" s="2"/>
      <c r="M154" s="2"/>
      <c r="N154" s="2"/>
      <c r="O154" s="2"/>
      <c r="P154" s="2"/>
      <c r="Q154" s="2"/>
      <c r="R154" s="2"/>
      <c r="S154" s="52"/>
      <c r="T154" s="52"/>
      <c r="U154" s="52"/>
      <c r="V154" s="52"/>
      <c r="W154" s="52"/>
      <c r="X154" s="52"/>
      <c r="Y154" s="52"/>
      <c r="Z154" s="2"/>
    </row>
    <row r="155" spans="1:26" ht="16.5" customHeight="1">
      <c r="A155" s="2"/>
      <c r="B155" s="2"/>
      <c r="C155" s="14"/>
      <c r="D155" s="14"/>
      <c r="E155" s="14"/>
      <c r="F155" s="14"/>
      <c r="G155" s="14"/>
      <c r="H155" s="2"/>
      <c r="I155" s="2"/>
      <c r="J155" s="2"/>
      <c r="K155" s="2"/>
      <c r="L155" s="2"/>
      <c r="M155" s="2"/>
      <c r="N155" s="2"/>
      <c r="O155" s="2"/>
      <c r="P155" s="2"/>
      <c r="Q155" s="2"/>
      <c r="R155" s="2"/>
      <c r="S155" s="52"/>
      <c r="T155" s="52"/>
      <c r="U155" s="52"/>
      <c r="V155" s="52"/>
      <c r="W155" s="52"/>
      <c r="X155" s="52"/>
      <c r="Y155" s="52"/>
      <c r="Z155" s="2"/>
    </row>
    <row r="156" spans="1:26" ht="16.5" customHeight="1">
      <c r="A156" s="2"/>
      <c r="B156" s="2"/>
      <c r="C156" s="14"/>
      <c r="D156" s="14"/>
      <c r="E156" s="14"/>
      <c r="F156" s="14"/>
      <c r="G156" s="14"/>
      <c r="H156" s="2"/>
      <c r="I156" s="2"/>
      <c r="J156" s="2"/>
      <c r="K156" s="2"/>
      <c r="L156" s="2"/>
      <c r="M156" s="2"/>
      <c r="N156" s="2"/>
      <c r="O156" s="2"/>
      <c r="P156" s="2"/>
      <c r="Q156" s="2"/>
      <c r="R156" s="2"/>
      <c r="S156" s="52"/>
      <c r="T156" s="52"/>
      <c r="U156" s="52"/>
      <c r="V156" s="52"/>
      <c r="W156" s="52"/>
      <c r="X156" s="52"/>
      <c r="Y156" s="52"/>
      <c r="Z156" s="2"/>
    </row>
    <row r="157" spans="1:26" ht="16.5" customHeight="1">
      <c r="A157" s="2"/>
      <c r="B157" s="2"/>
      <c r="C157" s="14"/>
      <c r="D157" s="14"/>
      <c r="E157" s="14"/>
      <c r="F157" s="14"/>
      <c r="G157" s="14"/>
      <c r="H157" s="2"/>
      <c r="I157" s="2"/>
      <c r="J157" s="2"/>
      <c r="K157" s="2"/>
      <c r="L157" s="2"/>
      <c r="M157" s="2"/>
      <c r="N157" s="2"/>
      <c r="O157" s="2"/>
      <c r="P157" s="2"/>
      <c r="Q157" s="2"/>
      <c r="R157" s="2"/>
      <c r="S157" s="52"/>
      <c r="T157" s="52"/>
      <c r="U157" s="52"/>
      <c r="V157" s="52"/>
      <c r="W157" s="52"/>
      <c r="X157" s="52"/>
      <c r="Y157" s="52"/>
      <c r="Z157" s="2"/>
    </row>
    <row r="158" spans="1:26" ht="16.5" customHeight="1">
      <c r="A158" s="2"/>
      <c r="B158" s="2"/>
      <c r="C158" s="14"/>
      <c r="D158" s="14"/>
      <c r="E158" s="14"/>
      <c r="F158" s="14"/>
      <c r="G158" s="14"/>
      <c r="H158" s="2"/>
      <c r="I158" s="2"/>
      <c r="J158" s="2"/>
      <c r="K158" s="2"/>
      <c r="L158" s="2"/>
      <c r="M158" s="2"/>
      <c r="N158" s="2"/>
      <c r="O158" s="2"/>
      <c r="P158" s="2"/>
      <c r="Q158" s="2"/>
      <c r="R158" s="2"/>
      <c r="S158" s="52"/>
      <c r="T158" s="52"/>
      <c r="U158" s="52"/>
      <c r="V158" s="52"/>
      <c r="W158" s="52"/>
      <c r="X158" s="52"/>
      <c r="Y158" s="52"/>
      <c r="Z158" s="2"/>
    </row>
    <row r="159" spans="1:26" ht="16.5" customHeight="1">
      <c r="A159" s="2"/>
      <c r="B159" s="2"/>
      <c r="C159" s="14"/>
      <c r="D159" s="14"/>
      <c r="E159" s="14"/>
      <c r="F159" s="14"/>
      <c r="G159" s="14"/>
      <c r="H159" s="2"/>
      <c r="I159" s="2"/>
      <c r="J159" s="2"/>
      <c r="K159" s="2"/>
      <c r="L159" s="2"/>
      <c r="M159" s="2"/>
      <c r="N159" s="2"/>
      <c r="O159" s="2"/>
      <c r="P159" s="2"/>
      <c r="Q159" s="2"/>
      <c r="R159" s="2"/>
      <c r="S159" s="52"/>
      <c r="T159" s="52"/>
      <c r="U159" s="52"/>
      <c r="V159" s="52"/>
      <c r="W159" s="52"/>
      <c r="X159" s="52"/>
      <c r="Y159" s="52"/>
      <c r="Z159" s="2"/>
    </row>
    <row r="160" spans="1:26" ht="16.5" customHeight="1">
      <c r="A160" s="2"/>
      <c r="B160" s="2"/>
      <c r="C160" s="14"/>
      <c r="D160" s="14"/>
      <c r="E160" s="14"/>
      <c r="F160" s="14"/>
      <c r="G160" s="14"/>
      <c r="H160" s="2"/>
      <c r="I160" s="2"/>
      <c r="J160" s="2"/>
      <c r="K160" s="2"/>
      <c r="L160" s="2"/>
      <c r="M160" s="2"/>
      <c r="N160" s="2"/>
      <c r="O160" s="2"/>
      <c r="P160" s="2"/>
      <c r="Q160" s="2"/>
      <c r="R160" s="2"/>
      <c r="S160" s="52"/>
      <c r="T160" s="52"/>
      <c r="U160" s="52"/>
      <c r="V160" s="52"/>
      <c r="W160" s="52"/>
      <c r="X160" s="52"/>
      <c r="Y160" s="52"/>
      <c r="Z160" s="2"/>
    </row>
    <row r="161" spans="1:26" ht="16.5" customHeight="1">
      <c r="A161" s="2"/>
      <c r="B161" s="2"/>
      <c r="C161" s="14"/>
      <c r="D161" s="14"/>
      <c r="E161" s="14"/>
      <c r="F161" s="14"/>
      <c r="G161" s="14"/>
      <c r="H161" s="2"/>
      <c r="I161" s="2"/>
      <c r="J161" s="2"/>
      <c r="K161" s="2"/>
      <c r="L161" s="2"/>
      <c r="M161" s="2"/>
      <c r="N161" s="2"/>
      <c r="O161" s="2"/>
      <c r="P161" s="2"/>
      <c r="Q161" s="2"/>
      <c r="R161" s="2"/>
      <c r="S161" s="52"/>
      <c r="T161" s="52"/>
      <c r="U161" s="52"/>
      <c r="V161" s="52"/>
      <c r="W161" s="52"/>
      <c r="X161" s="52"/>
      <c r="Y161" s="52"/>
      <c r="Z161" s="2"/>
    </row>
    <row r="162" spans="1:26" ht="16.5" customHeight="1">
      <c r="A162" s="2"/>
      <c r="B162" s="2"/>
      <c r="C162" s="14"/>
      <c r="D162" s="14"/>
      <c r="E162" s="14"/>
      <c r="F162" s="14"/>
      <c r="G162" s="14"/>
      <c r="H162" s="2"/>
      <c r="I162" s="2"/>
      <c r="J162" s="2"/>
      <c r="K162" s="2"/>
      <c r="L162" s="2"/>
      <c r="M162" s="2"/>
      <c r="N162" s="2"/>
      <c r="O162" s="2"/>
      <c r="P162" s="2"/>
      <c r="Q162" s="2"/>
      <c r="R162" s="2"/>
      <c r="S162" s="52"/>
      <c r="T162" s="52"/>
      <c r="U162" s="52"/>
      <c r="V162" s="52"/>
      <c r="W162" s="52"/>
      <c r="X162" s="52"/>
      <c r="Y162" s="52"/>
      <c r="Z162" s="2"/>
    </row>
    <row r="163" spans="1:26" ht="16.5" customHeight="1">
      <c r="A163" s="2"/>
      <c r="B163" s="2"/>
      <c r="C163" s="14"/>
      <c r="D163" s="14"/>
      <c r="E163" s="14"/>
      <c r="F163" s="14"/>
      <c r="G163" s="14"/>
      <c r="H163" s="2"/>
      <c r="I163" s="2"/>
      <c r="J163" s="2"/>
      <c r="K163" s="2"/>
      <c r="L163" s="2"/>
      <c r="M163" s="2"/>
      <c r="N163" s="2"/>
      <c r="O163" s="2"/>
      <c r="P163" s="2"/>
      <c r="Q163" s="2"/>
      <c r="R163" s="2"/>
      <c r="S163" s="52"/>
      <c r="T163" s="52"/>
      <c r="U163" s="52"/>
      <c r="V163" s="52"/>
      <c r="W163" s="52"/>
      <c r="X163" s="52"/>
      <c r="Y163" s="52"/>
      <c r="Z163" s="2"/>
    </row>
    <row r="164" spans="1:26" ht="16.5" customHeight="1">
      <c r="A164" s="2"/>
      <c r="B164" s="2"/>
      <c r="C164" s="14"/>
      <c r="D164" s="14"/>
      <c r="E164" s="14"/>
      <c r="F164" s="14"/>
      <c r="G164" s="14"/>
      <c r="H164" s="2"/>
      <c r="I164" s="2"/>
      <c r="J164" s="2"/>
      <c r="K164" s="2"/>
      <c r="L164" s="2"/>
      <c r="M164" s="2"/>
      <c r="N164" s="2"/>
      <c r="O164" s="2"/>
      <c r="P164" s="2"/>
      <c r="Q164" s="2"/>
      <c r="R164" s="2"/>
      <c r="S164" s="52"/>
      <c r="T164" s="52"/>
      <c r="U164" s="52"/>
      <c r="V164" s="52"/>
      <c r="W164" s="52"/>
      <c r="X164" s="52"/>
      <c r="Y164" s="52"/>
      <c r="Z164" s="2"/>
    </row>
    <row r="165" spans="1:26" ht="16.5" customHeight="1">
      <c r="A165" s="2"/>
      <c r="B165" s="2"/>
      <c r="C165" s="14"/>
      <c r="D165" s="14"/>
      <c r="E165" s="14"/>
      <c r="F165" s="14"/>
      <c r="G165" s="14"/>
      <c r="H165" s="2"/>
      <c r="I165" s="2"/>
      <c r="J165" s="2"/>
      <c r="K165" s="2"/>
      <c r="L165" s="2"/>
      <c r="M165" s="2"/>
      <c r="N165" s="2"/>
      <c r="O165" s="2"/>
      <c r="P165" s="2"/>
      <c r="Q165" s="2"/>
      <c r="R165" s="2"/>
      <c r="S165" s="52"/>
      <c r="T165" s="52"/>
      <c r="U165" s="52"/>
      <c r="V165" s="52"/>
      <c r="W165" s="52"/>
      <c r="X165" s="52"/>
      <c r="Y165" s="52"/>
      <c r="Z165" s="2"/>
    </row>
    <row r="166" spans="1:26" ht="16.5" customHeight="1">
      <c r="A166" s="2"/>
      <c r="B166" s="2"/>
      <c r="C166" s="14"/>
      <c r="D166" s="14"/>
      <c r="E166" s="14"/>
      <c r="F166" s="14"/>
      <c r="G166" s="14"/>
      <c r="H166" s="2"/>
      <c r="I166" s="2"/>
      <c r="J166" s="2"/>
      <c r="K166" s="2"/>
      <c r="L166" s="2"/>
      <c r="M166" s="2"/>
      <c r="N166" s="2"/>
      <c r="O166" s="2"/>
      <c r="P166" s="2"/>
      <c r="Q166" s="2"/>
      <c r="R166" s="2"/>
      <c r="S166" s="52"/>
      <c r="T166" s="52"/>
      <c r="U166" s="52"/>
      <c r="V166" s="52"/>
      <c r="W166" s="52"/>
      <c r="X166" s="52"/>
      <c r="Y166" s="52"/>
      <c r="Z166" s="2"/>
    </row>
    <row r="167" spans="1:26" ht="16.5" customHeight="1">
      <c r="A167" s="2"/>
      <c r="B167" s="2"/>
      <c r="C167" s="14"/>
      <c r="D167" s="14"/>
      <c r="E167" s="14"/>
      <c r="F167" s="14"/>
      <c r="G167" s="14"/>
      <c r="H167" s="2"/>
      <c r="I167" s="2"/>
      <c r="J167" s="2"/>
      <c r="K167" s="2"/>
      <c r="L167" s="2"/>
      <c r="M167" s="2"/>
      <c r="N167" s="2"/>
      <c r="O167" s="2"/>
      <c r="P167" s="2"/>
      <c r="Q167" s="2"/>
      <c r="R167" s="2"/>
      <c r="S167" s="52"/>
      <c r="T167" s="52"/>
      <c r="U167" s="52"/>
      <c r="V167" s="52"/>
      <c r="W167" s="52"/>
      <c r="X167" s="52"/>
      <c r="Y167" s="52"/>
      <c r="Z167" s="2"/>
    </row>
    <row r="168" spans="1:26" ht="16.5" customHeight="1">
      <c r="A168" s="2"/>
      <c r="B168" s="2"/>
      <c r="C168" s="14"/>
      <c r="D168" s="14"/>
      <c r="E168" s="14"/>
      <c r="F168" s="14"/>
      <c r="G168" s="14"/>
      <c r="H168" s="2"/>
      <c r="I168" s="2"/>
      <c r="J168" s="2"/>
      <c r="K168" s="2"/>
      <c r="L168" s="2"/>
      <c r="M168" s="2"/>
      <c r="N168" s="2"/>
      <c r="O168" s="2"/>
      <c r="P168" s="2"/>
      <c r="Q168" s="2"/>
      <c r="R168" s="2"/>
      <c r="S168" s="52"/>
      <c r="T168" s="52"/>
      <c r="U168" s="52"/>
      <c r="V168" s="52"/>
      <c r="W168" s="52"/>
      <c r="X168" s="52"/>
      <c r="Y168" s="52"/>
      <c r="Z168" s="2"/>
    </row>
    <row r="169" spans="1:26" ht="16.5" customHeight="1">
      <c r="A169" s="2"/>
      <c r="B169" s="2"/>
      <c r="C169" s="14"/>
      <c r="D169" s="14"/>
      <c r="E169" s="14"/>
      <c r="F169" s="14"/>
      <c r="G169" s="14"/>
      <c r="H169" s="2"/>
      <c r="I169" s="2"/>
      <c r="J169" s="2"/>
      <c r="K169" s="2"/>
      <c r="L169" s="2"/>
      <c r="M169" s="2"/>
      <c r="N169" s="2"/>
      <c r="O169" s="2"/>
      <c r="P169" s="2"/>
      <c r="Q169" s="2"/>
      <c r="R169" s="2"/>
      <c r="S169" s="52"/>
      <c r="T169" s="52"/>
      <c r="U169" s="52"/>
      <c r="V169" s="52"/>
      <c r="W169" s="52"/>
      <c r="X169" s="52"/>
      <c r="Y169" s="52"/>
      <c r="Z169" s="2"/>
    </row>
    <row r="170" spans="1:26" ht="16.5" customHeight="1">
      <c r="A170" s="2"/>
      <c r="B170" s="2"/>
      <c r="C170" s="14"/>
      <c r="D170" s="14"/>
      <c r="E170" s="14"/>
      <c r="F170" s="14"/>
      <c r="G170" s="14"/>
      <c r="H170" s="2"/>
      <c r="I170" s="2"/>
      <c r="J170" s="2"/>
      <c r="K170" s="2"/>
      <c r="L170" s="2"/>
      <c r="M170" s="2"/>
      <c r="N170" s="2"/>
      <c r="O170" s="2"/>
      <c r="P170" s="2"/>
      <c r="Q170" s="2"/>
      <c r="R170" s="2"/>
      <c r="S170" s="52"/>
      <c r="T170" s="52"/>
      <c r="U170" s="52"/>
      <c r="V170" s="52"/>
      <c r="W170" s="52"/>
      <c r="X170" s="52"/>
      <c r="Y170" s="52"/>
      <c r="Z170" s="2"/>
    </row>
    <row r="171" spans="1:26" ht="16.5" customHeight="1">
      <c r="A171" s="2"/>
      <c r="B171" s="2"/>
      <c r="C171" s="14"/>
      <c r="D171" s="14"/>
      <c r="E171" s="14"/>
      <c r="F171" s="14"/>
      <c r="G171" s="14"/>
      <c r="H171" s="2"/>
      <c r="I171" s="2"/>
      <c r="J171" s="2"/>
      <c r="K171" s="2"/>
      <c r="L171" s="2"/>
      <c r="M171" s="2"/>
      <c r="N171" s="2"/>
      <c r="O171" s="2"/>
      <c r="P171" s="2"/>
      <c r="Q171" s="2"/>
      <c r="R171" s="2"/>
      <c r="S171" s="52"/>
      <c r="T171" s="52"/>
      <c r="U171" s="52"/>
      <c r="V171" s="52"/>
      <c r="W171" s="52"/>
      <c r="X171" s="52"/>
      <c r="Y171" s="52"/>
      <c r="Z171" s="2"/>
    </row>
    <row r="172" spans="1:26" ht="16.5" customHeight="1">
      <c r="A172" s="2"/>
      <c r="B172" s="2"/>
      <c r="C172" s="14"/>
      <c r="D172" s="14"/>
      <c r="E172" s="14"/>
      <c r="F172" s="14"/>
      <c r="G172" s="14"/>
      <c r="H172" s="2"/>
      <c r="I172" s="2"/>
      <c r="J172" s="2"/>
      <c r="K172" s="2"/>
      <c r="L172" s="2"/>
      <c r="M172" s="2"/>
      <c r="N172" s="2"/>
      <c r="O172" s="2"/>
      <c r="P172" s="2"/>
      <c r="Q172" s="2"/>
      <c r="R172" s="2"/>
      <c r="S172" s="52"/>
      <c r="T172" s="52"/>
      <c r="U172" s="52"/>
      <c r="V172" s="52"/>
      <c r="W172" s="52"/>
      <c r="X172" s="52"/>
      <c r="Y172" s="52"/>
      <c r="Z172" s="2"/>
    </row>
    <row r="173" spans="1:26" ht="16.5" customHeight="1">
      <c r="A173" s="2"/>
      <c r="B173" s="2"/>
      <c r="C173" s="14"/>
      <c r="D173" s="14"/>
      <c r="E173" s="14"/>
      <c r="F173" s="14"/>
      <c r="G173" s="14"/>
      <c r="H173" s="2"/>
      <c r="I173" s="2"/>
      <c r="J173" s="2"/>
      <c r="K173" s="2"/>
      <c r="L173" s="2"/>
      <c r="M173" s="2"/>
      <c r="N173" s="2"/>
      <c r="O173" s="2"/>
      <c r="P173" s="2"/>
      <c r="Q173" s="2"/>
      <c r="R173" s="2"/>
      <c r="S173" s="52"/>
      <c r="T173" s="52"/>
      <c r="U173" s="52"/>
      <c r="V173" s="52"/>
      <c r="W173" s="52"/>
      <c r="X173" s="52"/>
      <c r="Y173" s="52"/>
      <c r="Z173" s="2"/>
    </row>
    <row r="174" spans="1:26" ht="16.5" customHeight="1">
      <c r="A174" s="2"/>
      <c r="B174" s="2"/>
      <c r="C174" s="14"/>
      <c r="D174" s="14"/>
      <c r="E174" s="14"/>
      <c r="F174" s="14"/>
      <c r="G174" s="14"/>
      <c r="H174" s="2"/>
      <c r="I174" s="2"/>
      <c r="J174" s="2"/>
      <c r="K174" s="2"/>
      <c r="L174" s="2"/>
      <c r="M174" s="2"/>
      <c r="N174" s="2"/>
      <c r="O174" s="2"/>
      <c r="P174" s="2"/>
      <c r="Q174" s="2"/>
      <c r="R174" s="2"/>
      <c r="S174" s="52"/>
      <c r="T174" s="52"/>
      <c r="U174" s="52"/>
      <c r="V174" s="52"/>
      <c r="W174" s="52"/>
      <c r="X174" s="52"/>
      <c r="Y174" s="52"/>
      <c r="Z174" s="2"/>
    </row>
    <row r="175" spans="1:26" ht="16.5" customHeight="1">
      <c r="A175" s="2"/>
      <c r="B175" s="2"/>
      <c r="C175" s="14"/>
      <c r="D175" s="14"/>
      <c r="E175" s="14"/>
      <c r="F175" s="14"/>
      <c r="G175" s="14"/>
      <c r="H175" s="2"/>
      <c r="I175" s="2"/>
      <c r="J175" s="2"/>
      <c r="K175" s="2"/>
      <c r="L175" s="2"/>
      <c r="M175" s="2"/>
      <c r="N175" s="2"/>
      <c r="O175" s="2"/>
      <c r="P175" s="2"/>
      <c r="Q175" s="2"/>
      <c r="R175" s="2"/>
      <c r="S175" s="52"/>
      <c r="T175" s="52"/>
      <c r="U175" s="52"/>
      <c r="V175" s="52"/>
      <c r="W175" s="52"/>
      <c r="X175" s="52"/>
      <c r="Y175" s="52"/>
      <c r="Z175" s="2"/>
    </row>
    <row r="176" spans="1:26" ht="16.5" customHeight="1">
      <c r="A176" s="2"/>
      <c r="B176" s="2"/>
      <c r="C176" s="14"/>
      <c r="D176" s="14"/>
      <c r="E176" s="14"/>
      <c r="F176" s="14"/>
      <c r="G176" s="14"/>
      <c r="H176" s="2"/>
      <c r="I176" s="2"/>
      <c r="J176" s="2"/>
      <c r="K176" s="2"/>
      <c r="L176" s="2"/>
      <c r="M176" s="2"/>
      <c r="N176" s="2"/>
      <c r="O176" s="2"/>
      <c r="P176" s="2"/>
      <c r="Q176" s="2"/>
      <c r="R176" s="2"/>
      <c r="S176" s="52"/>
      <c r="T176" s="52"/>
      <c r="U176" s="52"/>
      <c r="V176" s="52"/>
      <c r="W176" s="52"/>
      <c r="X176" s="52"/>
      <c r="Y176" s="52"/>
      <c r="Z176" s="2"/>
    </row>
    <row r="177" spans="1:26" ht="16.5" customHeight="1">
      <c r="A177" s="2"/>
      <c r="B177" s="2"/>
      <c r="C177" s="14"/>
      <c r="D177" s="14"/>
      <c r="E177" s="14"/>
      <c r="F177" s="14"/>
      <c r="G177" s="14"/>
      <c r="H177" s="2"/>
      <c r="I177" s="2"/>
      <c r="J177" s="2"/>
      <c r="K177" s="2"/>
      <c r="L177" s="2"/>
      <c r="M177" s="2"/>
      <c r="N177" s="2"/>
      <c r="O177" s="2"/>
      <c r="P177" s="2"/>
      <c r="Q177" s="2"/>
      <c r="R177" s="2"/>
      <c r="S177" s="52"/>
      <c r="T177" s="52"/>
      <c r="U177" s="52"/>
      <c r="V177" s="52"/>
      <c r="W177" s="52"/>
      <c r="X177" s="52"/>
      <c r="Y177" s="52"/>
      <c r="Z177" s="2"/>
    </row>
    <row r="178" spans="1:26" ht="16.5" customHeight="1">
      <c r="A178" s="2"/>
      <c r="B178" s="2"/>
      <c r="C178" s="14"/>
      <c r="D178" s="14"/>
      <c r="E178" s="14"/>
      <c r="F178" s="14"/>
      <c r="G178" s="14"/>
      <c r="H178" s="2"/>
      <c r="I178" s="2"/>
      <c r="J178" s="2"/>
      <c r="K178" s="2"/>
      <c r="L178" s="2"/>
      <c r="M178" s="2"/>
      <c r="N178" s="2"/>
      <c r="O178" s="2"/>
      <c r="P178" s="2"/>
      <c r="Q178" s="2"/>
      <c r="R178" s="2"/>
      <c r="S178" s="52"/>
      <c r="T178" s="52"/>
      <c r="U178" s="52"/>
      <c r="V178" s="52"/>
      <c r="W178" s="52"/>
      <c r="X178" s="52"/>
      <c r="Y178" s="52"/>
      <c r="Z178" s="2"/>
    </row>
    <row r="179" spans="1:26" ht="16.5" customHeight="1">
      <c r="A179" s="2"/>
      <c r="B179" s="2"/>
      <c r="C179" s="14"/>
      <c r="D179" s="14"/>
      <c r="E179" s="14"/>
      <c r="F179" s="14"/>
      <c r="G179" s="14"/>
      <c r="H179" s="2"/>
      <c r="I179" s="2"/>
      <c r="J179" s="2"/>
      <c r="K179" s="2"/>
      <c r="L179" s="2"/>
      <c r="M179" s="2"/>
      <c r="N179" s="2"/>
      <c r="O179" s="2"/>
      <c r="P179" s="2"/>
      <c r="Q179" s="2"/>
      <c r="R179" s="2"/>
      <c r="S179" s="52"/>
      <c r="T179" s="52"/>
      <c r="U179" s="52"/>
      <c r="V179" s="52"/>
      <c r="W179" s="52"/>
      <c r="X179" s="52"/>
      <c r="Y179" s="52"/>
      <c r="Z179" s="2"/>
    </row>
    <row r="180" spans="1:26" ht="16.5" customHeight="1">
      <c r="A180" s="2"/>
      <c r="B180" s="2"/>
      <c r="C180" s="14"/>
      <c r="D180" s="14"/>
      <c r="E180" s="14"/>
      <c r="F180" s="14"/>
      <c r="G180" s="14"/>
      <c r="H180" s="2"/>
      <c r="I180" s="2"/>
      <c r="J180" s="2"/>
      <c r="K180" s="2"/>
      <c r="L180" s="2"/>
      <c r="M180" s="2"/>
      <c r="N180" s="2"/>
      <c r="O180" s="2"/>
      <c r="P180" s="2"/>
      <c r="Q180" s="2"/>
      <c r="R180" s="2"/>
      <c r="S180" s="52"/>
      <c r="T180" s="52"/>
      <c r="U180" s="52"/>
      <c r="V180" s="52"/>
      <c r="W180" s="52"/>
      <c r="X180" s="52"/>
      <c r="Y180" s="52"/>
      <c r="Z180" s="2"/>
    </row>
    <row r="181" spans="1:26" ht="16.5" customHeight="1">
      <c r="A181" s="2"/>
      <c r="B181" s="2"/>
      <c r="C181" s="14"/>
      <c r="D181" s="14"/>
      <c r="E181" s="14"/>
      <c r="F181" s="14"/>
      <c r="G181" s="14"/>
      <c r="H181" s="2"/>
      <c r="I181" s="2"/>
      <c r="J181" s="2"/>
      <c r="K181" s="2"/>
      <c r="L181" s="2"/>
      <c r="M181" s="2"/>
      <c r="N181" s="2"/>
      <c r="O181" s="2"/>
      <c r="P181" s="2"/>
      <c r="Q181" s="2"/>
      <c r="R181" s="2"/>
      <c r="S181" s="52"/>
      <c r="T181" s="52"/>
      <c r="U181" s="52"/>
      <c r="V181" s="52"/>
      <c r="W181" s="52"/>
      <c r="X181" s="52"/>
      <c r="Y181" s="52"/>
      <c r="Z181" s="2"/>
    </row>
    <row r="182" spans="1:26" ht="16.5" customHeight="1">
      <c r="A182" s="2"/>
      <c r="B182" s="2"/>
      <c r="C182" s="14"/>
      <c r="D182" s="14"/>
      <c r="E182" s="14"/>
      <c r="F182" s="14"/>
      <c r="G182" s="14"/>
      <c r="H182" s="2"/>
      <c r="I182" s="2"/>
      <c r="J182" s="2"/>
      <c r="K182" s="2"/>
      <c r="L182" s="2"/>
      <c r="M182" s="2"/>
      <c r="N182" s="2"/>
      <c r="O182" s="2"/>
      <c r="P182" s="2"/>
      <c r="Q182" s="2"/>
      <c r="R182" s="2"/>
      <c r="S182" s="52"/>
      <c r="T182" s="52"/>
      <c r="U182" s="52"/>
      <c r="V182" s="52"/>
      <c r="W182" s="52"/>
      <c r="X182" s="52"/>
      <c r="Y182" s="52"/>
      <c r="Z182" s="2"/>
    </row>
    <row r="183" spans="1:26" ht="16.5" customHeight="1">
      <c r="A183" s="2"/>
      <c r="B183" s="2"/>
      <c r="C183" s="14"/>
      <c r="D183" s="14"/>
      <c r="E183" s="14"/>
      <c r="F183" s="14"/>
      <c r="G183" s="14"/>
      <c r="H183" s="2"/>
      <c r="I183" s="2"/>
      <c r="J183" s="2"/>
      <c r="K183" s="2"/>
      <c r="L183" s="2"/>
      <c r="M183" s="2"/>
      <c r="N183" s="2"/>
      <c r="O183" s="2"/>
      <c r="P183" s="2"/>
      <c r="Q183" s="2"/>
      <c r="R183" s="2"/>
      <c r="S183" s="52"/>
      <c r="T183" s="52"/>
      <c r="U183" s="52"/>
      <c r="V183" s="52"/>
      <c r="W183" s="52"/>
      <c r="X183" s="52"/>
      <c r="Y183" s="52"/>
      <c r="Z183" s="2"/>
    </row>
    <row r="184" spans="1:26" ht="16.5" customHeight="1">
      <c r="A184" s="2"/>
      <c r="B184" s="2"/>
      <c r="C184" s="14"/>
      <c r="D184" s="14"/>
      <c r="E184" s="14"/>
      <c r="F184" s="14"/>
      <c r="G184" s="14"/>
      <c r="H184" s="2"/>
      <c r="I184" s="2"/>
      <c r="J184" s="2"/>
      <c r="K184" s="2"/>
      <c r="L184" s="2"/>
      <c r="M184" s="2"/>
      <c r="N184" s="2"/>
      <c r="O184" s="2"/>
      <c r="P184" s="2"/>
      <c r="Q184" s="2"/>
      <c r="R184" s="2"/>
      <c r="S184" s="52"/>
      <c r="T184" s="52"/>
      <c r="U184" s="52"/>
      <c r="V184" s="52"/>
      <c r="W184" s="52"/>
      <c r="X184" s="52"/>
      <c r="Y184" s="52"/>
      <c r="Z184" s="2"/>
    </row>
    <row r="185" spans="1:26" ht="16.5" customHeight="1">
      <c r="A185" s="2"/>
      <c r="B185" s="2"/>
      <c r="C185" s="14"/>
      <c r="D185" s="14"/>
      <c r="E185" s="14"/>
      <c r="F185" s="14"/>
      <c r="G185" s="14"/>
      <c r="H185" s="2"/>
      <c r="I185" s="2"/>
      <c r="J185" s="2"/>
      <c r="K185" s="2"/>
      <c r="L185" s="2"/>
      <c r="M185" s="2"/>
      <c r="N185" s="2"/>
      <c r="O185" s="2"/>
      <c r="P185" s="2"/>
      <c r="Q185" s="2"/>
      <c r="R185" s="2"/>
      <c r="S185" s="52"/>
      <c r="T185" s="52"/>
      <c r="U185" s="52"/>
      <c r="V185" s="52"/>
      <c r="W185" s="52"/>
      <c r="X185" s="52"/>
      <c r="Y185" s="52"/>
      <c r="Z185" s="2"/>
    </row>
    <row r="186" spans="1:26" ht="16.5" customHeight="1">
      <c r="A186" s="2"/>
      <c r="B186" s="2"/>
      <c r="C186" s="14"/>
      <c r="D186" s="14"/>
      <c r="E186" s="14"/>
      <c r="F186" s="14"/>
      <c r="G186" s="14"/>
      <c r="H186" s="2"/>
      <c r="I186" s="2"/>
      <c r="J186" s="2"/>
      <c r="K186" s="2"/>
      <c r="L186" s="2"/>
      <c r="M186" s="2"/>
      <c r="N186" s="2"/>
      <c r="O186" s="2"/>
      <c r="P186" s="2"/>
      <c r="Q186" s="2"/>
      <c r="R186" s="2"/>
      <c r="S186" s="52"/>
      <c r="T186" s="52"/>
      <c r="U186" s="52"/>
      <c r="V186" s="52"/>
      <c r="W186" s="52"/>
      <c r="X186" s="52"/>
      <c r="Y186" s="52"/>
      <c r="Z186" s="2"/>
    </row>
    <row r="187" spans="1:26" ht="16.5" customHeight="1">
      <c r="A187" s="2"/>
      <c r="B187" s="2"/>
      <c r="C187" s="14"/>
      <c r="D187" s="14"/>
      <c r="E187" s="14"/>
      <c r="F187" s="14"/>
      <c r="G187" s="14"/>
      <c r="H187" s="2"/>
      <c r="I187" s="2"/>
      <c r="J187" s="2"/>
      <c r="K187" s="2"/>
      <c r="L187" s="2"/>
      <c r="M187" s="2"/>
      <c r="N187" s="2"/>
      <c r="O187" s="2"/>
      <c r="P187" s="2"/>
      <c r="Q187" s="2"/>
      <c r="R187" s="2"/>
      <c r="S187" s="52"/>
      <c r="T187" s="52"/>
      <c r="U187" s="52"/>
      <c r="V187" s="52"/>
      <c r="W187" s="52"/>
      <c r="X187" s="52"/>
      <c r="Y187" s="52"/>
      <c r="Z187" s="2"/>
    </row>
    <row r="188" spans="1:26" ht="16.5" customHeight="1">
      <c r="A188" s="2"/>
      <c r="B188" s="2"/>
      <c r="C188" s="14"/>
      <c r="D188" s="14"/>
      <c r="E188" s="14"/>
      <c r="F188" s="14"/>
      <c r="G188" s="14"/>
      <c r="H188" s="2"/>
      <c r="I188" s="2"/>
      <c r="J188" s="2"/>
      <c r="K188" s="2"/>
      <c r="L188" s="2"/>
      <c r="M188" s="2"/>
      <c r="N188" s="2"/>
      <c r="O188" s="2"/>
      <c r="P188" s="2"/>
      <c r="Q188" s="2"/>
      <c r="R188" s="2"/>
      <c r="S188" s="52"/>
      <c r="T188" s="52"/>
      <c r="U188" s="52"/>
      <c r="V188" s="52"/>
      <c r="W188" s="52"/>
      <c r="X188" s="52"/>
      <c r="Y188" s="52"/>
      <c r="Z188" s="2"/>
    </row>
    <row r="189" spans="1:26" ht="16.5" customHeight="1">
      <c r="A189" s="2"/>
      <c r="B189" s="2"/>
      <c r="C189" s="14"/>
      <c r="D189" s="14"/>
      <c r="E189" s="14"/>
      <c r="F189" s="14"/>
      <c r="G189" s="14"/>
      <c r="H189" s="2"/>
      <c r="I189" s="2"/>
      <c r="J189" s="2"/>
      <c r="K189" s="2"/>
      <c r="L189" s="2"/>
      <c r="M189" s="2"/>
      <c r="N189" s="2"/>
      <c r="O189" s="2"/>
      <c r="P189" s="2"/>
      <c r="Q189" s="2"/>
      <c r="R189" s="2"/>
      <c r="S189" s="52"/>
      <c r="T189" s="52"/>
      <c r="U189" s="52"/>
      <c r="V189" s="52"/>
      <c r="W189" s="52"/>
      <c r="X189" s="52"/>
      <c r="Y189" s="52"/>
      <c r="Z189" s="2"/>
    </row>
    <row r="190" spans="1:26" ht="16.5" customHeight="1">
      <c r="A190" s="2"/>
      <c r="B190" s="2"/>
      <c r="C190" s="14"/>
      <c r="D190" s="14"/>
      <c r="E190" s="14"/>
      <c r="F190" s="14"/>
      <c r="G190" s="14"/>
      <c r="H190" s="2"/>
      <c r="I190" s="2"/>
      <c r="J190" s="2"/>
      <c r="K190" s="2"/>
      <c r="L190" s="2"/>
      <c r="M190" s="2"/>
      <c r="N190" s="2"/>
      <c r="O190" s="2"/>
      <c r="P190" s="2"/>
      <c r="Q190" s="2"/>
      <c r="R190" s="2"/>
      <c r="S190" s="52"/>
      <c r="T190" s="52"/>
      <c r="U190" s="52"/>
      <c r="V190" s="52"/>
      <c r="W190" s="52"/>
      <c r="X190" s="52"/>
      <c r="Y190" s="52"/>
      <c r="Z190" s="2"/>
    </row>
    <row r="191" spans="1:26" ht="16.5" customHeight="1">
      <c r="A191" s="2"/>
      <c r="B191" s="2"/>
      <c r="C191" s="14"/>
      <c r="D191" s="14"/>
      <c r="E191" s="14"/>
      <c r="F191" s="14"/>
      <c r="G191" s="14"/>
      <c r="H191" s="2"/>
      <c r="I191" s="2"/>
      <c r="J191" s="2"/>
      <c r="K191" s="2"/>
      <c r="L191" s="2"/>
      <c r="M191" s="2"/>
      <c r="N191" s="2"/>
      <c r="O191" s="2"/>
      <c r="P191" s="2"/>
      <c r="Q191" s="2"/>
      <c r="R191" s="2"/>
      <c r="S191" s="52"/>
      <c r="T191" s="52"/>
      <c r="U191" s="52"/>
      <c r="V191" s="52"/>
      <c r="W191" s="52"/>
      <c r="X191" s="52"/>
      <c r="Y191" s="52"/>
      <c r="Z191" s="2"/>
    </row>
    <row r="192" spans="1:26" ht="16.5" customHeight="1">
      <c r="A192" s="2"/>
      <c r="B192" s="2"/>
      <c r="C192" s="14"/>
      <c r="D192" s="14"/>
      <c r="E192" s="14"/>
      <c r="F192" s="14"/>
      <c r="G192" s="14"/>
      <c r="H192" s="2"/>
      <c r="I192" s="2"/>
      <c r="J192" s="2"/>
      <c r="K192" s="2"/>
      <c r="L192" s="2"/>
      <c r="M192" s="2"/>
      <c r="N192" s="2"/>
      <c r="O192" s="2"/>
      <c r="P192" s="2"/>
      <c r="Q192" s="2"/>
      <c r="R192" s="2"/>
      <c r="S192" s="52"/>
      <c r="T192" s="52"/>
      <c r="U192" s="52"/>
      <c r="V192" s="52"/>
      <c r="W192" s="52"/>
      <c r="X192" s="52"/>
      <c r="Y192" s="52"/>
      <c r="Z192" s="2"/>
    </row>
    <row r="193" spans="1:26" ht="16.5" customHeight="1">
      <c r="A193" s="2"/>
      <c r="B193" s="2"/>
      <c r="C193" s="14"/>
      <c r="D193" s="14"/>
      <c r="E193" s="14"/>
      <c r="F193" s="14"/>
      <c r="G193" s="14"/>
      <c r="H193" s="2"/>
      <c r="I193" s="2"/>
      <c r="J193" s="2"/>
      <c r="K193" s="2"/>
      <c r="L193" s="2"/>
      <c r="M193" s="2"/>
      <c r="N193" s="2"/>
      <c r="O193" s="2"/>
      <c r="P193" s="2"/>
      <c r="Q193" s="2"/>
      <c r="R193" s="2"/>
      <c r="S193" s="52"/>
      <c r="T193" s="52"/>
      <c r="U193" s="52"/>
      <c r="V193" s="52"/>
      <c r="W193" s="52"/>
      <c r="X193" s="52"/>
      <c r="Y193" s="52"/>
      <c r="Z193" s="2"/>
    </row>
    <row r="194" spans="1:26" ht="16.5" customHeight="1">
      <c r="A194" s="2"/>
      <c r="B194" s="2"/>
      <c r="C194" s="14"/>
      <c r="D194" s="14"/>
      <c r="E194" s="14"/>
      <c r="F194" s="14"/>
      <c r="G194" s="14"/>
      <c r="H194" s="2"/>
      <c r="I194" s="2"/>
      <c r="J194" s="2"/>
      <c r="K194" s="2"/>
      <c r="L194" s="2"/>
      <c r="M194" s="2"/>
      <c r="N194" s="2"/>
      <c r="O194" s="2"/>
      <c r="P194" s="2"/>
      <c r="Q194" s="2"/>
      <c r="R194" s="2"/>
      <c r="S194" s="52"/>
      <c r="T194" s="52"/>
      <c r="U194" s="52"/>
      <c r="V194" s="52"/>
      <c r="W194" s="52"/>
      <c r="X194" s="52"/>
      <c r="Y194" s="52"/>
      <c r="Z194" s="2"/>
    </row>
    <row r="195" spans="1:26" ht="16.5" customHeight="1">
      <c r="A195" s="2"/>
      <c r="B195" s="2"/>
      <c r="C195" s="14"/>
      <c r="D195" s="14"/>
      <c r="E195" s="14"/>
      <c r="F195" s="14"/>
      <c r="G195" s="14"/>
      <c r="H195" s="2"/>
      <c r="I195" s="2"/>
      <c r="J195" s="2"/>
      <c r="K195" s="2"/>
      <c r="L195" s="2"/>
      <c r="M195" s="2"/>
      <c r="N195" s="2"/>
      <c r="O195" s="2"/>
      <c r="P195" s="2"/>
      <c r="Q195" s="2"/>
      <c r="R195" s="2"/>
      <c r="S195" s="52"/>
      <c r="T195" s="52"/>
      <c r="U195" s="52"/>
      <c r="V195" s="52"/>
      <c r="W195" s="52"/>
      <c r="X195" s="52"/>
      <c r="Y195" s="52"/>
      <c r="Z195" s="2"/>
    </row>
    <row r="196" spans="1:26" ht="16.5" customHeight="1">
      <c r="A196" s="2"/>
      <c r="B196" s="2"/>
      <c r="C196" s="14"/>
      <c r="D196" s="14"/>
      <c r="E196" s="14"/>
      <c r="F196" s="14"/>
      <c r="G196" s="14"/>
      <c r="H196" s="2"/>
      <c r="I196" s="2"/>
      <c r="J196" s="2"/>
      <c r="K196" s="2"/>
      <c r="L196" s="2"/>
      <c r="M196" s="2"/>
      <c r="N196" s="2"/>
      <c r="O196" s="2"/>
      <c r="P196" s="2"/>
      <c r="Q196" s="2"/>
      <c r="R196" s="2"/>
      <c r="S196" s="52"/>
      <c r="T196" s="52"/>
      <c r="U196" s="52"/>
      <c r="V196" s="52"/>
      <c r="W196" s="52"/>
      <c r="X196" s="52"/>
      <c r="Y196" s="52"/>
      <c r="Z196" s="2"/>
    </row>
    <row r="197" spans="1:26" ht="16.5" customHeight="1">
      <c r="A197" s="2"/>
      <c r="B197" s="2"/>
      <c r="C197" s="14"/>
      <c r="D197" s="14"/>
      <c r="E197" s="14"/>
      <c r="F197" s="14"/>
      <c r="G197" s="14"/>
      <c r="H197" s="2"/>
      <c r="I197" s="2"/>
      <c r="J197" s="2"/>
      <c r="K197" s="2"/>
      <c r="L197" s="2"/>
      <c r="M197" s="2"/>
      <c r="N197" s="2"/>
      <c r="O197" s="2"/>
      <c r="P197" s="2"/>
      <c r="Q197" s="2"/>
      <c r="R197" s="2"/>
      <c r="S197" s="52"/>
      <c r="T197" s="52"/>
      <c r="U197" s="52"/>
      <c r="V197" s="52"/>
      <c r="W197" s="52"/>
      <c r="X197" s="52"/>
      <c r="Y197" s="52"/>
      <c r="Z197" s="2"/>
    </row>
    <row r="198" spans="1:26" ht="16.5" customHeight="1">
      <c r="A198" s="2"/>
      <c r="B198" s="2"/>
      <c r="C198" s="14"/>
      <c r="D198" s="14"/>
      <c r="E198" s="14"/>
      <c r="F198" s="14"/>
      <c r="G198" s="14"/>
      <c r="H198" s="2"/>
      <c r="I198" s="2"/>
      <c r="J198" s="2"/>
      <c r="K198" s="2"/>
      <c r="L198" s="2"/>
      <c r="M198" s="2"/>
      <c r="N198" s="2"/>
      <c r="O198" s="2"/>
      <c r="P198" s="2"/>
      <c r="Q198" s="2"/>
      <c r="R198" s="2"/>
      <c r="S198" s="52"/>
      <c r="T198" s="52"/>
      <c r="U198" s="52"/>
      <c r="V198" s="52"/>
      <c r="W198" s="52"/>
      <c r="X198" s="52"/>
      <c r="Y198" s="52"/>
      <c r="Z198" s="2"/>
    </row>
    <row r="199" spans="1:26" ht="16.5" customHeight="1">
      <c r="A199" s="2"/>
      <c r="B199" s="2"/>
      <c r="C199" s="14"/>
      <c r="D199" s="14"/>
      <c r="E199" s="14"/>
      <c r="F199" s="14"/>
      <c r="G199" s="14"/>
      <c r="H199" s="2"/>
      <c r="I199" s="2"/>
      <c r="J199" s="2"/>
      <c r="K199" s="2"/>
      <c r="L199" s="2"/>
      <c r="M199" s="2"/>
      <c r="N199" s="2"/>
      <c r="O199" s="2"/>
      <c r="P199" s="2"/>
      <c r="Q199" s="2"/>
      <c r="R199" s="2"/>
      <c r="S199" s="52"/>
      <c r="T199" s="52"/>
      <c r="U199" s="52"/>
      <c r="V199" s="52"/>
      <c r="W199" s="52"/>
      <c r="X199" s="52"/>
      <c r="Y199" s="52"/>
      <c r="Z199" s="2"/>
    </row>
    <row r="200" spans="1:26" ht="16.5" customHeight="1">
      <c r="A200" s="2"/>
      <c r="B200" s="2"/>
      <c r="C200" s="14"/>
      <c r="D200" s="14"/>
      <c r="E200" s="14"/>
      <c r="F200" s="14"/>
      <c r="G200" s="14"/>
      <c r="H200" s="2"/>
      <c r="I200" s="2"/>
      <c r="J200" s="2"/>
      <c r="K200" s="2"/>
      <c r="L200" s="2"/>
      <c r="M200" s="2"/>
      <c r="N200" s="2"/>
      <c r="O200" s="2"/>
      <c r="P200" s="2"/>
      <c r="Q200" s="2"/>
      <c r="R200" s="2"/>
      <c r="S200" s="52"/>
      <c r="T200" s="52"/>
      <c r="U200" s="52"/>
      <c r="V200" s="52"/>
      <c r="W200" s="52"/>
      <c r="X200" s="52"/>
      <c r="Y200" s="52"/>
      <c r="Z200" s="2"/>
    </row>
    <row r="201" spans="1:26" ht="16.5" customHeight="1">
      <c r="A201" s="2"/>
      <c r="B201" s="2"/>
      <c r="C201" s="14"/>
      <c r="D201" s="14"/>
      <c r="E201" s="14"/>
      <c r="F201" s="14"/>
      <c r="G201" s="14"/>
      <c r="H201" s="2"/>
      <c r="I201" s="2"/>
      <c r="J201" s="2"/>
      <c r="K201" s="2"/>
      <c r="L201" s="2"/>
      <c r="M201" s="2"/>
      <c r="N201" s="2"/>
      <c r="O201" s="2"/>
      <c r="P201" s="2"/>
      <c r="Q201" s="2"/>
      <c r="R201" s="2"/>
      <c r="S201" s="52"/>
      <c r="T201" s="52"/>
      <c r="U201" s="52"/>
      <c r="V201" s="52"/>
      <c r="W201" s="52"/>
      <c r="X201" s="52"/>
      <c r="Y201" s="52"/>
      <c r="Z201" s="2"/>
    </row>
    <row r="202" spans="1:26" ht="16.5" customHeight="1">
      <c r="A202" s="2"/>
      <c r="B202" s="2"/>
      <c r="C202" s="14"/>
      <c r="D202" s="14"/>
      <c r="E202" s="14"/>
      <c r="F202" s="14"/>
      <c r="G202" s="14"/>
      <c r="H202" s="2"/>
      <c r="I202" s="2"/>
      <c r="J202" s="2"/>
      <c r="K202" s="2"/>
      <c r="L202" s="2"/>
      <c r="M202" s="2"/>
      <c r="N202" s="2"/>
      <c r="O202" s="2"/>
      <c r="P202" s="2"/>
      <c r="Q202" s="2"/>
      <c r="R202" s="2"/>
      <c r="S202" s="52"/>
      <c r="T202" s="52"/>
      <c r="U202" s="52"/>
      <c r="V202" s="52"/>
      <c r="W202" s="52"/>
      <c r="X202" s="52"/>
      <c r="Y202" s="52"/>
      <c r="Z202" s="2"/>
    </row>
    <row r="203" spans="1:26" ht="16.5" customHeight="1">
      <c r="A203" s="2"/>
      <c r="B203" s="2"/>
      <c r="C203" s="14"/>
      <c r="D203" s="14"/>
      <c r="E203" s="14"/>
      <c r="F203" s="14"/>
      <c r="G203" s="14"/>
      <c r="H203" s="2"/>
      <c r="I203" s="2"/>
      <c r="J203" s="2"/>
      <c r="K203" s="2"/>
      <c r="L203" s="2"/>
      <c r="M203" s="2"/>
      <c r="N203" s="2"/>
      <c r="O203" s="2"/>
      <c r="P203" s="2"/>
      <c r="Q203" s="2"/>
      <c r="R203" s="2"/>
      <c r="S203" s="52"/>
      <c r="T203" s="52"/>
      <c r="U203" s="52"/>
      <c r="V203" s="52"/>
      <c r="W203" s="52"/>
      <c r="X203" s="52"/>
      <c r="Y203" s="52"/>
      <c r="Z203" s="2"/>
    </row>
    <row r="204" spans="1:26" ht="16.5" customHeight="1">
      <c r="A204" s="2"/>
      <c r="B204" s="2"/>
      <c r="C204" s="14"/>
      <c r="D204" s="14"/>
      <c r="E204" s="14"/>
      <c r="F204" s="14"/>
      <c r="G204" s="14"/>
      <c r="H204" s="2"/>
      <c r="I204" s="2"/>
      <c r="J204" s="2"/>
      <c r="K204" s="2"/>
      <c r="L204" s="2"/>
      <c r="M204" s="2"/>
      <c r="N204" s="2"/>
      <c r="O204" s="2"/>
      <c r="P204" s="2"/>
      <c r="Q204" s="2"/>
      <c r="R204" s="2"/>
      <c r="S204" s="52"/>
      <c r="T204" s="52"/>
      <c r="U204" s="52"/>
      <c r="V204" s="52"/>
      <c r="W204" s="52"/>
      <c r="X204" s="52"/>
      <c r="Y204" s="52"/>
      <c r="Z204" s="2"/>
    </row>
    <row r="205" spans="1:26" ht="16.5" customHeight="1">
      <c r="A205" s="2"/>
      <c r="B205" s="2"/>
      <c r="C205" s="14"/>
      <c r="D205" s="14"/>
      <c r="E205" s="14"/>
      <c r="F205" s="14"/>
      <c r="G205" s="14"/>
      <c r="H205" s="2"/>
      <c r="I205" s="2"/>
      <c r="J205" s="2"/>
      <c r="K205" s="2"/>
      <c r="L205" s="2"/>
      <c r="M205" s="2"/>
      <c r="N205" s="2"/>
      <c r="O205" s="2"/>
      <c r="P205" s="2"/>
      <c r="Q205" s="2"/>
      <c r="R205" s="2"/>
      <c r="S205" s="52"/>
      <c r="T205" s="52"/>
      <c r="U205" s="52"/>
      <c r="V205" s="52"/>
      <c r="W205" s="52"/>
      <c r="X205" s="52"/>
      <c r="Y205" s="52"/>
      <c r="Z205" s="2"/>
    </row>
    <row r="206" spans="1:26" ht="16.5" customHeight="1">
      <c r="A206" s="2"/>
      <c r="B206" s="2"/>
      <c r="C206" s="14"/>
      <c r="D206" s="14"/>
      <c r="E206" s="14"/>
      <c r="F206" s="14"/>
      <c r="G206" s="14"/>
      <c r="H206" s="2"/>
      <c r="I206" s="2"/>
      <c r="J206" s="2"/>
      <c r="K206" s="2"/>
      <c r="L206" s="2"/>
      <c r="M206" s="2"/>
      <c r="N206" s="2"/>
      <c r="O206" s="2"/>
      <c r="P206" s="2"/>
      <c r="Q206" s="2"/>
      <c r="R206" s="2"/>
      <c r="S206" s="52"/>
      <c r="T206" s="52"/>
      <c r="U206" s="52"/>
      <c r="V206" s="52"/>
      <c r="W206" s="52"/>
      <c r="X206" s="52"/>
      <c r="Y206" s="52"/>
      <c r="Z206" s="2"/>
    </row>
    <row r="207" spans="1:26" ht="16.5" customHeight="1">
      <c r="A207" s="2"/>
      <c r="B207" s="2"/>
      <c r="C207" s="14"/>
      <c r="D207" s="14"/>
      <c r="E207" s="14"/>
      <c r="F207" s="14"/>
      <c r="G207" s="14"/>
      <c r="H207" s="2"/>
      <c r="I207" s="2"/>
      <c r="J207" s="2"/>
      <c r="K207" s="2"/>
      <c r="L207" s="2"/>
      <c r="M207" s="2"/>
      <c r="N207" s="2"/>
      <c r="O207" s="2"/>
      <c r="P207" s="2"/>
      <c r="Q207" s="2"/>
      <c r="R207" s="2"/>
      <c r="S207" s="52"/>
      <c r="T207" s="52"/>
      <c r="U207" s="52"/>
      <c r="V207" s="52"/>
      <c r="W207" s="52"/>
      <c r="X207" s="52"/>
      <c r="Y207" s="52"/>
      <c r="Z207" s="2"/>
    </row>
    <row r="208" spans="1:26" ht="16.5" customHeight="1">
      <c r="A208" s="2"/>
      <c r="B208" s="2"/>
      <c r="C208" s="14"/>
      <c r="D208" s="14"/>
      <c r="E208" s="14"/>
      <c r="F208" s="14"/>
      <c r="G208" s="14"/>
      <c r="H208" s="2"/>
      <c r="I208" s="2"/>
      <c r="J208" s="2"/>
      <c r="K208" s="2"/>
      <c r="L208" s="2"/>
      <c r="M208" s="2"/>
      <c r="N208" s="2"/>
      <c r="O208" s="2"/>
      <c r="P208" s="2"/>
      <c r="Q208" s="2"/>
      <c r="R208" s="2"/>
      <c r="S208" s="52"/>
      <c r="T208" s="52"/>
      <c r="U208" s="52"/>
      <c r="V208" s="52"/>
      <c r="W208" s="52"/>
      <c r="X208" s="52"/>
      <c r="Y208" s="52"/>
      <c r="Z208" s="2"/>
    </row>
    <row r="209" spans="1:26" ht="16.5" customHeight="1">
      <c r="A209" s="2"/>
      <c r="B209" s="2"/>
      <c r="C209" s="14"/>
      <c r="D209" s="14"/>
      <c r="E209" s="14"/>
      <c r="F209" s="14"/>
      <c r="G209" s="14"/>
      <c r="H209" s="2"/>
      <c r="I209" s="2"/>
      <c r="J209" s="2"/>
      <c r="K209" s="2"/>
      <c r="L209" s="2"/>
      <c r="M209" s="2"/>
      <c r="N209" s="2"/>
      <c r="O209" s="2"/>
      <c r="P209" s="2"/>
      <c r="Q209" s="2"/>
      <c r="R209" s="2"/>
      <c r="S209" s="52"/>
      <c r="T209" s="52"/>
      <c r="U209" s="52"/>
      <c r="V209" s="52"/>
      <c r="W209" s="52"/>
      <c r="X209" s="52"/>
      <c r="Y209" s="52"/>
      <c r="Z209" s="2"/>
    </row>
    <row r="210" spans="1:26" ht="16.5" customHeight="1">
      <c r="A210" s="2"/>
      <c r="B210" s="2"/>
      <c r="C210" s="14"/>
      <c r="D210" s="14"/>
      <c r="E210" s="14"/>
      <c r="F210" s="14"/>
      <c r="G210" s="14"/>
      <c r="H210" s="2"/>
      <c r="I210" s="2"/>
      <c r="J210" s="2"/>
      <c r="K210" s="2"/>
      <c r="L210" s="2"/>
      <c r="M210" s="2"/>
      <c r="N210" s="2"/>
      <c r="O210" s="2"/>
      <c r="P210" s="2"/>
      <c r="Q210" s="2"/>
      <c r="R210" s="2"/>
      <c r="S210" s="52"/>
      <c r="T210" s="52"/>
      <c r="U210" s="52"/>
      <c r="V210" s="52"/>
      <c r="W210" s="52"/>
      <c r="X210" s="52"/>
      <c r="Y210" s="52"/>
      <c r="Z210" s="2"/>
    </row>
    <row r="211" spans="1:26" ht="16.5" customHeight="1">
      <c r="A211" s="2"/>
      <c r="B211" s="2"/>
      <c r="C211" s="14"/>
      <c r="D211" s="14"/>
      <c r="E211" s="14"/>
      <c r="F211" s="14"/>
      <c r="G211" s="14"/>
      <c r="H211" s="2"/>
      <c r="I211" s="2"/>
      <c r="J211" s="2"/>
      <c r="K211" s="2"/>
      <c r="L211" s="2"/>
      <c r="M211" s="2"/>
      <c r="N211" s="2"/>
      <c r="O211" s="2"/>
      <c r="P211" s="2"/>
      <c r="Q211" s="2"/>
      <c r="R211" s="2"/>
      <c r="S211" s="52"/>
      <c r="T211" s="52"/>
      <c r="U211" s="52"/>
      <c r="V211" s="52"/>
      <c r="W211" s="52"/>
      <c r="X211" s="52"/>
      <c r="Y211" s="52"/>
      <c r="Z211" s="2"/>
    </row>
    <row r="212" spans="1:26" ht="16.5" customHeight="1">
      <c r="A212" s="2"/>
      <c r="B212" s="2"/>
      <c r="C212" s="14"/>
      <c r="D212" s="14"/>
      <c r="E212" s="14"/>
      <c r="F212" s="14"/>
      <c r="G212" s="14"/>
      <c r="H212" s="2"/>
      <c r="I212" s="2"/>
      <c r="J212" s="2"/>
      <c r="K212" s="2"/>
      <c r="L212" s="2"/>
      <c r="M212" s="2"/>
      <c r="N212" s="2"/>
      <c r="O212" s="2"/>
      <c r="P212" s="2"/>
      <c r="Q212" s="2"/>
      <c r="R212" s="2"/>
      <c r="S212" s="52"/>
      <c r="T212" s="52"/>
      <c r="U212" s="52"/>
      <c r="V212" s="52"/>
      <c r="W212" s="52"/>
      <c r="X212" s="52"/>
      <c r="Y212" s="52"/>
      <c r="Z212" s="2"/>
    </row>
    <row r="213" spans="1:26" ht="16.5" customHeight="1">
      <c r="A213" s="2"/>
      <c r="B213" s="2"/>
      <c r="C213" s="14"/>
      <c r="D213" s="14"/>
      <c r="E213" s="14"/>
      <c r="F213" s="14"/>
      <c r="G213" s="14"/>
      <c r="H213" s="2"/>
      <c r="I213" s="2"/>
      <c r="J213" s="2"/>
      <c r="K213" s="2"/>
      <c r="L213" s="2"/>
      <c r="M213" s="2"/>
      <c r="N213" s="2"/>
      <c r="O213" s="2"/>
      <c r="P213" s="2"/>
      <c r="Q213" s="2"/>
      <c r="R213" s="2"/>
      <c r="S213" s="52"/>
      <c r="T213" s="52"/>
      <c r="U213" s="52"/>
      <c r="V213" s="52"/>
      <c r="W213" s="52"/>
      <c r="X213" s="52"/>
      <c r="Y213" s="52"/>
      <c r="Z213" s="2"/>
    </row>
    <row r="214" spans="1:26" ht="16.5" customHeight="1">
      <c r="A214" s="2"/>
      <c r="B214" s="2"/>
      <c r="C214" s="14"/>
      <c r="D214" s="14"/>
      <c r="E214" s="14"/>
      <c r="F214" s="14"/>
      <c r="G214" s="14"/>
      <c r="H214" s="2"/>
      <c r="I214" s="2"/>
      <c r="J214" s="2"/>
      <c r="K214" s="2"/>
      <c r="L214" s="2"/>
      <c r="M214" s="2"/>
      <c r="N214" s="2"/>
      <c r="O214" s="2"/>
      <c r="P214" s="2"/>
      <c r="Q214" s="2"/>
      <c r="R214" s="2"/>
      <c r="S214" s="52"/>
      <c r="T214" s="52"/>
      <c r="U214" s="52"/>
      <c r="V214" s="52"/>
      <c r="W214" s="52"/>
      <c r="X214" s="52"/>
      <c r="Y214" s="52"/>
      <c r="Z214" s="2"/>
    </row>
    <row r="215" spans="1:26" ht="16.5" customHeight="1">
      <c r="A215" s="2"/>
      <c r="B215" s="2"/>
      <c r="C215" s="14"/>
      <c r="D215" s="14"/>
      <c r="E215" s="14"/>
      <c r="F215" s="14"/>
      <c r="G215" s="14"/>
      <c r="H215" s="2"/>
      <c r="I215" s="2"/>
      <c r="J215" s="2"/>
      <c r="K215" s="2"/>
      <c r="L215" s="2"/>
      <c r="M215" s="2"/>
      <c r="N215" s="2"/>
      <c r="O215" s="2"/>
      <c r="P215" s="2"/>
      <c r="Q215" s="2"/>
      <c r="R215" s="2"/>
      <c r="S215" s="52"/>
      <c r="T215" s="52"/>
      <c r="U215" s="52"/>
      <c r="V215" s="52"/>
      <c r="W215" s="52"/>
      <c r="X215" s="52"/>
      <c r="Y215" s="52"/>
      <c r="Z215" s="2"/>
    </row>
    <row r="216" spans="1:26" ht="16.5" customHeight="1">
      <c r="A216" s="2"/>
      <c r="B216" s="2"/>
      <c r="C216" s="14"/>
      <c r="D216" s="14"/>
      <c r="E216" s="14"/>
      <c r="F216" s="14"/>
      <c r="G216" s="14"/>
      <c r="H216" s="2"/>
      <c r="I216" s="2"/>
      <c r="J216" s="2"/>
      <c r="K216" s="2"/>
      <c r="L216" s="2"/>
      <c r="M216" s="2"/>
      <c r="N216" s="2"/>
      <c r="O216" s="2"/>
      <c r="P216" s="2"/>
      <c r="Q216" s="2"/>
      <c r="R216" s="2"/>
      <c r="S216" s="52"/>
      <c r="T216" s="52"/>
      <c r="U216" s="52"/>
      <c r="V216" s="52"/>
      <c r="W216" s="52"/>
      <c r="X216" s="52"/>
      <c r="Y216" s="52"/>
      <c r="Z216" s="2"/>
    </row>
    <row r="217" spans="1:26" ht="16.5" customHeight="1">
      <c r="A217" s="2"/>
      <c r="B217" s="2"/>
      <c r="C217" s="14"/>
      <c r="D217" s="14"/>
      <c r="E217" s="14"/>
      <c r="F217" s="14"/>
      <c r="G217" s="14"/>
      <c r="H217" s="2"/>
      <c r="I217" s="2"/>
      <c r="J217" s="2"/>
      <c r="K217" s="2"/>
      <c r="L217" s="2"/>
      <c r="M217" s="2"/>
      <c r="N217" s="2"/>
      <c r="O217" s="2"/>
      <c r="P217" s="2"/>
      <c r="Q217" s="2"/>
      <c r="R217" s="2"/>
      <c r="S217" s="52"/>
      <c r="T217" s="52"/>
      <c r="U217" s="52"/>
      <c r="V217" s="52"/>
      <c r="W217" s="52"/>
      <c r="X217" s="52"/>
      <c r="Y217" s="52"/>
      <c r="Z217" s="2"/>
    </row>
    <row r="218" spans="1:26" ht="16.5" customHeight="1">
      <c r="A218" s="2"/>
      <c r="B218" s="2"/>
      <c r="C218" s="14"/>
      <c r="D218" s="14"/>
      <c r="E218" s="14"/>
      <c r="F218" s="14"/>
      <c r="G218" s="14"/>
      <c r="H218" s="2"/>
      <c r="I218" s="2"/>
      <c r="J218" s="2"/>
      <c r="K218" s="2"/>
      <c r="L218" s="2"/>
      <c r="M218" s="2"/>
      <c r="N218" s="2"/>
      <c r="O218" s="2"/>
      <c r="P218" s="2"/>
      <c r="Q218" s="2"/>
      <c r="R218" s="2"/>
      <c r="S218" s="52"/>
      <c r="T218" s="52"/>
      <c r="U218" s="52"/>
      <c r="V218" s="52"/>
      <c r="W218" s="52"/>
      <c r="X218" s="52"/>
      <c r="Y218" s="52"/>
      <c r="Z218" s="2"/>
    </row>
    <row r="219" spans="1:26" ht="16.5" customHeight="1">
      <c r="A219" s="2"/>
      <c r="B219" s="2"/>
      <c r="C219" s="14"/>
      <c r="D219" s="14"/>
      <c r="E219" s="14"/>
      <c r="F219" s="14"/>
      <c r="G219" s="14"/>
      <c r="H219" s="2"/>
      <c r="I219" s="2"/>
      <c r="J219" s="2"/>
      <c r="K219" s="2"/>
      <c r="L219" s="2"/>
      <c r="M219" s="2"/>
      <c r="N219" s="2"/>
      <c r="O219" s="2"/>
      <c r="P219" s="2"/>
      <c r="Q219" s="2"/>
      <c r="R219" s="2"/>
      <c r="S219" s="52"/>
      <c r="T219" s="52"/>
      <c r="U219" s="52"/>
      <c r="V219" s="52"/>
      <c r="W219" s="52"/>
      <c r="X219" s="52"/>
      <c r="Y219" s="52"/>
      <c r="Z219" s="2"/>
    </row>
    <row r="220" spans="1:26" ht="16.5" customHeight="1">
      <c r="A220" s="2"/>
      <c r="B220" s="2"/>
      <c r="C220" s="14"/>
      <c r="D220" s="14"/>
      <c r="E220" s="14"/>
      <c r="F220" s="14"/>
      <c r="G220" s="14"/>
      <c r="H220" s="2"/>
      <c r="I220" s="2"/>
      <c r="J220" s="2"/>
      <c r="K220" s="2"/>
      <c r="L220" s="2"/>
      <c r="M220" s="2"/>
      <c r="N220" s="2"/>
      <c r="O220" s="2"/>
      <c r="P220" s="2"/>
      <c r="Q220" s="2"/>
      <c r="R220" s="2"/>
      <c r="S220" s="52"/>
      <c r="T220" s="52"/>
      <c r="U220" s="52"/>
      <c r="V220" s="52"/>
      <c r="W220" s="52"/>
      <c r="X220" s="52"/>
      <c r="Y220" s="52"/>
      <c r="Z220" s="2"/>
    </row>
    <row r="221" spans="1:26" ht="16.5" customHeight="1">
      <c r="A221" s="2"/>
      <c r="B221" s="2"/>
      <c r="C221" s="14"/>
      <c r="D221" s="14"/>
      <c r="E221" s="14"/>
      <c r="F221" s="14"/>
      <c r="G221" s="14"/>
      <c r="H221" s="2"/>
      <c r="I221" s="2"/>
      <c r="J221" s="2"/>
      <c r="K221" s="2"/>
      <c r="L221" s="2"/>
      <c r="M221" s="2"/>
      <c r="N221" s="2"/>
      <c r="O221" s="2"/>
      <c r="P221" s="2"/>
      <c r="Q221" s="2"/>
      <c r="R221" s="2"/>
      <c r="S221" s="52"/>
      <c r="T221" s="52"/>
      <c r="U221" s="52"/>
      <c r="V221" s="52"/>
      <c r="W221" s="52"/>
      <c r="X221" s="52"/>
      <c r="Y221" s="52"/>
      <c r="Z221" s="2"/>
    </row>
    <row r="222" spans="1:26" ht="16.5" customHeight="1">
      <c r="A222" s="2"/>
      <c r="B222" s="2"/>
      <c r="C222" s="14"/>
      <c r="D222" s="14"/>
      <c r="E222" s="14"/>
      <c r="F222" s="14"/>
      <c r="G222" s="14"/>
      <c r="H222" s="2"/>
      <c r="I222" s="2"/>
      <c r="J222" s="2"/>
      <c r="K222" s="2"/>
      <c r="L222" s="2"/>
      <c r="M222" s="2"/>
      <c r="N222" s="2"/>
      <c r="O222" s="2"/>
      <c r="P222" s="2"/>
      <c r="Q222" s="2"/>
      <c r="R222" s="2"/>
      <c r="S222" s="52"/>
      <c r="T222" s="52"/>
      <c r="U222" s="52"/>
      <c r="V222" s="52"/>
      <c r="W222" s="52"/>
      <c r="X222" s="52"/>
      <c r="Y222" s="52"/>
      <c r="Z222" s="2"/>
    </row>
    <row r="223" spans="1:26" ht="16.5" customHeight="1">
      <c r="A223" s="2"/>
      <c r="B223" s="2"/>
      <c r="C223" s="14"/>
      <c r="D223" s="14"/>
      <c r="E223" s="14"/>
      <c r="F223" s="14"/>
      <c r="G223" s="14"/>
      <c r="H223" s="2"/>
      <c r="I223" s="2"/>
      <c r="J223" s="2"/>
      <c r="K223" s="2"/>
      <c r="L223" s="2"/>
      <c r="M223" s="2"/>
      <c r="N223" s="2"/>
      <c r="O223" s="2"/>
      <c r="P223" s="2"/>
      <c r="Q223" s="2"/>
      <c r="R223" s="2"/>
      <c r="S223" s="52"/>
      <c r="T223" s="52"/>
      <c r="U223" s="52"/>
      <c r="V223" s="52"/>
      <c r="W223" s="52"/>
      <c r="X223" s="52"/>
      <c r="Y223" s="52"/>
      <c r="Z223" s="2"/>
    </row>
    <row r="224" spans="1:26" ht="16.5" customHeight="1">
      <c r="A224" s="2"/>
      <c r="B224" s="2"/>
      <c r="C224" s="14"/>
      <c r="D224" s="14"/>
      <c r="E224" s="14"/>
      <c r="F224" s="14"/>
      <c r="G224" s="14"/>
      <c r="H224" s="2"/>
      <c r="I224" s="2"/>
      <c r="J224" s="2"/>
      <c r="K224" s="2"/>
      <c r="L224" s="2"/>
      <c r="M224" s="2"/>
      <c r="N224" s="2"/>
      <c r="O224" s="2"/>
      <c r="P224" s="2"/>
      <c r="Q224" s="2"/>
      <c r="R224" s="2"/>
      <c r="S224" s="52"/>
      <c r="T224" s="52"/>
      <c r="U224" s="52"/>
      <c r="V224" s="52"/>
      <c r="W224" s="52"/>
      <c r="X224" s="52"/>
      <c r="Y224" s="52"/>
      <c r="Z224" s="2"/>
    </row>
    <row r="225" spans="1:26" ht="16.5" customHeight="1">
      <c r="A225" s="2"/>
      <c r="B225" s="2"/>
      <c r="C225" s="14"/>
      <c r="D225" s="14"/>
      <c r="E225" s="14"/>
      <c r="F225" s="14"/>
      <c r="G225" s="14"/>
      <c r="H225" s="2"/>
      <c r="I225" s="2"/>
      <c r="J225" s="2"/>
      <c r="K225" s="2"/>
      <c r="L225" s="2"/>
      <c r="M225" s="2"/>
      <c r="N225" s="2"/>
      <c r="O225" s="2"/>
      <c r="P225" s="2"/>
      <c r="Q225" s="2"/>
      <c r="R225" s="2"/>
      <c r="S225" s="52"/>
      <c r="T225" s="52"/>
      <c r="U225" s="52"/>
      <c r="V225" s="52"/>
      <c r="W225" s="52"/>
      <c r="X225" s="52"/>
      <c r="Y225" s="52"/>
      <c r="Z225" s="2"/>
    </row>
    <row r="226" spans="1:26" ht="16.5" customHeight="1">
      <c r="A226" s="2"/>
      <c r="B226" s="2"/>
      <c r="C226" s="14"/>
      <c r="D226" s="14"/>
      <c r="E226" s="14"/>
      <c r="F226" s="14"/>
      <c r="G226" s="14"/>
      <c r="H226" s="2"/>
      <c r="I226" s="2"/>
      <c r="J226" s="2"/>
      <c r="K226" s="2"/>
      <c r="L226" s="2"/>
      <c r="M226" s="2"/>
      <c r="N226" s="2"/>
      <c r="O226" s="2"/>
      <c r="P226" s="2"/>
      <c r="Q226" s="2"/>
      <c r="R226" s="2"/>
      <c r="S226" s="52"/>
      <c r="T226" s="52"/>
      <c r="U226" s="52"/>
      <c r="V226" s="52"/>
      <c r="W226" s="52"/>
      <c r="X226" s="52"/>
      <c r="Y226" s="52"/>
      <c r="Z226" s="2"/>
    </row>
    <row r="227" spans="1:26" ht="16.5" customHeight="1">
      <c r="A227" s="2"/>
      <c r="B227" s="2"/>
      <c r="C227" s="14"/>
      <c r="D227" s="14"/>
      <c r="E227" s="14"/>
      <c r="F227" s="14"/>
      <c r="G227" s="14"/>
      <c r="H227" s="2"/>
      <c r="I227" s="2"/>
      <c r="J227" s="2"/>
      <c r="K227" s="2"/>
      <c r="L227" s="2"/>
      <c r="M227" s="2"/>
      <c r="N227" s="2"/>
      <c r="O227" s="2"/>
      <c r="P227" s="2"/>
      <c r="Q227" s="2"/>
      <c r="R227" s="2"/>
      <c r="S227" s="52"/>
      <c r="T227" s="52"/>
      <c r="U227" s="52"/>
      <c r="V227" s="52"/>
      <c r="W227" s="52"/>
      <c r="X227" s="52"/>
      <c r="Y227" s="52"/>
      <c r="Z227" s="2"/>
    </row>
    <row r="228" spans="1:26" ht="16.5" customHeight="1">
      <c r="A228" s="2"/>
      <c r="B228" s="2"/>
      <c r="C228" s="14"/>
      <c r="D228" s="14"/>
      <c r="E228" s="14"/>
      <c r="F228" s="14"/>
      <c r="G228" s="14"/>
      <c r="H228" s="2"/>
      <c r="I228" s="2"/>
      <c r="J228" s="2"/>
      <c r="K228" s="2"/>
      <c r="L228" s="2"/>
      <c r="M228" s="2"/>
      <c r="N228" s="2"/>
      <c r="O228" s="2"/>
      <c r="P228" s="2"/>
      <c r="Q228" s="2"/>
      <c r="R228" s="2"/>
      <c r="S228" s="52"/>
      <c r="T228" s="52"/>
      <c r="U228" s="52"/>
      <c r="V228" s="52"/>
      <c r="W228" s="52"/>
      <c r="X228" s="52"/>
      <c r="Y228" s="52"/>
      <c r="Z228" s="2"/>
    </row>
    <row r="229" spans="1:26" ht="16.5" customHeight="1">
      <c r="A229" s="2"/>
      <c r="B229" s="2"/>
      <c r="C229" s="14"/>
      <c r="D229" s="14"/>
      <c r="E229" s="14"/>
      <c r="F229" s="14"/>
      <c r="G229" s="14"/>
      <c r="H229" s="2"/>
      <c r="I229" s="2"/>
      <c r="J229" s="2"/>
      <c r="K229" s="2"/>
      <c r="L229" s="2"/>
      <c r="M229" s="2"/>
      <c r="N229" s="2"/>
      <c r="O229" s="2"/>
      <c r="P229" s="2"/>
      <c r="Q229" s="2"/>
      <c r="R229" s="2"/>
      <c r="S229" s="52"/>
      <c r="T229" s="52"/>
      <c r="U229" s="52"/>
      <c r="V229" s="52"/>
      <c r="W229" s="52"/>
      <c r="X229" s="52"/>
      <c r="Y229" s="52"/>
      <c r="Z229" s="2"/>
    </row>
    <row r="230" spans="1:26" ht="16.5" customHeight="1">
      <c r="A230" s="2"/>
      <c r="B230" s="2"/>
      <c r="C230" s="14"/>
      <c r="D230" s="14"/>
      <c r="E230" s="14"/>
      <c r="F230" s="14"/>
      <c r="G230" s="14"/>
      <c r="H230" s="2"/>
      <c r="I230" s="2"/>
      <c r="J230" s="2"/>
      <c r="K230" s="2"/>
      <c r="L230" s="2"/>
      <c r="M230" s="2"/>
      <c r="N230" s="2"/>
      <c r="O230" s="2"/>
      <c r="P230" s="2"/>
      <c r="Q230" s="2"/>
      <c r="R230" s="2"/>
      <c r="S230" s="52"/>
      <c r="T230" s="52"/>
      <c r="U230" s="52"/>
      <c r="V230" s="52"/>
      <c r="W230" s="52"/>
      <c r="X230" s="52"/>
      <c r="Y230" s="52"/>
      <c r="Z230" s="2"/>
    </row>
    <row r="231" spans="1:26" ht="16.5" customHeight="1">
      <c r="A231" s="2"/>
      <c r="B231" s="2"/>
      <c r="C231" s="14"/>
      <c r="D231" s="14"/>
      <c r="E231" s="14"/>
      <c r="F231" s="14"/>
      <c r="G231" s="14"/>
      <c r="H231" s="2"/>
      <c r="I231" s="2"/>
      <c r="J231" s="2"/>
      <c r="K231" s="2"/>
      <c r="L231" s="2"/>
      <c r="M231" s="2"/>
      <c r="N231" s="2"/>
      <c r="O231" s="2"/>
      <c r="P231" s="2"/>
      <c r="Q231" s="2"/>
      <c r="R231" s="2"/>
      <c r="S231" s="52"/>
      <c r="T231" s="52"/>
      <c r="U231" s="52"/>
      <c r="V231" s="52"/>
      <c r="W231" s="52"/>
      <c r="X231" s="52"/>
      <c r="Y231" s="52"/>
      <c r="Z231" s="2"/>
    </row>
    <row r="232" spans="1:26" ht="16.5" customHeight="1">
      <c r="A232" s="2"/>
      <c r="B232" s="2"/>
      <c r="C232" s="14"/>
      <c r="D232" s="14"/>
      <c r="E232" s="14"/>
      <c r="F232" s="14"/>
      <c r="G232" s="14"/>
      <c r="H232" s="2"/>
      <c r="I232" s="2"/>
      <c r="J232" s="2"/>
      <c r="K232" s="2"/>
      <c r="L232" s="2"/>
      <c r="M232" s="2"/>
      <c r="N232" s="2"/>
      <c r="O232" s="2"/>
      <c r="P232" s="2"/>
      <c r="Q232" s="2"/>
      <c r="R232" s="2"/>
      <c r="S232" s="52"/>
      <c r="T232" s="52"/>
      <c r="U232" s="52"/>
      <c r="V232" s="52"/>
      <c r="W232" s="52"/>
      <c r="X232" s="52"/>
      <c r="Y232" s="52"/>
      <c r="Z232" s="2"/>
    </row>
    <row r="233" spans="1:26" ht="16.5" customHeight="1">
      <c r="A233" s="2"/>
      <c r="B233" s="2"/>
      <c r="C233" s="14"/>
      <c r="D233" s="14"/>
      <c r="E233" s="14"/>
      <c r="F233" s="14"/>
      <c r="G233" s="14"/>
      <c r="H233" s="2"/>
      <c r="I233" s="2"/>
      <c r="J233" s="2"/>
      <c r="K233" s="2"/>
      <c r="L233" s="2"/>
      <c r="M233" s="2"/>
      <c r="N233" s="2"/>
      <c r="O233" s="2"/>
      <c r="P233" s="2"/>
      <c r="Q233" s="2"/>
      <c r="R233" s="2"/>
      <c r="S233" s="52"/>
      <c r="T233" s="52"/>
      <c r="U233" s="52"/>
      <c r="V233" s="52"/>
      <c r="W233" s="52"/>
      <c r="X233" s="52"/>
      <c r="Y233" s="52"/>
      <c r="Z233" s="2"/>
    </row>
    <row r="234" spans="1:26" ht="16.5" customHeight="1">
      <c r="A234" s="2"/>
      <c r="B234" s="2"/>
      <c r="C234" s="14"/>
      <c r="D234" s="14"/>
      <c r="E234" s="14"/>
      <c r="F234" s="14"/>
      <c r="G234" s="14"/>
      <c r="H234" s="2"/>
      <c r="I234" s="2"/>
      <c r="J234" s="2"/>
      <c r="K234" s="2"/>
      <c r="L234" s="2"/>
      <c r="M234" s="2"/>
      <c r="N234" s="2"/>
      <c r="O234" s="2"/>
      <c r="P234" s="2"/>
      <c r="Q234" s="2"/>
      <c r="R234" s="2"/>
      <c r="S234" s="52"/>
      <c r="T234" s="52"/>
      <c r="U234" s="52"/>
      <c r="V234" s="52"/>
      <c r="W234" s="52"/>
      <c r="X234" s="52"/>
      <c r="Y234" s="52"/>
      <c r="Z234" s="2"/>
    </row>
    <row r="235" spans="1:26" ht="16.5" customHeight="1">
      <c r="A235" s="2"/>
      <c r="B235" s="2"/>
      <c r="C235" s="14"/>
      <c r="D235" s="14"/>
      <c r="E235" s="14"/>
      <c r="F235" s="14"/>
      <c r="G235" s="14"/>
      <c r="H235" s="2"/>
      <c r="I235" s="2"/>
      <c r="J235" s="2"/>
      <c r="K235" s="2"/>
      <c r="L235" s="2"/>
      <c r="M235" s="2"/>
      <c r="N235" s="2"/>
      <c r="O235" s="2"/>
      <c r="P235" s="2"/>
      <c r="Q235" s="2"/>
      <c r="R235" s="2"/>
      <c r="S235" s="52"/>
      <c r="T235" s="52"/>
      <c r="U235" s="52"/>
      <c r="V235" s="52"/>
      <c r="W235" s="52"/>
      <c r="X235" s="52"/>
      <c r="Y235" s="52"/>
      <c r="Z235" s="2"/>
    </row>
    <row r="236" spans="1:26" ht="16.5" customHeight="1">
      <c r="A236" s="2"/>
      <c r="B236" s="2"/>
      <c r="C236" s="14"/>
      <c r="D236" s="14"/>
      <c r="E236" s="14"/>
      <c r="F236" s="14"/>
      <c r="G236" s="14"/>
      <c r="H236" s="2"/>
      <c r="I236" s="2"/>
      <c r="J236" s="2"/>
      <c r="K236" s="2"/>
      <c r="L236" s="2"/>
      <c r="M236" s="2"/>
      <c r="N236" s="2"/>
      <c r="O236" s="2"/>
      <c r="P236" s="2"/>
      <c r="Q236" s="2"/>
      <c r="R236" s="2"/>
      <c r="S236" s="52"/>
      <c r="T236" s="52"/>
      <c r="U236" s="52"/>
      <c r="V236" s="52"/>
      <c r="W236" s="52"/>
      <c r="X236" s="52"/>
      <c r="Y236" s="52"/>
      <c r="Z236" s="2"/>
    </row>
    <row r="237" spans="1:26" ht="16.5" customHeight="1">
      <c r="A237" s="2"/>
      <c r="B237" s="2"/>
      <c r="C237" s="14"/>
      <c r="D237" s="14"/>
      <c r="E237" s="14"/>
      <c r="F237" s="14"/>
      <c r="G237" s="14"/>
      <c r="H237" s="2"/>
      <c r="I237" s="2"/>
      <c r="J237" s="2"/>
      <c r="K237" s="2"/>
      <c r="L237" s="2"/>
      <c r="M237" s="2"/>
      <c r="N237" s="2"/>
      <c r="O237" s="2"/>
      <c r="P237" s="2"/>
      <c r="Q237" s="2"/>
      <c r="R237" s="2"/>
      <c r="S237" s="52"/>
      <c r="T237" s="52"/>
      <c r="U237" s="52"/>
      <c r="V237" s="52"/>
      <c r="W237" s="52"/>
      <c r="X237" s="52"/>
      <c r="Y237" s="52"/>
      <c r="Z237" s="2"/>
    </row>
    <row r="238" spans="1:26" ht="16.5" customHeight="1">
      <c r="A238" s="2"/>
      <c r="B238" s="2"/>
      <c r="C238" s="14"/>
      <c r="D238" s="14"/>
      <c r="E238" s="14"/>
      <c r="F238" s="14"/>
      <c r="G238" s="14"/>
      <c r="H238" s="2"/>
      <c r="I238" s="2"/>
      <c r="J238" s="2"/>
      <c r="K238" s="2"/>
      <c r="L238" s="2"/>
      <c r="M238" s="2"/>
      <c r="N238" s="2"/>
      <c r="O238" s="2"/>
      <c r="P238" s="2"/>
      <c r="Q238" s="2"/>
      <c r="R238" s="2"/>
      <c r="S238" s="52"/>
      <c r="T238" s="52"/>
      <c r="U238" s="52"/>
      <c r="V238" s="52"/>
      <c r="W238" s="52"/>
      <c r="X238" s="52"/>
      <c r="Y238" s="52"/>
      <c r="Z238" s="2"/>
    </row>
    <row r="239" spans="1:26" ht="16.5" customHeight="1">
      <c r="A239" s="2"/>
      <c r="B239" s="2"/>
      <c r="C239" s="14"/>
      <c r="D239" s="14"/>
      <c r="E239" s="14"/>
      <c r="F239" s="14"/>
      <c r="G239" s="14"/>
      <c r="H239" s="2"/>
      <c r="I239" s="2"/>
      <c r="J239" s="2"/>
      <c r="K239" s="2"/>
      <c r="L239" s="2"/>
      <c r="M239" s="2"/>
      <c r="N239" s="2"/>
      <c r="O239" s="2"/>
      <c r="P239" s="2"/>
      <c r="Q239" s="2"/>
      <c r="R239" s="2"/>
      <c r="S239" s="52"/>
      <c r="T239" s="52"/>
      <c r="U239" s="52"/>
      <c r="V239" s="52"/>
      <c r="W239" s="52"/>
      <c r="X239" s="52"/>
      <c r="Y239" s="52"/>
      <c r="Z239" s="2"/>
    </row>
    <row r="240" spans="1:26" ht="16.5" customHeight="1">
      <c r="A240" s="2"/>
      <c r="B240" s="2"/>
      <c r="C240" s="14"/>
      <c r="D240" s="14"/>
      <c r="E240" s="14"/>
      <c r="F240" s="14"/>
      <c r="G240" s="14"/>
      <c r="H240" s="2"/>
      <c r="I240" s="2"/>
      <c r="J240" s="2"/>
      <c r="K240" s="2"/>
      <c r="L240" s="2"/>
      <c r="M240" s="2"/>
      <c r="N240" s="2"/>
      <c r="O240" s="2"/>
      <c r="P240" s="2"/>
      <c r="Q240" s="2"/>
      <c r="R240" s="2"/>
      <c r="S240" s="52"/>
      <c r="T240" s="52"/>
      <c r="U240" s="52"/>
      <c r="V240" s="52"/>
      <c r="W240" s="52"/>
      <c r="X240" s="52"/>
      <c r="Y240" s="52"/>
      <c r="Z240" s="2"/>
    </row>
    <row r="241" spans="1:26" ht="16.5" customHeight="1">
      <c r="A241" s="2"/>
      <c r="B241" s="2"/>
      <c r="C241" s="14"/>
      <c r="D241" s="14"/>
      <c r="E241" s="14"/>
      <c r="F241" s="14"/>
      <c r="G241" s="14"/>
      <c r="H241" s="2"/>
      <c r="I241" s="2"/>
      <c r="J241" s="2"/>
      <c r="K241" s="2"/>
      <c r="L241" s="2"/>
      <c r="M241" s="2"/>
      <c r="N241" s="2"/>
      <c r="O241" s="2"/>
      <c r="P241" s="2"/>
      <c r="Q241" s="2"/>
      <c r="R241" s="2"/>
      <c r="S241" s="52"/>
      <c r="T241" s="52"/>
      <c r="U241" s="52"/>
      <c r="V241" s="52"/>
      <c r="W241" s="52"/>
      <c r="X241" s="52"/>
      <c r="Y241" s="52"/>
      <c r="Z241" s="2"/>
    </row>
    <row r="242" spans="1:26" ht="16.5" customHeight="1">
      <c r="A242" s="2"/>
      <c r="B242" s="2"/>
      <c r="C242" s="14"/>
      <c r="D242" s="14"/>
      <c r="E242" s="14"/>
      <c r="F242" s="14"/>
      <c r="G242" s="14"/>
      <c r="H242" s="2"/>
      <c r="I242" s="2"/>
      <c r="J242" s="2"/>
      <c r="K242" s="2"/>
      <c r="L242" s="2"/>
      <c r="M242" s="2"/>
      <c r="N242" s="2"/>
      <c r="O242" s="2"/>
      <c r="P242" s="2"/>
      <c r="Q242" s="2"/>
      <c r="R242" s="2"/>
      <c r="S242" s="52"/>
      <c r="T242" s="52"/>
      <c r="U242" s="52"/>
      <c r="V242" s="52"/>
      <c r="W242" s="52"/>
      <c r="X242" s="52"/>
      <c r="Y242" s="52"/>
      <c r="Z242" s="2"/>
    </row>
    <row r="243" spans="1:26" ht="16.5" customHeight="1">
      <c r="A243" s="2"/>
      <c r="B243" s="2"/>
      <c r="C243" s="14"/>
      <c r="D243" s="14"/>
      <c r="E243" s="14"/>
      <c r="F243" s="14"/>
      <c r="G243" s="14"/>
      <c r="H243" s="2"/>
      <c r="I243" s="2"/>
      <c r="J243" s="2"/>
      <c r="K243" s="2"/>
      <c r="L243" s="2"/>
      <c r="M243" s="2"/>
      <c r="N243" s="2"/>
      <c r="O243" s="2"/>
      <c r="P243" s="2"/>
      <c r="Q243" s="2"/>
      <c r="R243" s="2"/>
      <c r="S243" s="52"/>
      <c r="T243" s="52"/>
      <c r="U243" s="52"/>
      <c r="V243" s="52"/>
      <c r="W243" s="52"/>
      <c r="X243" s="52"/>
      <c r="Y243" s="52"/>
      <c r="Z243" s="2"/>
    </row>
    <row r="244" spans="1:26" ht="16.5" customHeight="1">
      <c r="A244" s="2"/>
      <c r="B244" s="2"/>
      <c r="C244" s="14"/>
      <c r="D244" s="14"/>
      <c r="E244" s="14"/>
      <c r="F244" s="14"/>
      <c r="G244" s="14"/>
      <c r="H244" s="2"/>
      <c r="I244" s="2"/>
      <c r="J244" s="2"/>
      <c r="K244" s="2"/>
      <c r="L244" s="2"/>
      <c r="M244" s="2"/>
      <c r="N244" s="2"/>
      <c r="O244" s="2"/>
      <c r="P244" s="2"/>
      <c r="Q244" s="2"/>
      <c r="R244" s="2"/>
      <c r="S244" s="52"/>
      <c r="T244" s="52"/>
      <c r="U244" s="52"/>
      <c r="V244" s="52"/>
      <c r="W244" s="52"/>
      <c r="X244" s="52"/>
      <c r="Y244" s="52"/>
      <c r="Z244" s="2"/>
    </row>
    <row r="245" spans="1:26" ht="16.5" customHeight="1">
      <c r="A245" s="2"/>
      <c r="B245" s="2"/>
      <c r="C245" s="14"/>
      <c r="D245" s="14"/>
      <c r="E245" s="14"/>
      <c r="F245" s="14"/>
      <c r="G245" s="14"/>
      <c r="H245" s="2"/>
      <c r="I245" s="2"/>
      <c r="J245" s="2"/>
      <c r="K245" s="2"/>
      <c r="L245" s="2"/>
      <c r="M245" s="2"/>
      <c r="N245" s="2"/>
      <c r="O245" s="2"/>
      <c r="P245" s="2"/>
      <c r="Q245" s="2"/>
      <c r="R245" s="2"/>
      <c r="S245" s="52"/>
      <c r="T245" s="52"/>
      <c r="U245" s="52"/>
      <c r="V245" s="52"/>
      <c r="W245" s="52"/>
      <c r="X245" s="52"/>
      <c r="Y245" s="52"/>
      <c r="Z245" s="2"/>
    </row>
    <row r="246" spans="1:26" ht="16.5" customHeight="1">
      <c r="A246" s="2"/>
      <c r="B246" s="2"/>
      <c r="C246" s="14"/>
      <c r="D246" s="14"/>
      <c r="E246" s="14"/>
      <c r="F246" s="14"/>
      <c r="G246" s="14"/>
      <c r="H246" s="2"/>
      <c r="I246" s="2"/>
      <c r="J246" s="2"/>
      <c r="K246" s="2"/>
      <c r="L246" s="2"/>
      <c r="M246" s="2"/>
      <c r="N246" s="2"/>
      <c r="O246" s="2"/>
      <c r="P246" s="2"/>
      <c r="Q246" s="2"/>
      <c r="R246" s="2"/>
      <c r="S246" s="52"/>
      <c r="T246" s="52"/>
      <c r="U246" s="52"/>
      <c r="V246" s="52"/>
      <c r="W246" s="52"/>
      <c r="X246" s="52"/>
      <c r="Y246" s="52"/>
      <c r="Z246" s="2"/>
    </row>
    <row r="247" spans="1:26" ht="16.5" customHeight="1">
      <c r="A247" s="2"/>
      <c r="B247" s="2"/>
      <c r="C247" s="14"/>
      <c r="D247" s="14"/>
      <c r="E247" s="14"/>
      <c r="F247" s="14"/>
      <c r="G247" s="14"/>
      <c r="H247" s="2"/>
      <c r="I247" s="2"/>
      <c r="J247" s="2"/>
      <c r="K247" s="2"/>
      <c r="L247" s="2"/>
      <c r="M247" s="2"/>
      <c r="N247" s="2"/>
      <c r="O247" s="2"/>
      <c r="P247" s="2"/>
      <c r="Q247" s="2"/>
      <c r="R247" s="2"/>
      <c r="S247" s="52"/>
      <c r="T247" s="52"/>
      <c r="U247" s="52"/>
      <c r="V247" s="52"/>
      <c r="W247" s="52"/>
      <c r="X247" s="52"/>
      <c r="Y247" s="52"/>
      <c r="Z247" s="2"/>
    </row>
    <row r="248" spans="1:26" ht="16.5" customHeight="1">
      <c r="A248" s="2"/>
      <c r="B248" s="2"/>
      <c r="C248" s="14"/>
      <c r="D248" s="14"/>
      <c r="E248" s="14"/>
      <c r="F248" s="14"/>
      <c r="G248" s="14"/>
      <c r="H248" s="2"/>
      <c r="I248" s="2"/>
      <c r="J248" s="2"/>
      <c r="K248" s="2"/>
      <c r="L248" s="2"/>
      <c r="M248" s="2"/>
      <c r="N248" s="2"/>
      <c r="O248" s="2"/>
      <c r="P248" s="2"/>
      <c r="Q248" s="2"/>
      <c r="R248" s="2"/>
      <c r="S248" s="52"/>
      <c r="T248" s="52"/>
      <c r="U248" s="52"/>
      <c r="V248" s="52"/>
      <c r="W248" s="52"/>
      <c r="X248" s="52"/>
      <c r="Y248" s="52"/>
      <c r="Z248" s="2"/>
    </row>
    <row r="249" spans="1:26" ht="16.5" customHeight="1">
      <c r="A249" s="2"/>
      <c r="B249" s="2"/>
      <c r="C249" s="14"/>
      <c r="D249" s="14"/>
      <c r="E249" s="14"/>
      <c r="F249" s="14"/>
      <c r="G249" s="14"/>
      <c r="H249" s="2"/>
      <c r="I249" s="2"/>
      <c r="J249" s="2"/>
      <c r="K249" s="2"/>
      <c r="L249" s="2"/>
      <c r="M249" s="2"/>
      <c r="N249" s="2"/>
      <c r="O249" s="2"/>
      <c r="P249" s="2"/>
      <c r="Q249" s="2"/>
      <c r="R249" s="2"/>
      <c r="S249" s="52"/>
      <c r="T249" s="52"/>
      <c r="U249" s="52"/>
      <c r="V249" s="52"/>
      <c r="W249" s="52"/>
      <c r="X249" s="52"/>
      <c r="Y249" s="52"/>
      <c r="Z249" s="2"/>
    </row>
    <row r="250" spans="1:26" ht="16.5" customHeight="1">
      <c r="A250" s="2"/>
      <c r="B250" s="2"/>
      <c r="C250" s="14"/>
      <c r="D250" s="14"/>
      <c r="E250" s="14"/>
      <c r="F250" s="14"/>
      <c r="G250" s="14"/>
      <c r="H250" s="2"/>
      <c r="I250" s="2"/>
      <c r="J250" s="2"/>
      <c r="K250" s="2"/>
      <c r="L250" s="2"/>
      <c r="M250" s="2"/>
      <c r="N250" s="2"/>
      <c r="O250" s="2"/>
      <c r="P250" s="2"/>
      <c r="Q250" s="2"/>
      <c r="R250" s="2"/>
      <c r="S250" s="52"/>
      <c r="T250" s="52"/>
      <c r="U250" s="52"/>
      <c r="V250" s="52"/>
      <c r="W250" s="52"/>
      <c r="X250" s="52"/>
      <c r="Y250" s="52"/>
      <c r="Z250" s="2"/>
    </row>
    <row r="251" spans="1:26" ht="16.5" customHeight="1">
      <c r="A251" s="2"/>
      <c r="B251" s="2"/>
      <c r="C251" s="14"/>
      <c r="D251" s="14"/>
      <c r="E251" s="14"/>
      <c r="F251" s="14"/>
      <c r="G251" s="14"/>
      <c r="H251" s="2"/>
      <c r="I251" s="2"/>
      <c r="J251" s="2"/>
      <c r="K251" s="2"/>
      <c r="L251" s="2"/>
      <c r="M251" s="2"/>
      <c r="N251" s="2"/>
      <c r="O251" s="2"/>
      <c r="P251" s="2"/>
      <c r="Q251" s="2"/>
      <c r="R251" s="2"/>
      <c r="S251" s="52"/>
      <c r="T251" s="52"/>
      <c r="U251" s="52"/>
      <c r="V251" s="52"/>
      <c r="W251" s="52"/>
      <c r="X251" s="52"/>
      <c r="Y251" s="52"/>
      <c r="Z251" s="2"/>
    </row>
    <row r="252" spans="1:26" ht="16.5" customHeight="1">
      <c r="A252" s="2"/>
      <c r="B252" s="2"/>
      <c r="C252" s="14"/>
      <c r="D252" s="14"/>
      <c r="E252" s="14"/>
      <c r="F252" s="14"/>
      <c r="G252" s="14"/>
      <c r="H252" s="2"/>
      <c r="I252" s="2"/>
      <c r="J252" s="2"/>
      <c r="K252" s="2"/>
      <c r="L252" s="2"/>
      <c r="M252" s="2"/>
      <c r="N252" s="2"/>
      <c r="O252" s="2"/>
      <c r="P252" s="2"/>
      <c r="Q252" s="2"/>
      <c r="R252" s="2"/>
      <c r="S252" s="52"/>
      <c r="T252" s="52"/>
      <c r="U252" s="52"/>
      <c r="V252" s="52"/>
      <c r="W252" s="52"/>
      <c r="X252" s="52"/>
      <c r="Y252" s="52"/>
      <c r="Z252" s="2"/>
    </row>
    <row r="253" spans="1:26" ht="16.5" customHeight="1">
      <c r="A253" s="2"/>
      <c r="B253" s="2"/>
      <c r="C253" s="14"/>
      <c r="D253" s="14"/>
      <c r="E253" s="14"/>
      <c r="F253" s="14"/>
      <c r="G253" s="14"/>
      <c r="H253" s="2"/>
      <c r="I253" s="2"/>
      <c r="J253" s="2"/>
      <c r="K253" s="2"/>
      <c r="L253" s="2"/>
      <c r="M253" s="2"/>
      <c r="N253" s="2"/>
      <c r="O253" s="2"/>
      <c r="P253" s="2"/>
      <c r="Q253" s="2"/>
      <c r="R253" s="2"/>
      <c r="S253" s="52"/>
      <c r="T253" s="52"/>
      <c r="U253" s="52"/>
      <c r="V253" s="52"/>
      <c r="W253" s="52"/>
      <c r="X253" s="52"/>
      <c r="Y253" s="52"/>
      <c r="Z253" s="2"/>
    </row>
    <row r="254" spans="1:26" ht="16.5" customHeight="1">
      <c r="A254" s="2"/>
      <c r="B254" s="2"/>
      <c r="C254" s="14"/>
      <c r="D254" s="14"/>
      <c r="E254" s="14"/>
      <c r="F254" s="14"/>
      <c r="G254" s="14"/>
      <c r="H254" s="2"/>
      <c r="I254" s="2"/>
      <c r="J254" s="2"/>
      <c r="K254" s="2"/>
      <c r="L254" s="2"/>
      <c r="M254" s="2"/>
      <c r="N254" s="2"/>
      <c r="O254" s="2"/>
      <c r="P254" s="2"/>
      <c r="Q254" s="2"/>
      <c r="R254" s="2"/>
      <c r="S254" s="52"/>
      <c r="T254" s="52"/>
      <c r="U254" s="52"/>
      <c r="V254" s="52"/>
      <c r="W254" s="52"/>
      <c r="X254" s="52"/>
      <c r="Y254" s="52"/>
      <c r="Z254" s="2"/>
    </row>
    <row r="255" spans="1:26" ht="16.5" customHeight="1">
      <c r="A255" s="2"/>
      <c r="B255" s="2"/>
      <c r="C255" s="14"/>
      <c r="D255" s="14"/>
      <c r="E255" s="14"/>
      <c r="F255" s="14"/>
      <c r="G255" s="14"/>
      <c r="H255" s="2"/>
      <c r="I255" s="2"/>
      <c r="J255" s="2"/>
      <c r="K255" s="2"/>
      <c r="L255" s="2"/>
      <c r="M255" s="2"/>
      <c r="N255" s="2"/>
      <c r="O255" s="2"/>
      <c r="P255" s="2"/>
      <c r="Q255" s="2"/>
      <c r="R255" s="2"/>
      <c r="S255" s="52"/>
      <c r="T255" s="52"/>
      <c r="U255" s="52"/>
      <c r="V255" s="52"/>
      <c r="W255" s="52"/>
      <c r="X255" s="52"/>
      <c r="Y255" s="52"/>
      <c r="Z255" s="2"/>
    </row>
    <row r="256" spans="1:26" ht="16.5" customHeight="1">
      <c r="A256" s="2"/>
      <c r="B256" s="2"/>
      <c r="C256" s="14"/>
      <c r="D256" s="14"/>
      <c r="E256" s="14"/>
      <c r="F256" s="14"/>
      <c r="G256" s="14"/>
      <c r="H256" s="2"/>
      <c r="I256" s="2"/>
      <c r="J256" s="2"/>
      <c r="K256" s="2"/>
      <c r="L256" s="2"/>
      <c r="M256" s="2"/>
      <c r="N256" s="2"/>
      <c r="O256" s="2"/>
      <c r="P256" s="2"/>
      <c r="Q256" s="2"/>
      <c r="R256" s="2"/>
      <c r="S256" s="52"/>
      <c r="T256" s="52"/>
      <c r="U256" s="52"/>
      <c r="V256" s="52"/>
      <c r="W256" s="52"/>
      <c r="X256" s="52"/>
      <c r="Y256" s="52"/>
      <c r="Z256" s="2"/>
    </row>
    <row r="257" spans="1:26" ht="16.5" customHeight="1">
      <c r="A257" s="2"/>
      <c r="B257" s="2"/>
      <c r="C257" s="14"/>
      <c r="D257" s="14"/>
      <c r="E257" s="14"/>
      <c r="F257" s="14"/>
      <c r="G257" s="14"/>
      <c r="H257" s="2"/>
      <c r="I257" s="2"/>
      <c r="J257" s="2"/>
      <c r="K257" s="2"/>
      <c r="L257" s="2"/>
      <c r="M257" s="2"/>
      <c r="N257" s="2"/>
      <c r="O257" s="2"/>
      <c r="P257" s="2"/>
      <c r="Q257" s="2"/>
      <c r="R257" s="2"/>
      <c r="S257" s="52"/>
      <c r="T257" s="52"/>
      <c r="U257" s="52"/>
      <c r="V257" s="52"/>
      <c r="W257" s="52"/>
      <c r="X257" s="52"/>
      <c r="Y257" s="52"/>
      <c r="Z257" s="2"/>
    </row>
    <row r="258" spans="1:26" ht="16.5" customHeight="1">
      <c r="A258" s="2"/>
      <c r="B258" s="2"/>
      <c r="C258" s="14"/>
      <c r="D258" s="14"/>
      <c r="E258" s="14"/>
      <c r="F258" s="14"/>
      <c r="G258" s="14"/>
      <c r="H258" s="2"/>
      <c r="I258" s="2"/>
      <c r="J258" s="2"/>
      <c r="K258" s="2"/>
      <c r="L258" s="2"/>
      <c r="M258" s="2"/>
      <c r="N258" s="2"/>
      <c r="O258" s="2"/>
      <c r="P258" s="2"/>
      <c r="Q258" s="2"/>
      <c r="R258" s="2"/>
      <c r="S258" s="52"/>
      <c r="T258" s="52"/>
      <c r="U258" s="52"/>
      <c r="V258" s="52"/>
      <c r="W258" s="52"/>
      <c r="X258" s="52"/>
      <c r="Y258" s="52"/>
      <c r="Z258" s="2"/>
    </row>
    <row r="259" spans="1:26" ht="16.5" customHeight="1">
      <c r="A259" s="2"/>
      <c r="B259" s="2"/>
      <c r="C259" s="14"/>
      <c r="D259" s="14"/>
      <c r="E259" s="14"/>
      <c r="F259" s="14"/>
      <c r="G259" s="14"/>
      <c r="H259" s="2"/>
      <c r="I259" s="2"/>
      <c r="J259" s="2"/>
      <c r="K259" s="2"/>
      <c r="L259" s="2"/>
      <c r="M259" s="2"/>
      <c r="N259" s="2"/>
      <c r="O259" s="2"/>
      <c r="P259" s="2"/>
      <c r="Q259" s="2"/>
      <c r="R259" s="2"/>
      <c r="S259" s="52"/>
      <c r="T259" s="52"/>
      <c r="U259" s="52"/>
      <c r="V259" s="52"/>
      <c r="W259" s="52"/>
      <c r="X259" s="52"/>
      <c r="Y259" s="52"/>
      <c r="Z259" s="2"/>
    </row>
    <row r="260" spans="1:26" ht="16.5" customHeight="1">
      <c r="A260" s="2"/>
      <c r="B260" s="2"/>
      <c r="C260" s="14"/>
      <c r="D260" s="14"/>
      <c r="E260" s="14"/>
      <c r="F260" s="14"/>
      <c r="G260" s="14"/>
      <c r="H260" s="2"/>
      <c r="I260" s="2"/>
      <c r="J260" s="2"/>
      <c r="K260" s="2"/>
      <c r="L260" s="2"/>
      <c r="M260" s="2"/>
      <c r="N260" s="2"/>
      <c r="O260" s="2"/>
      <c r="P260" s="2"/>
      <c r="Q260" s="2"/>
      <c r="R260" s="2"/>
      <c r="S260" s="52"/>
      <c r="T260" s="52"/>
      <c r="U260" s="52"/>
      <c r="V260" s="52"/>
      <c r="W260" s="52"/>
      <c r="X260" s="52"/>
      <c r="Y260" s="52"/>
      <c r="Z260" s="2"/>
    </row>
    <row r="261" spans="1:26" ht="16.5" customHeight="1">
      <c r="A261" s="2"/>
      <c r="B261" s="2"/>
      <c r="C261" s="14"/>
      <c r="D261" s="14"/>
      <c r="E261" s="14"/>
      <c r="F261" s="14"/>
      <c r="G261" s="14"/>
      <c r="H261" s="2"/>
      <c r="I261" s="2"/>
      <c r="J261" s="2"/>
      <c r="K261" s="2"/>
      <c r="L261" s="2"/>
      <c r="M261" s="2"/>
      <c r="N261" s="2"/>
      <c r="O261" s="2"/>
      <c r="P261" s="2"/>
      <c r="Q261" s="2"/>
      <c r="R261" s="2"/>
      <c r="S261" s="52"/>
      <c r="T261" s="52"/>
      <c r="U261" s="52"/>
      <c r="V261" s="52"/>
      <c r="W261" s="52"/>
      <c r="X261" s="52"/>
      <c r="Y261" s="52"/>
      <c r="Z261" s="2"/>
    </row>
    <row r="262" spans="1:26" ht="16.5" customHeight="1">
      <c r="A262" s="2"/>
      <c r="B262" s="2"/>
      <c r="C262" s="14"/>
      <c r="D262" s="14"/>
      <c r="E262" s="14"/>
      <c r="F262" s="14"/>
      <c r="G262" s="14"/>
      <c r="H262" s="2"/>
      <c r="I262" s="2"/>
      <c r="J262" s="2"/>
      <c r="K262" s="2"/>
      <c r="L262" s="2"/>
      <c r="M262" s="2"/>
      <c r="N262" s="2"/>
      <c r="O262" s="2"/>
      <c r="P262" s="2"/>
      <c r="Q262" s="2"/>
      <c r="R262" s="2"/>
      <c r="S262" s="52"/>
      <c r="T262" s="52"/>
      <c r="U262" s="52"/>
      <c r="V262" s="52"/>
      <c r="W262" s="52"/>
      <c r="X262" s="52"/>
      <c r="Y262" s="52"/>
      <c r="Z262" s="2"/>
    </row>
    <row r="263" spans="1:26" ht="16.5" customHeight="1">
      <c r="A263" s="2"/>
      <c r="B263" s="2"/>
      <c r="C263" s="14"/>
      <c r="D263" s="14"/>
      <c r="E263" s="14"/>
      <c r="F263" s="14"/>
      <c r="G263" s="14"/>
      <c r="H263" s="2"/>
      <c r="I263" s="2"/>
      <c r="J263" s="2"/>
      <c r="K263" s="2"/>
      <c r="L263" s="2"/>
      <c r="M263" s="2"/>
      <c r="N263" s="2"/>
      <c r="O263" s="2"/>
      <c r="P263" s="2"/>
      <c r="Q263" s="2"/>
      <c r="R263" s="2"/>
      <c r="S263" s="52"/>
      <c r="T263" s="52"/>
      <c r="U263" s="52"/>
      <c r="V263" s="52"/>
      <c r="W263" s="52"/>
      <c r="X263" s="52"/>
      <c r="Y263" s="52"/>
      <c r="Z263" s="2"/>
    </row>
    <row r="264" spans="1:26" ht="16.5" customHeight="1">
      <c r="A264" s="2"/>
      <c r="B264" s="2"/>
      <c r="C264" s="14"/>
      <c r="D264" s="14"/>
      <c r="E264" s="14"/>
      <c r="F264" s="14"/>
      <c r="G264" s="14"/>
      <c r="H264" s="2"/>
      <c r="I264" s="2"/>
      <c r="J264" s="2"/>
      <c r="K264" s="2"/>
      <c r="L264" s="2"/>
      <c r="M264" s="2"/>
      <c r="N264" s="2"/>
      <c r="O264" s="2"/>
      <c r="P264" s="2"/>
      <c r="Q264" s="2"/>
      <c r="R264" s="2"/>
      <c r="S264" s="52"/>
      <c r="T264" s="52"/>
      <c r="U264" s="52"/>
      <c r="V264" s="52"/>
      <c r="W264" s="52"/>
      <c r="X264" s="52"/>
      <c r="Y264" s="52"/>
      <c r="Z264" s="2"/>
    </row>
    <row r="265" spans="1:26" ht="16.5" customHeight="1">
      <c r="A265" s="2"/>
      <c r="B265" s="2"/>
      <c r="C265" s="14"/>
      <c r="D265" s="14"/>
      <c r="E265" s="14"/>
      <c r="F265" s="14"/>
      <c r="G265" s="14"/>
      <c r="H265" s="2"/>
      <c r="I265" s="2"/>
      <c r="J265" s="2"/>
      <c r="K265" s="2"/>
      <c r="L265" s="2"/>
      <c r="M265" s="2"/>
      <c r="N265" s="2"/>
      <c r="O265" s="2"/>
      <c r="P265" s="2"/>
      <c r="Q265" s="2"/>
      <c r="R265" s="2"/>
      <c r="S265" s="52"/>
      <c r="T265" s="52"/>
      <c r="U265" s="52"/>
      <c r="V265" s="52"/>
      <c r="W265" s="52"/>
      <c r="X265" s="52"/>
      <c r="Y265" s="52"/>
      <c r="Z265" s="2"/>
    </row>
    <row r="266" spans="1:26" ht="16.5" customHeight="1">
      <c r="A266" s="2"/>
      <c r="B266" s="2"/>
      <c r="C266" s="14"/>
      <c r="D266" s="14"/>
      <c r="E266" s="14"/>
      <c r="F266" s="14"/>
      <c r="G266" s="14"/>
      <c r="H266" s="2"/>
      <c r="I266" s="2"/>
      <c r="J266" s="2"/>
      <c r="K266" s="2"/>
      <c r="L266" s="2"/>
      <c r="M266" s="2"/>
      <c r="N266" s="2"/>
      <c r="O266" s="2"/>
      <c r="P266" s="2"/>
      <c r="Q266" s="2"/>
      <c r="R266" s="2"/>
      <c r="S266" s="52"/>
      <c r="T266" s="52"/>
      <c r="U266" s="52"/>
      <c r="V266" s="52"/>
      <c r="W266" s="52"/>
      <c r="X266" s="52"/>
      <c r="Y266" s="52"/>
      <c r="Z266" s="2"/>
    </row>
    <row r="267" spans="1:26" ht="16.5" customHeight="1">
      <c r="A267" s="2"/>
      <c r="B267" s="2"/>
      <c r="C267" s="14"/>
      <c r="D267" s="14"/>
      <c r="E267" s="14"/>
      <c r="F267" s="14"/>
      <c r="G267" s="14"/>
      <c r="H267" s="2"/>
      <c r="I267" s="2"/>
      <c r="J267" s="2"/>
      <c r="K267" s="2"/>
      <c r="L267" s="2"/>
      <c r="M267" s="2"/>
      <c r="N267" s="2"/>
      <c r="O267" s="2"/>
      <c r="P267" s="2"/>
      <c r="Q267" s="2"/>
      <c r="R267" s="2"/>
      <c r="S267" s="52"/>
      <c r="T267" s="52"/>
      <c r="U267" s="52"/>
      <c r="V267" s="52"/>
      <c r="W267" s="52"/>
      <c r="X267" s="52"/>
      <c r="Y267" s="52"/>
      <c r="Z267" s="2"/>
    </row>
    <row r="268" spans="1:26" ht="16.5" customHeight="1">
      <c r="A268" s="2"/>
      <c r="B268" s="2"/>
      <c r="C268" s="14"/>
      <c r="D268" s="14"/>
      <c r="E268" s="14"/>
      <c r="F268" s="14"/>
      <c r="G268" s="14"/>
      <c r="H268" s="2"/>
      <c r="I268" s="2"/>
      <c r="J268" s="2"/>
      <c r="K268" s="2"/>
      <c r="L268" s="2"/>
      <c r="M268" s="2"/>
      <c r="N268" s="2"/>
      <c r="O268" s="2"/>
      <c r="P268" s="2"/>
      <c r="Q268" s="2"/>
      <c r="R268" s="2"/>
      <c r="S268" s="52"/>
      <c r="T268" s="52"/>
      <c r="U268" s="52"/>
      <c r="V268" s="52"/>
      <c r="W268" s="52"/>
      <c r="X268" s="52"/>
      <c r="Y268" s="52"/>
      <c r="Z268" s="2"/>
    </row>
    <row r="269" spans="1:26" ht="16.5" customHeight="1">
      <c r="A269" s="2"/>
      <c r="B269" s="2"/>
      <c r="C269" s="14"/>
      <c r="D269" s="14"/>
      <c r="E269" s="14"/>
      <c r="F269" s="14"/>
      <c r="G269" s="14"/>
      <c r="H269" s="2"/>
      <c r="I269" s="2"/>
      <c r="J269" s="2"/>
      <c r="K269" s="2"/>
      <c r="L269" s="2"/>
      <c r="M269" s="2"/>
      <c r="N269" s="2"/>
      <c r="O269" s="2"/>
      <c r="P269" s="2"/>
      <c r="Q269" s="2"/>
      <c r="R269" s="2"/>
      <c r="S269" s="52"/>
      <c r="T269" s="52"/>
      <c r="U269" s="52"/>
      <c r="V269" s="52"/>
      <c r="W269" s="52"/>
      <c r="X269" s="52"/>
      <c r="Y269" s="52"/>
      <c r="Z269" s="2"/>
    </row>
    <row r="270" spans="1:26" ht="16.5" customHeight="1">
      <c r="A270" s="2"/>
      <c r="B270" s="2"/>
      <c r="C270" s="14"/>
      <c r="D270" s="14"/>
      <c r="E270" s="14"/>
      <c r="F270" s="14"/>
      <c r="G270" s="14"/>
      <c r="H270" s="2"/>
      <c r="I270" s="2"/>
      <c r="J270" s="2"/>
      <c r="K270" s="2"/>
      <c r="L270" s="2"/>
      <c r="M270" s="2"/>
      <c r="N270" s="2"/>
      <c r="O270" s="2"/>
      <c r="P270" s="2"/>
      <c r="Q270" s="2"/>
      <c r="R270" s="2"/>
      <c r="S270" s="52"/>
      <c r="T270" s="52"/>
      <c r="U270" s="52"/>
      <c r="V270" s="52"/>
      <c r="W270" s="52"/>
      <c r="X270" s="52"/>
      <c r="Y270" s="52"/>
      <c r="Z270" s="2"/>
    </row>
    <row r="271" spans="1:26" ht="16.5" customHeight="1">
      <c r="A271" s="2"/>
      <c r="B271" s="2"/>
      <c r="C271" s="14"/>
      <c r="D271" s="14"/>
      <c r="E271" s="14"/>
      <c r="F271" s="14"/>
      <c r="G271" s="14"/>
      <c r="H271" s="2"/>
      <c r="I271" s="2"/>
      <c r="J271" s="2"/>
      <c r="K271" s="2"/>
      <c r="L271" s="2"/>
      <c r="M271" s="2"/>
      <c r="N271" s="2"/>
      <c r="O271" s="2"/>
      <c r="P271" s="2"/>
      <c r="Q271" s="2"/>
      <c r="R271" s="2"/>
      <c r="S271" s="52"/>
      <c r="T271" s="52"/>
      <c r="U271" s="52"/>
      <c r="V271" s="52"/>
      <c r="W271" s="52"/>
      <c r="X271" s="52"/>
      <c r="Y271" s="52"/>
      <c r="Z271" s="2"/>
    </row>
    <row r="272" spans="1:26" ht="16.5" customHeight="1">
      <c r="A272" s="2"/>
      <c r="B272" s="2"/>
      <c r="C272" s="14"/>
      <c r="D272" s="14"/>
      <c r="E272" s="14"/>
      <c r="F272" s="14"/>
      <c r="G272" s="14"/>
      <c r="H272" s="2"/>
      <c r="I272" s="2"/>
      <c r="J272" s="2"/>
      <c r="K272" s="2"/>
      <c r="L272" s="2"/>
      <c r="M272" s="2"/>
      <c r="N272" s="2"/>
      <c r="O272" s="2"/>
      <c r="P272" s="2"/>
      <c r="Q272" s="2"/>
      <c r="R272" s="2"/>
      <c r="S272" s="52"/>
      <c r="T272" s="52"/>
      <c r="U272" s="52"/>
      <c r="V272" s="52"/>
      <c r="W272" s="52"/>
      <c r="X272" s="52"/>
      <c r="Y272" s="52"/>
      <c r="Z272" s="2"/>
    </row>
    <row r="273" spans="1:26" ht="16.5" customHeight="1">
      <c r="A273" s="2"/>
      <c r="B273" s="2"/>
      <c r="C273" s="14"/>
      <c r="D273" s="14"/>
      <c r="E273" s="14"/>
      <c r="F273" s="14"/>
      <c r="G273" s="14"/>
      <c r="H273" s="2"/>
      <c r="I273" s="2"/>
      <c r="J273" s="2"/>
      <c r="K273" s="2"/>
      <c r="L273" s="2"/>
      <c r="M273" s="2"/>
      <c r="N273" s="2"/>
      <c r="O273" s="2"/>
      <c r="P273" s="2"/>
      <c r="Q273" s="2"/>
      <c r="R273" s="2"/>
      <c r="S273" s="52"/>
      <c r="T273" s="52"/>
      <c r="U273" s="52"/>
      <c r="V273" s="52"/>
      <c r="W273" s="52"/>
      <c r="X273" s="52"/>
      <c r="Y273" s="52"/>
      <c r="Z273" s="2"/>
    </row>
    <row r="274" spans="1:26" ht="16.5" customHeight="1">
      <c r="A274" s="2"/>
      <c r="B274" s="2"/>
      <c r="C274" s="14"/>
      <c r="D274" s="14"/>
      <c r="E274" s="14"/>
      <c r="F274" s="14"/>
      <c r="G274" s="14"/>
      <c r="H274" s="2"/>
      <c r="I274" s="2"/>
      <c r="J274" s="2"/>
      <c r="K274" s="2"/>
      <c r="L274" s="2"/>
      <c r="M274" s="2"/>
      <c r="N274" s="2"/>
      <c r="O274" s="2"/>
      <c r="P274" s="2"/>
      <c r="Q274" s="2"/>
      <c r="R274" s="2"/>
      <c r="S274" s="52"/>
      <c r="T274" s="52"/>
      <c r="U274" s="52"/>
      <c r="V274" s="52"/>
      <c r="W274" s="52"/>
      <c r="X274" s="52"/>
      <c r="Y274" s="52"/>
      <c r="Z274" s="2"/>
    </row>
    <row r="275" spans="1:26" ht="16.5" customHeight="1">
      <c r="A275" s="2"/>
      <c r="B275" s="2"/>
      <c r="C275" s="14"/>
      <c r="D275" s="14"/>
      <c r="E275" s="14"/>
      <c r="F275" s="14"/>
      <c r="G275" s="14"/>
      <c r="H275" s="2"/>
      <c r="I275" s="2"/>
      <c r="J275" s="2"/>
      <c r="K275" s="2"/>
      <c r="L275" s="2"/>
      <c r="M275" s="2"/>
      <c r="N275" s="2"/>
      <c r="O275" s="2"/>
      <c r="P275" s="2"/>
      <c r="Q275" s="2"/>
      <c r="R275" s="2"/>
      <c r="S275" s="52"/>
      <c r="T275" s="52"/>
      <c r="U275" s="52"/>
      <c r="V275" s="52"/>
      <c r="W275" s="52"/>
      <c r="X275" s="52"/>
      <c r="Y275" s="52"/>
      <c r="Z275" s="2"/>
    </row>
    <row r="276" spans="1:26" ht="16.5" customHeight="1">
      <c r="A276" s="2"/>
      <c r="B276" s="2"/>
      <c r="C276" s="14"/>
      <c r="D276" s="14"/>
      <c r="E276" s="14"/>
      <c r="F276" s="14"/>
      <c r="G276" s="14"/>
      <c r="H276" s="2"/>
      <c r="I276" s="2"/>
      <c r="J276" s="2"/>
      <c r="K276" s="2"/>
      <c r="L276" s="2"/>
      <c r="M276" s="2"/>
      <c r="N276" s="2"/>
      <c r="O276" s="2"/>
      <c r="P276" s="2"/>
      <c r="Q276" s="2"/>
      <c r="R276" s="2"/>
      <c r="S276" s="52"/>
      <c r="T276" s="52"/>
      <c r="U276" s="52"/>
      <c r="V276" s="52"/>
      <c r="W276" s="52"/>
      <c r="X276" s="52"/>
      <c r="Y276" s="52"/>
      <c r="Z276" s="2"/>
    </row>
    <row r="277" spans="1:26" ht="16.5" customHeight="1">
      <c r="A277" s="2"/>
      <c r="B277" s="2"/>
      <c r="C277" s="14"/>
      <c r="D277" s="14"/>
      <c r="E277" s="14"/>
      <c r="F277" s="14"/>
      <c r="G277" s="14"/>
      <c r="H277" s="2"/>
      <c r="I277" s="2"/>
      <c r="J277" s="2"/>
      <c r="K277" s="2"/>
      <c r="L277" s="2"/>
      <c r="M277" s="2"/>
      <c r="N277" s="2"/>
      <c r="O277" s="2"/>
      <c r="P277" s="2"/>
      <c r="Q277" s="2"/>
      <c r="R277" s="2"/>
      <c r="S277" s="52"/>
      <c r="T277" s="52"/>
      <c r="U277" s="52"/>
      <c r="V277" s="52"/>
      <c r="W277" s="52"/>
      <c r="X277" s="52"/>
      <c r="Y277" s="52"/>
      <c r="Z277" s="2"/>
    </row>
    <row r="278" spans="1:26" ht="16.5" customHeight="1">
      <c r="A278" s="2"/>
      <c r="B278" s="2"/>
      <c r="C278" s="14"/>
      <c r="D278" s="14"/>
      <c r="E278" s="14"/>
      <c r="F278" s="14"/>
      <c r="G278" s="14"/>
      <c r="H278" s="2"/>
      <c r="I278" s="2"/>
      <c r="J278" s="2"/>
      <c r="K278" s="2"/>
      <c r="L278" s="2"/>
      <c r="M278" s="2"/>
      <c r="N278" s="2"/>
      <c r="O278" s="2"/>
      <c r="P278" s="2"/>
      <c r="Q278" s="2"/>
      <c r="R278" s="2"/>
      <c r="S278" s="52"/>
      <c r="T278" s="52"/>
      <c r="U278" s="52"/>
      <c r="V278" s="52"/>
      <c r="W278" s="52"/>
      <c r="X278" s="52"/>
      <c r="Y278" s="52"/>
      <c r="Z278" s="2"/>
    </row>
    <row r="279" spans="1:26" ht="16.5" customHeight="1">
      <c r="A279" s="2"/>
      <c r="B279" s="2"/>
      <c r="C279" s="14"/>
      <c r="D279" s="14"/>
      <c r="E279" s="14"/>
      <c r="F279" s="14"/>
      <c r="G279" s="14"/>
      <c r="H279" s="2"/>
      <c r="I279" s="2"/>
      <c r="J279" s="2"/>
      <c r="K279" s="2"/>
      <c r="L279" s="2"/>
      <c r="M279" s="2"/>
      <c r="N279" s="2"/>
      <c r="O279" s="2"/>
      <c r="P279" s="2"/>
      <c r="Q279" s="2"/>
      <c r="R279" s="2"/>
      <c r="S279" s="52"/>
      <c r="T279" s="52"/>
      <c r="U279" s="52"/>
      <c r="V279" s="52"/>
      <c r="W279" s="52"/>
      <c r="X279" s="52"/>
      <c r="Y279" s="52"/>
      <c r="Z279" s="2"/>
    </row>
    <row r="280" spans="1:26" ht="16.5" customHeight="1">
      <c r="A280" s="2"/>
      <c r="B280" s="2"/>
      <c r="C280" s="14"/>
      <c r="D280" s="14"/>
      <c r="E280" s="14"/>
      <c r="F280" s="14"/>
      <c r="G280" s="14"/>
      <c r="H280" s="2"/>
      <c r="I280" s="2"/>
      <c r="J280" s="2"/>
      <c r="K280" s="2"/>
      <c r="L280" s="2"/>
      <c r="M280" s="2"/>
      <c r="N280" s="2"/>
      <c r="O280" s="2"/>
      <c r="P280" s="2"/>
      <c r="Q280" s="2"/>
      <c r="R280" s="2"/>
      <c r="S280" s="52"/>
      <c r="T280" s="52"/>
      <c r="U280" s="52"/>
      <c r="V280" s="52"/>
      <c r="W280" s="52"/>
      <c r="X280" s="52"/>
      <c r="Y280" s="52"/>
      <c r="Z280" s="2"/>
    </row>
    <row r="281" spans="1:26" ht="16.5" customHeight="1">
      <c r="A281" s="2"/>
      <c r="B281" s="2"/>
      <c r="C281" s="14"/>
      <c r="D281" s="14"/>
      <c r="E281" s="14"/>
      <c r="F281" s="14"/>
      <c r="G281" s="14"/>
      <c r="H281" s="2"/>
      <c r="I281" s="2"/>
      <c r="J281" s="2"/>
      <c r="K281" s="2"/>
      <c r="L281" s="2"/>
      <c r="M281" s="2"/>
      <c r="N281" s="2"/>
      <c r="O281" s="2"/>
      <c r="P281" s="2"/>
      <c r="Q281" s="2"/>
      <c r="R281" s="2"/>
      <c r="S281" s="52"/>
      <c r="T281" s="52"/>
      <c r="U281" s="52"/>
      <c r="V281" s="52"/>
      <c r="W281" s="52"/>
      <c r="X281" s="52"/>
      <c r="Y281" s="52"/>
      <c r="Z281" s="2"/>
    </row>
    <row r="282" spans="1:26" ht="16.5" customHeight="1">
      <c r="A282" s="2"/>
      <c r="B282" s="2"/>
      <c r="C282" s="14"/>
      <c r="D282" s="14"/>
      <c r="E282" s="14"/>
      <c r="F282" s="14"/>
      <c r="G282" s="14"/>
      <c r="H282" s="2"/>
      <c r="I282" s="2"/>
      <c r="J282" s="2"/>
      <c r="K282" s="2"/>
      <c r="L282" s="2"/>
      <c r="M282" s="2"/>
      <c r="N282" s="2"/>
      <c r="O282" s="2"/>
      <c r="P282" s="2"/>
      <c r="Q282" s="2"/>
      <c r="R282" s="2"/>
      <c r="S282" s="52"/>
      <c r="T282" s="52"/>
      <c r="U282" s="52"/>
      <c r="V282" s="52"/>
      <c r="W282" s="52"/>
      <c r="X282" s="52"/>
      <c r="Y282" s="52"/>
      <c r="Z282" s="2"/>
    </row>
    <row r="283" spans="1:26" ht="16.5" customHeight="1">
      <c r="A283" s="2"/>
      <c r="B283" s="2"/>
      <c r="C283" s="14"/>
      <c r="D283" s="14"/>
      <c r="E283" s="14"/>
      <c r="F283" s="14"/>
      <c r="G283" s="14"/>
      <c r="H283" s="2"/>
      <c r="I283" s="2"/>
      <c r="J283" s="2"/>
      <c r="K283" s="2"/>
      <c r="L283" s="2"/>
      <c r="M283" s="2"/>
      <c r="N283" s="2"/>
      <c r="O283" s="2"/>
      <c r="P283" s="2"/>
      <c r="Q283" s="2"/>
      <c r="R283" s="2"/>
      <c r="S283" s="52"/>
      <c r="T283" s="52"/>
      <c r="U283" s="52"/>
      <c r="V283" s="52"/>
      <c r="W283" s="52"/>
      <c r="X283" s="52"/>
      <c r="Y283" s="52"/>
      <c r="Z283" s="2"/>
    </row>
    <row r="284" spans="1:26" ht="16.5" customHeight="1">
      <c r="A284" s="2"/>
      <c r="B284" s="2"/>
      <c r="C284" s="14"/>
      <c r="D284" s="14"/>
      <c r="E284" s="14"/>
      <c r="F284" s="14"/>
      <c r="G284" s="14"/>
      <c r="H284" s="2"/>
      <c r="I284" s="2"/>
      <c r="J284" s="2"/>
      <c r="K284" s="2"/>
      <c r="L284" s="2"/>
      <c r="M284" s="2"/>
      <c r="N284" s="2"/>
      <c r="O284" s="2"/>
      <c r="P284" s="2"/>
      <c r="Q284" s="2"/>
      <c r="R284" s="2"/>
      <c r="S284" s="52"/>
      <c r="T284" s="52"/>
      <c r="U284" s="52"/>
      <c r="V284" s="52"/>
      <c r="W284" s="52"/>
      <c r="X284" s="52"/>
      <c r="Y284" s="52"/>
      <c r="Z284" s="2"/>
    </row>
    <row r="285" spans="1:26" ht="16.5" customHeight="1">
      <c r="A285" s="2"/>
      <c r="B285" s="2"/>
      <c r="C285" s="14"/>
      <c r="D285" s="14"/>
      <c r="E285" s="14"/>
      <c r="F285" s="14"/>
      <c r="G285" s="14"/>
      <c r="H285" s="2"/>
      <c r="I285" s="2"/>
      <c r="J285" s="2"/>
      <c r="K285" s="2"/>
      <c r="L285" s="2"/>
      <c r="M285" s="2"/>
      <c r="N285" s="2"/>
      <c r="O285" s="2"/>
      <c r="P285" s="2"/>
      <c r="Q285" s="2"/>
      <c r="R285" s="2"/>
      <c r="S285" s="52"/>
      <c r="T285" s="52"/>
      <c r="U285" s="52"/>
      <c r="V285" s="52"/>
      <c r="W285" s="52"/>
      <c r="X285" s="52"/>
      <c r="Y285" s="52"/>
      <c r="Z285" s="2"/>
    </row>
    <row r="286" spans="1:26" ht="16.5" customHeight="1">
      <c r="A286" s="2"/>
      <c r="B286" s="2"/>
      <c r="C286" s="14"/>
      <c r="D286" s="14"/>
      <c r="E286" s="14"/>
      <c r="F286" s="14"/>
      <c r="G286" s="14"/>
      <c r="H286" s="2"/>
      <c r="I286" s="2"/>
      <c r="J286" s="2"/>
      <c r="K286" s="2"/>
      <c r="L286" s="2"/>
      <c r="M286" s="2"/>
      <c r="N286" s="2"/>
      <c r="O286" s="2"/>
      <c r="P286" s="2"/>
      <c r="Q286" s="2"/>
      <c r="R286" s="2"/>
      <c r="S286" s="52"/>
      <c r="T286" s="52"/>
      <c r="U286" s="52"/>
      <c r="V286" s="52"/>
      <c r="W286" s="52"/>
      <c r="X286" s="52"/>
      <c r="Y286" s="52"/>
      <c r="Z286" s="2"/>
    </row>
    <row r="287" spans="1:26" ht="16.5" customHeight="1">
      <c r="A287" s="2"/>
      <c r="B287" s="2"/>
      <c r="C287" s="14"/>
      <c r="D287" s="14"/>
      <c r="E287" s="14"/>
      <c r="F287" s="14"/>
      <c r="G287" s="14"/>
      <c r="H287" s="2"/>
      <c r="I287" s="2"/>
      <c r="J287" s="2"/>
      <c r="K287" s="2"/>
      <c r="L287" s="2"/>
      <c r="M287" s="2"/>
      <c r="N287" s="2"/>
      <c r="O287" s="2"/>
      <c r="P287" s="2"/>
      <c r="Q287" s="2"/>
      <c r="R287" s="2"/>
      <c r="S287" s="52"/>
      <c r="T287" s="52"/>
      <c r="U287" s="52"/>
      <c r="V287" s="52"/>
      <c r="W287" s="52"/>
      <c r="X287" s="52"/>
      <c r="Y287" s="52"/>
      <c r="Z287" s="2"/>
    </row>
    <row r="288" spans="1:26" ht="16.5" customHeight="1">
      <c r="A288" s="2"/>
      <c r="B288" s="2"/>
      <c r="C288" s="14"/>
      <c r="D288" s="14"/>
      <c r="E288" s="14"/>
      <c r="F288" s="14"/>
      <c r="G288" s="14"/>
      <c r="H288" s="2"/>
      <c r="I288" s="2"/>
      <c r="J288" s="2"/>
      <c r="K288" s="2"/>
      <c r="L288" s="2"/>
      <c r="M288" s="2"/>
      <c r="N288" s="2"/>
      <c r="O288" s="2"/>
      <c r="P288" s="2"/>
      <c r="Q288" s="2"/>
      <c r="R288" s="2"/>
      <c r="S288" s="52"/>
      <c r="T288" s="52"/>
      <c r="U288" s="52"/>
      <c r="V288" s="52"/>
      <c r="W288" s="52"/>
      <c r="X288" s="52"/>
      <c r="Y288" s="52"/>
      <c r="Z288" s="2"/>
    </row>
    <row r="289" spans="1:26" ht="16.5" customHeight="1">
      <c r="A289" s="2"/>
      <c r="B289" s="2"/>
      <c r="C289" s="14"/>
      <c r="D289" s="14"/>
      <c r="E289" s="14"/>
      <c r="F289" s="14"/>
      <c r="G289" s="14"/>
      <c r="H289" s="2"/>
      <c r="I289" s="2"/>
      <c r="J289" s="2"/>
      <c r="K289" s="2"/>
      <c r="L289" s="2"/>
      <c r="M289" s="2"/>
      <c r="N289" s="2"/>
      <c r="O289" s="2"/>
      <c r="P289" s="2"/>
      <c r="Q289" s="2"/>
      <c r="R289" s="2"/>
      <c r="S289" s="52"/>
      <c r="T289" s="52"/>
      <c r="U289" s="52"/>
      <c r="V289" s="52"/>
      <c r="W289" s="52"/>
      <c r="X289" s="52"/>
      <c r="Y289" s="52"/>
      <c r="Z289" s="2"/>
    </row>
    <row r="290" spans="1:26" ht="16.5" customHeight="1">
      <c r="A290" s="2"/>
      <c r="B290" s="2"/>
      <c r="C290" s="14"/>
      <c r="D290" s="14"/>
      <c r="E290" s="14"/>
      <c r="F290" s="14"/>
      <c r="G290" s="14"/>
      <c r="H290" s="2"/>
      <c r="I290" s="2"/>
      <c r="J290" s="2"/>
      <c r="K290" s="2"/>
      <c r="L290" s="2"/>
      <c r="M290" s="2"/>
      <c r="N290" s="2"/>
      <c r="O290" s="2"/>
      <c r="P290" s="2"/>
      <c r="Q290" s="2"/>
      <c r="R290" s="2"/>
      <c r="S290" s="52"/>
      <c r="T290" s="52"/>
      <c r="U290" s="52"/>
      <c r="V290" s="52"/>
      <c r="W290" s="52"/>
      <c r="X290" s="52"/>
      <c r="Y290" s="52"/>
      <c r="Z290" s="2"/>
    </row>
    <row r="291" spans="1:26" ht="16.5" customHeight="1">
      <c r="A291" s="2"/>
      <c r="B291" s="2"/>
      <c r="C291" s="14"/>
      <c r="D291" s="14"/>
      <c r="E291" s="14"/>
      <c r="F291" s="14"/>
      <c r="G291" s="14"/>
      <c r="H291" s="2"/>
      <c r="I291" s="2"/>
      <c r="J291" s="2"/>
      <c r="K291" s="2"/>
      <c r="L291" s="2"/>
      <c r="M291" s="2"/>
      <c r="N291" s="2"/>
      <c r="O291" s="2"/>
      <c r="P291" s="2"/>
      <c r="Q291" s="2"/>
      <c r="R291" s="2"/>
      <c r="S291" s="52"/>
      <c r="T291" s="52"/>
      <c r="U291" s="52"/>
      <c r="V291" s="52"/>
      <c r="W291" s="52"/>
      <c r="X291" s="52"/>
      <c r="Y291" s="52"/>
      <c r="Z291" s="2"/>
    </row>
    <row r="292" spans="1:26" ht="16.5" customHeight="1">
      <c r="A292" s="2"/>
      <c r="B292" s="2"/>
      <c r="C292" s="14"/>
      <c r="D292" s="14"/>
      <c r="E292" s="14"/>
      <c r="F292" s="14"/>
      <c r="G292" s="14"/>
      <c r="H292" s="2"/>
      <c r="I292" s="2"/>
      <c r="J292" s="2"/>
      <c r="K292" s="2"/>
      <c r="L292" s="2"/>
      <c r="M292" s="2"/>
      <c r="N292" s="2"/>
      <c r="O292" s="2"/>
      <c r="P292" s="2"/>
      <c r="Q292" s="2"/>
      <c r="R292" s="2"/>
      <c r="S292" s="52"/>
      <c r="T292" s="52"/>
      <c r="U292" s="52"/>
      <c r="V292" s="52"/>
      <c r="W292" s="52"/>
      <c r="X292" s="52"/>
      <c r="Y292" s="52"/>
      <c r="Z292" s="2"/>
    </row>
    <row r="293" spans="1:26" ht="16.5" customHeight="1">
      <c r="A293" s="2"/>
      <c r="B293" s="2"/>
      <c r="C293" s="14"/>
      <c r="D293" s="14"/>
      <c r="E293" s="14"/>
      <c r="F293" s="14"/>
      <c r="G293" s="14"/>
      <c r="H293" s="2"/>
      <c r="I293" s="2"/>
      <c r="J293" s="2"/>
      <c r="K293" s="2"/>
      <c r="L293" s="2"/>
      <c r="M293" s="2"/>
      <c r="N293" s="2"/>
      <c r="O293" s="2"/>
      <c r="P293" s="2"/>
      <c r="Q293" s="2"/>
      <c r="R293" s="2"/>
      <c r="S293" s="52"/>
      <c r="T293" s="52"/>
      <c r="U293" s="52"/>
      <c r="V293" s="52"/>
      <c r="W293" s="52"/>
      <c r="X293" s="52"/>
      <c r="Y293" s="52"/>
      <c r="Z293" s="2"/>
    </row>
    <row r="294" spans="1:26" ht="16.5" customHeight="1">
      <c r="A294" s="2"/>
      <c r="B294" s="2"/>
      <c r="C294" s="14"/>
      <c r="D294" s="14"/>
      <c r="E294" s="14"/>
      <c r="F294" s="14"/>
      <c r="G294" s="14"/>
      <c r="H294" s="2"/>
      <c r="I294" s="2"/>
      <c r="J294" s="2"/>
      <c r="K294" s="2"/>
      <c r="L294" s="2"/>
      <c r="M294" s="2"/>
      <c r="N294" s="2"/>
      <c r="O294" s="2"/>
      <c r="P294" s="2"/>
      <c r="Q294" s="2"/>
      <c r="R294" s="2"/>
      <c r="S294" s="52"/>
      <c r="T294" s="52"/>
      <c r="U294" s="52"/>
      <c r="V294" s="52"/>
      <c r="W294" s="52"/>
      <c r="X294" s="52"/>
      <c r="Y294" s="52"/>
      <c r="Z294" s="2"/>
    </row>
    <row r="295" spans="1:26" ht="16.5" customHeight="1">
      <c r="A295" s="2"/>
      <c r="B295" s="2"/>
      <c r="C295" s="14"/>
      <c r="D295" s="14"/>
      <c r="E295" s="14"/>
      <c r="F295" s="14"/>
      <c r="G295" s="14"/>
      <c r="H295" s="2"/>
      <c r="I295" s="2"/>
      <c r="J295" s="2"/>
      <c r="K295" s="2"/>
      <c r="L295" s="2"/>
      <c r="M295" s="2"/>
      <c r="N295" s="2"/>
      <c r="O295" s="2"/>
      <c r="P295" s="2"/>
      <c r="Q295" s="2"/>
      <c r="R295" s="2"/>
      <c r="S295" s="52"/>
      <c r="T295" s="52"/>
      <c r="U295" s="52"/>
      <c r="V295" s="52"/>
      <c r="W295" s="52"/>
      <c r="X295" s="52"/>
      <c r="Y295" s="52"/>
      <c r="Z295" s="2"/>
    </row>
    <row r="296" spans="1:26" ht="16.5" customHeight="1">
      <c r="A296" s="2"/>
      <c r="B296" s="2"/>
      <c r="C296" s="14"/>
      <c r="D296" s="14"/>
      <c r="E296" s="14"/>
      <c r="F296" s="14"/>
      <c r="G296" s="14"/>
      <c r="H296" s="2"/>
      <c r="I296" s="2"/>
      <c r="J296" s="2"/>
      <c r="K296" s="2"/>
      <c r="L296" s="2"/>
      <c r="M296" s="2"/>
      <c r="N296" s="2"/>
      <c r="O296" s="2"/>
      <c r="P296" s="2"/>
      <c r="Q296" s="2"/>
      <c r="R296" s="2"/>
      <c r="S296" s="52"/>
      <c r="T296" s="52"/>
      <c r="U296" s="52"/>
      <c r="V296" s="52"/>
      <c r="W296" s="52"/>
      <c r="X296" s="52"/>
      <c r="Y296" s="52"/>
      <c r="Z296" s="2"/>
    </row>
    <row r="297" spans="1:26" ht="16.5" customHeight="1">
      <c r="A297" s="2"/>
      <c r="B297" s="2"/>
      <c r="C297" s="14"/>
      <c r="D297" s="14"/>
      <c r="E297" s="14"/>
      <c r="F297" s="14"/>
      <c r="G297" s="14"/>
      <c r="H297" s="2"/>
      <c r="I297" s="2"/>
      <c r="J297" s="2"/>
      <c r="K297" s="2"/>
      <c r="L297" s="2"/>
      <c r="M297" s="2"/>
      <c r="N297" s="2"/>
      <c r="O297" s="2"/>
      <c r="P297" s="2"/>
      <c r="Q297" s="2"/>
      <c r="R297" s="2"/>
      <c r="S297" s="52"/>
      <c r="T297" s="52"/>
      <c r="U297" s="52"/>
      <c r="V297" s="52"/>
      <c r="W297" s="52"/>
      <c r="X297" s="52"/>
      <c r="Y297" s="52"/>
      <c r="Z297" s="2"/>
    </row>
    <row r="298" spans="1:26" ht="16.5" customHeight="1">
      <c r="A298" s="2"/>
      <c r="B298" s="2"/>
      <c r="C298" s="14"/>
      <c r="D298" s="14"/>
      <c r="E298" s="14"/>
      <c r="F298" s="14"/>
      <c r="G298" s="14"/>
      <c r="H298" s="2"/>
      <c r="I298" s="2"/>
      <c r="J298" s="2"/>
      <c r="K298" s="2"/>
      <c r="L298" s="2"/>
      <c r="M298" s="2"/>
      <c r="N298" s="2"/>
      <c r="O298" s="2"/>
      <c r="P298" s="2"/>
      <c r="Q298" s="2"/>
      <c r="R298" s="2"/>
      <c r="S298" s="52"/>
      <c r="T298" s="52"/>
      <c r="U298" s="52"/>
      <c r="V298" s="52"/>
      <c r="W298" s="52"/>
      <c r="X298" s="52"/>
      <c r="Y298" s="52"/>
      <c r="Z298" s="2"/>
    </row>
    <row r="299" spans="1:26" ht="16.5" customHeight="1">
      <c r="A299" s="2"/>
      <c r="B299" s="2"/>
      <c r="C299" s="14"/>
      <c r="D299" s="14"/>
      <c r="E299" s="14"/>
      <c r="F299" s="14"/>
      <c r="G299" s="14"/>
      <c r="H299" s="2"/>
      <c r="I299" s="2"/>
      <c r="J299" s="2"/>
      <c r="K299" s="2"/>
      <c r="L299" s="2"/>
      <c r="M299" s="2"/>
      <c r="N299" s="2"/>
      <c r="O299" s="2"/>
      <c r="P299" s="2"/>
      <c r="Q299" s="2"/>
      <c r="R299" s="2"/>
      <c r="S299" s="52"/>
      <c r="T299" s="52"/>
      <c r="U299" s="52"/>
      <c r="V299" s="52"/>
      <c r="W299" s="52"/>
      <c r="X299" s="52"/>
      <c r="Y299" s="52"/>
      <c r="Z299" s="2"/>
    </row>
    <row r="300" spans="1:26" ht="16.5" customHeight="1">
      <c r="A300" s="2"/>
      <c r="B300" s="2"/>
      <c r="C300" s="14"/>
      <c r="D300" s="14"/>
      <c r="E300" s="14"/>
      <c r="F300" s="14"/>
      <c r="G300" s="14"/>
      <c r="H300" s="2"/>
      <c r="I300" s="2"/>
      <c r="J300" s="2"/>
      <c r="K300" s="2"/>
      <c r="L300" s="2"/>
      <c r="M300" s="2"/>
      <c r="N300" s="2"/>
      <c r="O300" s="2"/>
      <c r="P300" s="2"/>
      <c r="Q300" s="2"/>
      <c r="R300" s="2"/>
      <c r="S300" s="52"/>
      <c r="T300" s="52"/>
      <c r="U300" s="52"/>
      <c r="V300" s="52"/>
      <c r="W300" s="52"/>
      <c r="X300" s="52"/>
      <c r="Y300" s="52"/>
      <c r="Z300" s="2"/>
    </row>
    <row r="301" spans="1:26" ht="16.5" customHeight="1">
      <c r="A301" s="2"/>
      <c r="B301" s="2"/>
      <c r="C301" s="14"/>
      <c r="D301" s="14"/>
      <c r="E301" s="14"/>
      <c r="F301" s="14"/>
      <c r="G301" s="14"/>
      <c r="H301" s="2"/>
      <c r="I301" s="2"/>
      <c r="J301" s="2"/>
      <c r="K301" s="2"/>
      <c r="L301" s="2"/>
      <c r="M301" s="2"/>
      <c r="N301" s="2"/>
      <c r="O301" s="2"/>
      <c r="P301" s="2"/>
      <c r="Q301" s="2"/>
      <c r="R301" s="2"/>
      <c r="S301" s="52"/>
      <c r="T301" s="52"/>
      <c r="U301" s="52"/>
      <c r="V301" s="52"/>
      <c r="W301" s="52"/>
      <c r="X301" s="52"/>
      <c r="Y301" s="52"/>
      <c r="Z301" s="2"/>
    </row>
    <row r="302" spans="1:26" ht="16.5" customHeight="1">
      <c r="A302" s="2"/>
      <c r="B302" s="2"/>
      <c r="C302" s="14"/>
      <c r="D302" s="14"/>
      <c r="E302" s="14"/>
      <c r="F302" s="14"/>
      <c r="G302" s="14"/>
      <c r="H302" s="2"/>
      <c r="I302" s="2"/>
      <c r="J302" s="2"/>
      <c r="K302" s="2"/>
      <c r="L302" s="2"/>
      <c r="M302" s="2"/>
      <c r="N302" s="2"/>
      <c r="O302" s="2"/>
      <c r="P302" s="2"/>
      <c r="Q302" s="2"/>
      <c r="R302" s="2"/>
      <c r="S302" s="52"/>
      <c r="T302" s="52"/>
      <c r="U302" s="52"/>
      <c r="V302" s="52"/>
      <c r="W302" s="52"/>
      <c r="X302" s="52"/>
      <c r="Y302" s="52"/>
      <c r="Z302" s="2"/>
    </row>
    <row r="303" spans="1:26" ht="16.5" customHeight="1">
      <c r="A303" s="2"/>
      <c r="B303" s="2"/>
      <c r="C303" s="14"/>
      <c r="D303" s="14"/>
      <c r="E303" s="14"/>
      <c r="F303" s="14"/>
      <c r="G303" s="14"/>
      <c r="H303" s="2"/>
      <c r="I303" s="2"/>
      <c r="J303" s="2"/>
      <c r="K303" s="2"/>
      <c r="L303" s="2"/>
      <c r="M303" s="2"/>
      <c r="N303" s="2"/>
      <c r="O303" s="2"/>
      <c r="P303" s="2"/>
      <c r="Q303" s="2"/>
      <c r="R303" s="2"/>
      <c r="S303" s="52"/>
      <c r="T303" s="52"/>
      <c r="U303" s="52"/>
      <c r="V303" s="52"/>
      <c r="W303" s="52"/>
      <c r="X303" s="52"/>
      <c r="Y303" s="52"/>
      <c r="Z303" s="2"/>
    </row>
    <row r="304" spans="1:26" ht="16.5" customHeight="1">
      <c r="A304" s="2"/>
      <c r="B304" s="2"/>
      <c r="C304" s="14"/>
      <c r="D304" s="14"/>
      <c r="E304" s="14"/>
      <c r="F304" s="14"/>
      <c r="G304" s="14"/>
      <c r="H304" s="2"/>
      <c r="I304" s="2"/>
      <c r="J304" s="2"/>
      <c r="K304" s="2"/>
      <c r="L304" s="2"/>
      <c r="M304" s="2"/>
      <c r="N304" s="2"/>
      <c r="O304" s="2"/>
      <c r="P304" s="2"/>
      <c r="Q304" s="2"/>
      <c r="R304" s="2"/>
      <c r="S304" s="52"/>
      <c r="T304" s="52"/>
      <c r="U304" s="52"/>
      <c r="V304" s="52"/>
      <c r="W304" s="52"/>
      <c r="X304" s="52"/>
      <c r="Y304" s="52"/>
      <c r="Z304" s="2"/>
    </row>
    <row r="305" spans="1:26" ht="16.5" customHeight="1">
      <c r="A305" s="2"/>
      <c r="B305" s="2"/>
      <c r="C305" s="14"/>
      <c r="D305" s="14"/>
      <c r="E305" s="14"/>
      <c r="F305" s="14"/>
      <c r="G305" s="14"/>
      <c r="H305" s="2"/>
      <c r="I305" s="2"/>
      <c r="J305" s="2"/>
      <c r="K305" s="2"/>
      <c r="L305" s="2"/>
      <c r="M305" s="2"/>
      <c r="N305" s="2"/>
      <c r="O305" s="2"/>
      <c r="P305" s="2"/>
      <c r="Q305" s="2"/>
      <c r="R305" s="2"/>
      <c r="S305" s="52"/>
      <c r="T305" s="52"/>
      <c r="U305" s="52"/>
      <c r="V305" s="52"/>
      <c r="W305" s="52"/>
      <c r="X305" s="52"/>
      <c r="Y305" s="52"/>
      <c r="Z305" s="2"/>
    </row>
    <row r="306" spans="1:26" ht="16.5" customHeight="1">
      <c r="A306" s="2"/>
      <c r="B306" s="2"/>
      <c r="C306" s="14"/>
      <c r="D306" s="14"/>
      <c r="E306" s="14"/>
      <c r="F306" s="14"/>
      <c r="G306" s="14"/>
      <c r="H306" s="2"/>
      <c r="I306" s="2"/>
      <c r="J306" s="2"/>
      <c r="K306" s="2"/>
      <c r="L306" s="2"/>
      <c r="M306" s="2"/>
      <c r="N306" s="2"/>
      <c r="O306" s="2"/>
      <c r="P306" s="2"/>
      <c r="Q306" s="2"/>
      <c r="R306" s="2"/>
      <c r="S306" s="52"/>
      <c r="T306" s="52"/>
      <c r="U306" s="52"/>
      <c r="V306" s="52"/>
      <c r="W306" s="52"/>
      <c r="X306" s="52"/>
      <c r="Y306" s="52"/>
      <c r="Z306" s="2"/>
    </row>
    <row r="307" spans="1:26" ht="16.5" customHeight="1">
      <c r="A307" s="2"/>
      <c r="B307" s="2"/>
      <c r="C307" s="14"/>
      <c r="D307" s="14"/>
      <c r="E307" s="14"/>
      <c r="F307" s="14"/>
      <c r="G307" s="14"/>
      <c r="H307" s="2"/>
      <c r="I307" s="2"/>
      <c r="J307" s="2"/>
      <c r="K307" s="2"/>
      <c r="L307" s="2"/>
      <c r="M307" s="2"/>
      <c r="N307" s="2"/>
      <c r="O307" s="2"/>
      <c r="P307" s="2"/>
      <c r="Q307" s="2"/>
      <c r="R307" s="2"/>
      <c r="S307" s="52"/>
      <c r="T307" s="52"/>
      <c r="U307" s="52"/>
      <c r="V307" s="52"/>
      <c r="W307" s="52"/>
      <c r="X307" s="52"/>
      <c r="Y307" s="52"/>
      <c r="Z307" s="2"/>
    </row>
    <row r="308" spans="1:26" ht="16.5" customHeight="1">
      <c r="A308" s="2"/>
      <c r="B308" s="2"/>
      <c r="C308" s="14"/>
      <c r="D308" s="14"/>
      <c r="E308" s="14"/>
      <c r="F308" s="14"/>
      <c r="G308" s="14"/>
      <c r="H308" s="2"/>
      <c r="I308" s="2"/>
      <c r="J308" s="2"/>
      <c r="K308" s="2"/>
      <c r="L308" s="2"/>
      <c r="M308" s="2"/>
      <c r="N308" s="2"/>
      <c r="O308" s="2"/>
      <c r="P308" s="2"/>
      <c r="Q308" s="2"/>
      <c r="R308" s="2"/>
      <c r="S308" s="52"/>
      <c r="T308" s="52"/>
      <c r="U308" s="52"/>
      <c r="V308" s="52"/>
      <c r="W308" s="52"/>
      <c r="X308" s="52"/>
      <c r="Y308" s="52"/>
      <c r="Z308" s="2"/>
    </row>
    <row r="309" spans="1:26" ht="16.5" customHeight="1">
      <c r="A309" s="2"/>
      <c r="B309" s="2"/>
      <c r="C309" s="14"/>
      <c r="D309" s="14"/>
      <c r="E309" s="14"/>
      <c r="F309" s="14"/>
      <c r="G309" s="14"/>
      <c r="H309" s="2"/>
      <c r="I309" s="2"/>
      <c r="J309" s="2"/>
      <c r="K309" s="2"/>
      <c r="L309" s="2"/>
      <c r="M309" s="2"/>
      <c r="N309" s="2"/>
      <c r="O309" s="2"/>
      <c r="P309" s="2"/>
      <c r="Q309" s="2"/>
      <c r="R309" s="2"/>
      <c r="S309" s="52"/>
      <c r="T309" s="52"/>
      <c r="U309" s="52"/>
      <c r="V309" s="52"/>
      <c r="W309" s="52"/>
      <c r="X309" s="52"/>
      <c r="Y309" s="52"/>
      <c r="Z309" s="2"/>
    </row>
    <row r="310" spans="1:26" ht="16.5" customHeight="1">
      <c r="A310" s="2"/>
      <c r="B310" s="2"/>
      <c r="C310" s="14"/>
      <c r="D310" s="14"/>
      <c r="E310" s="14"/>
      <c r="F310" s="14"/>
      <c r="G310" s="14"/>
      <c r="H310" s="2"/>
      <c r="I310" s="2"/>
      <c r="J310" s="2"/>
      <c r="K310" s="2"/>
      <c r="L310" s="2"/>
      <c r="M310" s="2"/>
      <c r="N310" s="2"/>
      <c r="O310" s="2"/>
      <c r="P310" s="2"/>
      <c r="Q310" s="2"/>
      <c r="R310" s="2"/>
      <c r="S310" s="52"/>
      <c r="T310" s="52"/>
      <c r="U310" s="52"/>
      <c r="V310" s="52"/>
      <c r="W310" s="52"/>
      <c r="X310" s="52"/>
      <c r="Y310" s="52"/>
      <c r="Z310" s="2"/>
    </row>
    <row r="311" spans="1:26" ht="16.5" customHeight="1">
      <c r="A311" s="2"/>
      <c r="B311" s="2"/>
      <c r="C311" s="14"/>
      <c r="D311" s="14"/>
      <c r="E311" s="14"/>
      <c r="F311" s="14"/>
      <c r="G311" s="14"/>
      <c r="H311" s="2"/>
      <c r="I311" s="2"/>
      <c r="J311" s="2"/>
      <c r="K311" s="2"/>
      <c r="L311" s="2"/>
      <c r="M311" s="2"/>
      <c r="N311" s="2"/>
      <c r="O311" s="2"/>
      <c r="P311" s="2"/>
      <c r="Q311" s="2"/>
      <c r="R311" s="2"/>
      <c r="S311" s="52"/>
      <c r="T311" s="52"/>
      <c r="U311" s="52"/>
      <c r="V311" s="52"/>
      <c r="W311" s="52"/>
      <c r="X311" s="52"/>
      <c r="Y311" s="52"/>
      <c r="Z311" s="2"/>
    </row>
    <row r="312" spans="1:26" ht="16.5" customHeight="1">
      <c r="A312" s="2"/>
      <c r="B312" s="2"/>
      <c r="C312" s="14"/>
      <c r="D312" s="14"/>
      <c r="E312" s="14"/>
      <c r="F312" s="14"/>
      <c r="G312" s="14"/>
      <c r="H312" s="2"/>
      <c r="I312" s="2"/>
      <c r="J312" s="2"/>
      <c r="K312" s="2"/>
      <c r="L312" s="2"/>
      <c r="M312" s="2"/>
      <c r="N312" s="2"/>
      <c r="O312" s="2"/>
      <c r="P312" s="2"/>
      <c r="Q312" s="2"/>
      <c r="R312" s="2"/>
      <c r="S312" s="52"/>
      <c r="T312" s="52"/>
      <c r="U312" s="52"/>
      <c r="V312" s="52"/>
      <c r="W312" s="52"/>
      <c r="X312" s="52"/>
      <c r="Y312" s="52"/>
      <c r="Z312" s="2"/>
    </row>
    <row r="313" spans="1:26" ht="16.5" customHeight="1">
      <c r="A313" s="2"/>
      <c r="B313" s="2"/>
      <c r="C313" s="14"/>
      <c r="D313" s="14"/>
      <c r="E313" s="14"/>
      <c r="F313" s="14"/>
      <c r="G313" s="14"/>
      <c r="H313" s="2"/>
      <c r="I313" s="2"/>
      <c r="J313" s="2"/>
      <c r="K313" s="2"/>
      <c r="L313" s="2"/>
      <c r="M313" s="2"/>
      <c r="N313" s="2"/>
      <c r="O313" s="2"/>
      <c r="P313" s="2"/>
      <c r="Q313" s="2"/>
      <c r="R313" s="2"/>
      <c r="S313" s="52"/>
      <c r="T313" s="52"/>
      <c r="U313" s="52"/>
      <c r="V313" s="52"/>
      <c r="W313" s="52"/>
      <c r="X313" s="52"/>
      <c r="Y313" s="52"/>
      <c r="Z313" s="2"/>
    </row>
    <row r="314" spans="1:26" ht="16.5" customHeight="1">
      <c r="A314" s="2"/>
      <c r="B314" s="2"/>
      <c r="C314" s="14"/>
      <c r="D314" s="14"/>
      <c r="E314" s="14"/>
      <c r="F314" s="14"/>
      <c r="G314" s="14"/>
      <c r="H314" s="2"/>
      <c r="I314" s="2"/>
      <c r="J314" s="2"/>
      <c r="K314" s="2"/>
      <c r="L314" s="2"/>
      <c r="M314" s="2"/>
      <c r="N314" s="2"/>
      <c r="O314" s="2"/>
      <c r="P314" s="2"/>
      <c r="Q314" s="2"/>
      <c r="R314" s="2"/>
      <c r="S314" s="52"/>
      <c r="T314" s="52"/>
      <c r="U314" s="52"/>
      <c r="V314" s="52"/>
      <c r="W314" s="52"/>
      <c r="X314" s="52"/>
      <c r="Y314" s="52"/>
      <c r="Z314" s="2"/>
    </row>
    <row r="315" spans="1:26" ht="16.5" customHeight="1">
      <c r="A315" s="2"/>
      <c r="B315" s="2"/>
      <c r="C315" s="14"/>
      <c r="D315" s="14"/>
      <c r="E315" s="14"/>
      <c r="F315" s="14"/>
      <c r="G315" s="14"/>
      <c r="H315" s="2"/>
      <c r="I315" s="2"/>
      <c r="J315" s="2"/>
      <c r="K315" s="2"/>
      <c r="L315" s="2"/>
      <c r="M315" s="2"/>
      <c r="N315" s="2"/>
      <c r="O315" s="2"/>
      <c r="P315" s="2"/>
      <c r="Q315" s="2"/>
      <c r="R315" s="2"/>
      <c r="S315" s="52"/>
      <c r="T315" s="52"/>
      <c r="U315" s="52"/>
      <c r="V315" s="52"/>
      <c r="W315" s="52"/>
      <c r="X315" s="52"/>
      <c r="Y315" s="52"/>
      <c r="Z315" s="2"/>
    </row>
    <row r="316" spans="1:26" ht="16.5" customHeight="1">
      <c r="A316" s="2"/>
      <c r="B316" s="2"/>
      <c r="C316" s="14"/>
      <c r="D316" s="14"/>
      <c r="E316" s="14"/>
      <c r="F316" s="14"/>
      <c r="G316" s="14"/>
      <c r="H316" s="2"/>
      <c r="I316" s="2"/>
      <c r="J316" s="2"/>
      <c r="K316" s="2"/>
      <c r="L316" s="2"/>
      <c r="M316" s="2"/>
      <c r="N316" s="2"/>
      <c r="O316" s="2"/>
      <c r="P316" s="2"/>
      <c r="Q316" s="2"/>
      <c r="R316" s="2"/>
      <c r="S316" s="52"/>
      <c r="T316" s="52"/>
      <c r="U316" s="52"/>
      <c r="V316" s="52"/>
      <c r="W316" s="52"/>
      <c r="X316" s="52"/>
      <c r="Y316" s="52"/>
      <c r="Z316" s="2"/>
    </row>
    <row r="317" spans="1:26" ht="16.5" customHeight="1">
      <c r="A317" s="2"/>
      <c r="B317" s="2"/>
      <c r="C317" s="14"/>
      <c r="D317" s="14"/>
      <c r="E317" s="14"/>
      <c r="F317" s="14"/>
      <c r="G317" s="14"/>
      <c r="H317" s="2"/>
      <c r="I317" s="2"/>
      <c r="J317" s="2"/>
      <c r="K317" s="2"/>
      <c r="L317" s="2"/>
      <c r="M317" s="2"/>
      <c r="N317" s="2"/>
      <c r="O317" s="2"/>
      <c r="P317" s="2"/>
      <c r="Q317" s="2"/>
      <c r="R317" s="2"/>
      <c r="S317" s="52"/>
      <c r="T317" s="52"/>
      <c r="U317" s="52"/>
      <c r="V317" s="52"/>
      <c r="W317" s="52"/>
      <c r="X317" s="52"/>
      <c r="Y317" s="52"/>
      <c r="Z317" s="2"/>
    </row>
    <row r="318" spans="1:26" ht="16.5" customHeight="1">
      <c r="A318" s="2"/>
      <c r="B318" s="2"/>
      <c r="C318" s="14"/>
      <c r="D318" s="14"/>
      <c r="E318" s="14"/>
      <c r="F318" s="14"/>
      <c r="G318" s="14"/>
      <c r="H318" s="2"/>
      <c r="I318" s="2"/>
      <c r="J318" s="2"/>
      <c r="K318" s="2"/>
      <c r="L318" s="2"/>
      <c r="M318" s="2"/>
      <c r="N318" s="2"/>
      <c r="O318" s="2"/>
      <c r="P318" s="2"/>
      <c r="Q318" s="2"/>
      <c r="R318" s="2"/>
      <c r="S318" s="52"/>
      <c r="T318" s="52"/>
      <c r="U318" s="52"/>
      <c r="V318" s="52"/>
      <c r="W318" s="52"/>
      <c r="X318" s="52"/>
      <c r="Y318" s="52"/>
      <c r="Z318" s="2"/>
    </row>
    <row r="319" spans="1:26" ht="16.5" customHeight="1">
      <c r="A319" s="2"/>
      <c r="B319" s="2"/>
      <c r="C319" s="14"/>
      <c r="D319" s="14"/>
      <c r="E319" s="14"/>
      <c r="F319" s="14"/>
      <c r="G319" s="14"/>
      <c r="H319" s="2"/>
      <c r="I319" s="2"/>
      <c r="J319" s="2"/>
      <c r="K319" s="2"/>
      <c r="L319" s="2"/>
      <c r="M319" s="2"/>
      <c r="N319" s="2"/>
      <c r="O319" s="2"/>
      <c r="P319" s="2"/>
      <c r="Q319" s="2"/>
      <c r="R319" s="2"/>
      <c r="S319" s="52"/>
      <c r="T319" s="52"/>
      <c r="U319" s="52"/>
      <c r="V319" s="52"/>
      <c r="W319" s="52"/>
      <c r="X319" s="52"/>
      <c r="Y319" s="52"/>
      <c r="Z319" s="2"/>
    </row>
    <row r="320" spans="1:26" ht="16.5" customHeight="1">
      <c r="A320" s="2"/>
      <c r="B320" s="2"/>
      <c r="C320" s="14"/>
      <c r="D320" s="14"/>
      <c r="E320" s="14"/>
      <c r="F320" s="14"/>
      <c r="G320" s="14"/>
      <c r="H320" s="2"/>
      <c r="I320" s="2"/>
      <c r="J320" s="2"/>
      <c r="K320" s="2"/>
      <c r="L320" s="2"/>
      <c r="M320" s="2"/>
      <c r="N320" s="2"/>
      <c r="O320" s="2"/>
      <c r="P320" s="2"/>
      <c r="Q320" s="2"/>
      <c r="R320" s="2"/>
      <c r="S320" s="52"/>
      <c r="T320" s="52"/>
      <c r="U320" s="52"/>
      <c r="V320" s="52"/>
      <c r="W320" s="52"/>
      <c r="X320" s="52"/>
      <c r="Y320" s="52"/>
      <c r="Z320" s="2"/>
    </row>
    <row r="321" spans="1:26" ht="16.5" customHeight="1">
      <c r="A321" s="2"/>
      <c r="B321" s="2"/>
      <c r="C321" s="14"/>
      <c r="D321" s="14"/>
      <c r="E321" s="14"/>
      <c r="F321" s="14"/>
      <c r="G321" s="14"/>
      <c r="H321" s="2"/>
      <c r="I321" s="2"/>
      <c r="J321" s="2"/>
      <c r="K321" s="2"/>
      <c r="L321" s="2"/>
      <c r="M321" s="2"/>
      <c r="N321" s="2"/>
      <c r="O321" s="2"/>
      <c r="P321" s="2"/>
      <c r="Q321" s="2"/>
      <c r="R321" s="2"/>
      <c r="S321" s="52"/>
      <c r="T321" s="52"/>
      <c r="U321" s="52"/>
      <c r="V321" s="52"/>
      <c r="W321" s="52"/>
      <c r="X321" s="52"/>
      <c r="Y321" s="52"/>
      <c r="Z321" s="2"/>
    </row>
    <row r="322" spans="1:26" ht="16.5" customHeight="1">
      <c r="A322" s="2"/>
      <c r="B322" s="2"/>
      <c r="C322" s="14"/>
      <c r="D322" s="14"/>
      <c r="E322" s="14"/>
      <c r="F322" s="14"/>
      <c r="G322" s="14"/>
      <c r="H322" s="2"/>
      <c r="I322" s="2"/>
      <c r="J322" s="2"/>
      <c r="K322" s="2"/>
      <c r="L322" s="2"/>
      <c r="M322" s="2"/>
      <c r="N322" s="2"/>
      <c r="O322" s="2"/>
      <c r="P322" s="2"/>
      <c r="Q322" s="2"/>
      <c r="R322" s="2"/>
      <c r="S322" s="52"/>
      <c r="T322" s="52"/>
      <c r="U322" s="52"/>
      <c r="V322" s="52"/>
      <c r="W322" s="52"/>
      <c r="X322" s="52"/>
      <c r="Y322" s="52"/>
      <c r="Z322" s="2"/>
    </row>
    <row r="323" spans="1:26" ht="16.5" customHeight="1">
      <c r="A323" s="2"/>
      <c r="B323" s="2"/>
      <c r="C323" s="14"/>
      <c r="D323" s="14"/>
      <c r="E323" s="14"/>
      <c r="F323" s="14"/>
      <c r="G323" s="14"/>
      <c r="H323" s="2"/>
      <c r="I323" s="2"/>
      <c r="J323" s="2"/>
      <c r="K323" s="2"/>
      <c r="L323" s="2"/>
      <c r="M323" s="2"/>
      <c r="N323" s="2"/>
      <c r="O323" s="2"/>
      <c r="P323" s="2"/>
      <c r="Q323" s="2"/>
      <c r="R323" s="2"/>
      <c r="S323" s="52"/>
      <c r="T323" s="52"/>
      <c r="U323" s="52"/>
      <c r="V323" s="52"/>
      <c r="W323" s="52"/>
      <c r="X323" s="52"/>
      <c r="Y323" s="52"/>
      <c r="Z323" s="2"/>
    </row>
    <row r="324" spans="1:26" ht="16.5" customHeight="1">
      <c r="A324" s="2"/>
      <c r="B324" s="2"/>
      <c r="C324" s="14"/>
      <c r="D324" s="14"/>
      <c r="E324" s="14"/>
      <c r="F324" s="14"/>
      <c r="G324" s="14"/>
      <c r="H324" s="2"/>
      <c r="I324" s="2"/>
      <c r="J324" s="2"/>
      <c r="K324" s="2"/>
      <c r="L324" s="2"/>
      <c r="M324" s="2"/>
      <c r="N324" s="2"/>
      <c r="O324" s="2"/>
      <c r="P324" s="2"/>
      <c r="Q324" s="2"/>
      <c r="R324" s="2"/>
      <c r="S324" s="52"/>
      <c r="T324" s="52"/>
      <c r="U324" s="52"/>
      <c r="V324" s="52"/>
      <c r="W324" s="52"/>
      <c r="X324" s="52"/>
      <c r="Y324" s="52"/>
      <c r="Z324" s="2"/>
    </row>
    <row r="325" spans="1:26" ht="16.5" customHeight="1">
      <c r="A325" s="2"/>
      <c r="B325" s="2"/>
      <c r="C325" s="14"/>
      <c r="D325" s="14"/>
      <c r="E325" s="14"/>
      <c r="F325" s="14"/>
      <c r="G325" s="14"/>
      <c r="H325" s="2"/>
      <c r="I325" s="2"/>
      <c r="J325" s="2"/>
      <c r="K325" s="2"/>
      <c r="L325" s="2"/>
      <c r="M325" s="2"/>
      <c r="N325" s="2"/>
      <c r="O325" s="2"/>
      <c r="P325" s="2"/>
      <c r="Q325" s="2"/>
      <c r="R325" s="2"/>
      <c r="S325" s="52"/>
      <c r="T325" s="52"/>
      <c r="U325" s="52"/>
      <c r="V325" s="52"/>
      <c r="W325" s="52"/>
      <c r="X325" s="52"/>
      <c r="Y325" s="52"/>
      <c r="Z325" s="2"/>
    </row>
    <row r="326" spans="1:26" ht="16.5" customHeight="1">
      <c r="A326" s="2"/>
      <c r="B326" s="2"/>
      <c r="C326" s="14"/>
      <c r="D326" s="14"/>
      <c r="E326" s="14"/>
      <c r="F326" s="14"/>
      <c r="G326" s="14"/>
      <c r="H326" s="2"/>
      <c r="I326" s="2"/>
      <c r="J326" s="2"/>
      <c r="K326" s="2"/>
      <c r="L326" s="2"/>
      <c r="M326" s="2"/>
      <c r="N326" s="2"/>
      <c r="O326" s="2"/>
      <c r="P326" s="2"/>
      <c r="Q326" s="2"/>
      <c r="R326" s="2"/>
      <c r="S326" s="52"/>
      <c r="T326" s="52"/>
      <c r="U326" s="52"/>
      <c r="V326" s="52"/>
      <c r="W326" s="52"/>
      <c r="X326" s="52"/>
      <c r="Y326" s="52"/>
      <c r="Z326" s="2"/>
    </row>
    <row r="327" spans="1:26" ht="16.5" customHeight="1">
      <c r="A327" s="2"/>
      <c r="B327" s="2"/>
      <c r="C327" s="14"/>
      <c r="D327" s="14"/>
      <c r="E327" s="14"/>
      <c r="F327" s="14"/>
      <c r="G327" s="14"/>
      <c r="H327" s="2"/>
      <c r="I327" s="2"/>
      <c r="J327" s="2"/>
      <c r="K327" s="2"/>
      <c r="L327" s="2"/>
      <c r="M327" s="2"/>
      <c r="N327" s="2"/>
      <c r="O327" s="2"/>
      <c r="P327" s="2"/>
      <c r="Q327" s="2"/>
      <c r="R327" s="2"/>
      <c r="S327" s="52"/>
      <c r="T327" s="52"/>
      <c r="U327" s="52"/>
      <c r="V327" s="52"/>
      <c r="W327" s="52"/>
      <c r="X327" s="52"/>
      <c r="Y327" s="52"/>
      <c r="Z327" s="2"/>
    </row>
    <row r="328" spans="1:26" ht="16.5" customHeight="1">
      <c r="A328" s="2"/>
      <c r="B328" s="2"/>
      <c r="C328" s="14"/>
      <c r="D328" s="14"/>
      <c r="E328" s="14"/>
      <c r="F328" s="14"/>
      <c r="G328" s="14"/>
      <c r="H328" s="2"/>
      <c r="I328" s="2"/>
      <c r="J328" s="2"/>
      <c r="K328" s="2"/>
      <c r="L328" s="2"/>
      <c r="M328" s="2"/>
      <c r="N328" s="2"/>
      <c r="O328" s="2"/>
      <c r="P328" s="2"/>
      <c r="Q328" s="2"/>
      <c r="R328" s="2"/>
      <c r="S328" s="52"/>
      <c r="T328" s="52"/>
      <c r="U328" s="52"/>
      <c r="V328" s="52"/>
      <c r="W328" s="52"/>
      <c r="X328" s="52"/>
      <c r="Y328" s="52"/>
      <c r="Z328" s="2"/>
    </row>
    <row r="329" spans="1:26" ht="16.5" customHeight="1">
      <c r="A329" s="2"/>
      <c r="B329" s="2"/>
      <c r="C329" s="14"/>
      <c r="D329" s="14"/>
      <c r="E329" s="14"/>
      <c r="F329" s="14"/>
      <c r="G329" s="14"/>
      <c r="H329" s="2"/>
      <c r="I329" s="2"/>
      <c r="J329" s="2"/>
      <c r="K329" s="2"/>
      <c r="L329" s="2"/>
      <c r="M329" s="2"/>
      <c r="N329" s="2"/>
      <c r="O329" s="2"/>
      <c r="P329" s="2"/>
      <c r="Q329" s="2"/>
      <c r="R329" s="2"/>
      <c r="S329" s="52"/>
      <c r="T329" s="52"/>
      <c r="U329" s="52"/>
      <c r="V329" s="52"/>
      <c r="W329" s="52"/>
      <c r="X329" s="52"/>
      <c r="Y329" s="52"/>
      <c r="Z329" s="2"/>
    </row>
    <row r="330" spans="1:26" ht="16.5" customHeight="1">
      <c r="A330" s="2"/>
      <c r="B330" s="2"/>
      <c r="C330" s="14"/>
      <c r="D330" s="14"/>
      <c r="E330" s="14"/>
      <c r="F330" s="14"/>
      <c r="G330" s="14"/>
      <c r="H330" s="2"/>
      <c r="I330" s="2"/>
      <c r="J330" s="2"/>
      <c r="K330" s="2"/>
      <c r="L330" s="2"/>
      <c r="M330" s="2"/>
      <c r="N330" s="2"/>
      <c r="O330" s="2"/>
      <c r="P330" s="2"/>
      <c r="Q330" s="2"/>
      <c r="R330" s="2"/>
      <c r="S330" s="52"/>
      <c r="T330" s="52"/>
      <c r="U330" s="52"/>
      <c r="V330" s="52"/>
      <c r="W330" s="52"/>
      <c r="X330" s="52"/>
      <c r="Y330" s="52"/>
      <c r="Z330" s="2"/>
    </row>
    <row r="331" spans="1:26" ht="16.5" customHeight="1">
      <c r="A331" s="2"/>
      <c r="B331" s="2"/>
      <c r="C331" s="14"/>
      <c r="D331" s="14"/>
      <c r="E331" s="14"/>
      <c r="F331" s="14"/>
      <c r="G331" s="14"/>
      <c r="H331" s="2"/>
      <c r="I331" s="2"/>
      <c r="J331" s="2"/>
      <c r="K331" s="2"/>
      <c r="L331" s="2"/>
      <c r="M331" s="2"/>
      <c r="N331" s="2"/>
      <c r="O331" s="2"/>
      <c r="P331" s="2"/>
      <c r="Q331" s="2"/>
      <c r="R331" s="2"/>
      <c r="S331" s="52"/>
      <c r="T331" s="52"/>
      <c r="U331" s="52"/>
      <c r="V331" s="52"/>
      <c r="W331" s="52"/>
      <c r="X331" s="52"/>
      <c r="Y331" s="52"/>
      <c r="Z331" s="2"/>
    </row>
    <row r="332" spans="1:26" ht="16.5" customHeight="1">
      <c r="A332" s="2"/>
      <c r="B332" s="2"/>
      <c r="C332" s="14"/>
      <c r="D332" s="14"/>
      <c r="E332" s="14"/>
      <c r="F332" s="14"/>
      <c r="G332" s="14"/>
      <c r="H332" s="2"/>
      <c r="I332" s="2"/>
      <c r="J332" s="2"/>
      <c r="K332" s="2"/>
      <c r="L332" s="2"/>
      <c r="M332" s="2"/>
      <c r="N332" s="2"/>
      <c r="O332" s="2"/>
      <c r="P332" s="2"/>
      <c r="Q332" s="2"/>
      <c r="R332" s="2"/>
      <c r="S332" s="52"/>
      <c r="T332" s="52"/>
      <c r="U332" s="52"/>
      <c r="V332" s="52"/>
      <c r="W332" s="52"/>
      <c r="X332" s="52"/>
      <c r="Y332" s="52"/>
      <c r="Z332" s="2"/>
    </row>
    <row r="333" spans="1:26" ht="16.5" customHeight="1">
      <c r="A333" s="2"/>
      <c r="B333" s="2"/>
      <c r="C333" s="14"/>
      <c r="D333" s="14"/>
      <c r="E333" s="14"/>
      <c r="F333" s="14"/>
      <c r="G333" s="14"/>
      <c r="H333" s="2"/>
      <c r="I333" s="2"/>
      <c r="J333" s="2"/>
      <c r="K333" s="2"/>
      <c r="L333" s="2"/>
      <c r="M333" s="2"/>
      <c r="N333" s="2"/>
      <c r="O333" s="2"/>
      <c r="P333" s="2"/>
      <c r="Q333" s="2"/>
      <c r="R333" s="2"/>
      <c r="S333" s="52"/>
      <c r="T333" s="52"/>
      <c r="U333" s="52"/>
      <c r="V333" s="52"/>
      <c r="W333" s="52"/>
      <c r="X333" s="52"/>
      <c r="Y333" s="52"/>
      <c r="Z333" s="2"/>
    </row>
    <row r="334" spans="1:26" ht="16.5" customHeight="1">
      <c r="A334" s="2"/>
      <c r="B334" s="2"/>
      <c r="C334" s="14"/>
      <c r="D334" s="14"/>
      <c r="E334" s="14"/>
      <c r="F334" s="14"/>
      <c r="G334" s="14"/>
      <c r="H334" s="2"/>
      <c r="I334" s="2"/>
      <c r="J334" s="2"/>
      <c r="K334" s="2"/>
      <c r="L334" s="2"/>
      <c r="M334" s="2"/>
      <c r="N334" s="2"/>
      <c r="O334" s="2"/>
      <c r="P334" s="2"/>
      <c r="Q334" s="2"/>
      <c r="R334" s="2"/>
      <c r="S334" s="52"/>
      <c r="T334" s="52"/>
      <c r="U334" s="52"/>
      <c r="V334" s="52"/>
      <c r="W334" s="52"/>
      <c r="X334" s="52"/>
      <c r="Y334" s="52"/>
      <c r="Z334" s="2"/>
    </row>
    <row r="335" spans="1:26" ht="16.5" customHeight="1">
      <c r="A335" s="2"/>
      <c r="B335" s="2"/>
      <c r="C335" s="14"/>
      <c r="D335" s="14"/>
      <c r="E335" s="14"/>
      <c r="F335" s="14"/>
      <c r="G335" s="14"/>
      <c r="H335" s="2"/>
      <c r="I335" s="2"/>
      <c r="J335" s="2"/>
      <c r="K335" s="2"/>
      <c r="L335" s="2"/>
      <c r="M335" s="2"/>
      <c r="N335" s="2"/>
      <c r="O335" s="2"/>
      <c r="P335" s="2"/>
      <c r="Q335" s="2"/>
      <c r="R335" s="2"/>
      <c r="S335" s="52"/>
      <c r="T335" s="52"/>
      <c r="U335" s="52"/>
      <c r="V335" s="52"/>
      <c r="W335" s="52"/>
      <c r="X335" s="52"/>
      <c r="Y335" s="52"/>
      <c r="Z335" s="2"/>
    </row>
    <row r="336" spans="1:26" ht="16.5" customHeight="1">
      <c r="A336" s="2"/>
      <c r="B336" s="2"/>
      <c r="C336" s="14"/>
      <c r="D336" s="14"/>
      <c r="E336" s="14"/>
      <c r="F336" s="14"/>
      <c r="G336" s="14"/>
      <c r="H336" s="2"/>
      <c r="I336" s="2"/>
      <c r="J336" s="2"/>
      <c r="K336" s="2"/>
      <c r="L336" s="2"/>
      <c r="M336" s="2"/>
      <c r="N336" s="2"/>
      <c r="O336" s="2"/>
      <c r="P336" s="2"/>
      <c r="Q336" s="2"/>
      <c r="R336" s="2"/>
      <c r="S336" s="52"/>
      <c r="T336" s="52"/>
      <c r="U336" s="52"/>
      <c r="V336" s="52"/>
      <c r="W336" s="52"/>
      <c r="X336" s="52"/>
      <c r="Y336" s="52"/>
      <c r="Z336" s="2"/>
    </row>
    <row r="337" spans="1:26" ht="16.5" customHeight="1">
      <c r="A337" s="2"/>
      <c r="B337" s="2"/>
      <c r="C337" s="14"/>
      <c r="D337" s="14"/>
      <c r="E337" s="14"/>
      <c r="F337" s="14"/>
      <c r="G337" s="14"/>
      <c r="H337" s="2"/>
      <c r="I337" s="2"/>
      <c r="J337" s="2"/>
      <c r="K337" s="2"/>
      <c r="L337" s="2"/>
      <c r="M337" s="2"/>
      <c r="N337" s="2"/>
      <c r="O337" s="2"/>
      <c r="P337" s="2"/>
      <c r="Q337" s="2"/>
      <c r="R337" s="2"/>
      <c r="S337" s="52"/>
      <c r="T337" s="52"/>
      <c r="U337" s="52"/>
      <c r="V337" s="52"/>
      <c r="W337" s="52"/>
      <c r="X337" s="52"/>
      <c r="Y337" s="52"/>
      <c r="Z337" s="2"/>
    </row>
    <row r="338" spans="1:26" ht="16.5" customHeight="1">
      <c r="A338" s="2"/>
      <c r="B338" s="2"/>
      <c r="C338" s="14"/>
      <c r="D338" s="14"/>
      <c r="E338" s="14"/>
      <c r="F338" s="14"/>
      <c r="G338" s="14"/>
      <c r="H338" s="2"/>
      <c r="I338" s="2"/>
      <c r="J338" s="2"/>
      <c r="K338" s="2"/>
      <c r="L338" s="2"/>
      <c r="M338" s="2"/>
      <c r="N338" s="2"/>
      <c r="O338" s="2"/>
      <c r="P338" s="2"/>
      <c r="Q338" s="2"/>
      <c r="R338" s="2"/>
      <c r="S338" s="52"/>
      <c r="T338" s="52"/>
      <c r="U338" s="52"/>
      <c r="V338" s="52"/>
      <c r="W338" s="52"/>
      <c r="X338" s="52"/>
      <c r="Y338" s="52"/>
      <c r="Z338" s="2"/>
    </row>
    <row r="339" spans="1:26" ht="16.5" customHeight="1">
      <c r="A339" s="2"/>
      <c r="B339" s="2"/>
      <c r="C339" s="14"/>
      <c r="D339" s="14"/>
      <c r="E339" s="14"/>
      <c r="F339" s="14"/>
      <c r="G339" s="14"/>
      <c r="H339" s="2"/>
      <c r="I339" s="2"/>
      <c r="J339" s="2"/>
      <c r="K339" s="2"/>
      <c r="L339" s="2"/>
      <c r="M339" s="2"/>
      <c r="N339" s="2"/>
      <c r="O339" s="2"/>
      <c r="P339" s="2"/>
      <c r="Q339" s="2"/>
      <c r="R339" s="2"/>
      <c r="S339" s="52"/>
      <c r="T339" s="52"/>
      <c r="U339" s="52"/>
      <c r="V339" s="52"/>
      <c r="W339" s="52"/>
      <c r="X339" s="52"/>
      <c r="Y339" s="52"/>
      <c r="Z339" s="2"/>
    </row>
    <row r="340" spans="1:26" ht="16.5" customHeight="1">
      <c r="A340" s="2"/>
      <c r="B340" s="2"/>
      <c r="C340" s="14"/>
      <c r="D340" s="14"/>
      <c r="E340" s="14"/>
      <c r="F340" s="14"/>
      <c r="G340" s="14"/>
      <c r="H340" s="2"/>
      <c r="I340" s="2"/>
      <c r="J340" s="2"/>
      <c r="K340" s="2"/>
      <c r="L340" s="2"/>
      <c r="M340" s="2"/>
      <c r="N340" s="2"/>
      <c r="O340" s="2"/>
      <c r="P340" s="2"/>
      <c r="Q340" s="2"/>
      <c r="R340" s="2"/>
      <c r="S340" s="52"/>
      <c r="T340" s="52"/>
      <c r="U340" s="52"/>
      <c r="V340" s="52"/>
      <c r="W340" s="52"/>
      <c r="X340" s="52"/>
      <c r="Y340" s="52"/>
      <c r="Z340" s="2"/>
    </row>
    <row r="341" spans="1:26" ht="16.5" customHeight="1">
      <c r="A341" s="2"/>
      <c r="B341" s="2"/>
      <c r="C341" s="14"/>
      <c r="D341" s="14"/>
      <c r="E341" s="14"/>
      <c r="F341" s="14"/>
      <c r="G341" s="14"/>
      <c r="H341" s="2"/>
      <c r="I341" s="2"/>
      <c r="J341" s="2"/>
      <c r="K341" s="2"/>
      <c r="L341" s="2"/>
      <c r="M341" s="2"/>
      <c r="N341" s="2"/>
      <c r="O341" s="2"/>
      <c r="P341" s="2"/>
      <c r="Q341" s="2"/>
      <c r="R341" s="2"/>
      <c r="S341" s="52"/>
      <c r="T341" s="52"/>
      <c r="U341" s="52"/>
      <c r="V341" s="52"/>
      <c r="W341" s="52"/>
      <c r="X341" s="52"/>
      <c r="Y341" s="52"/>
      <c r="Z341" s="2"/>
    </row>
    <row r="342" spans="1:26" ht="16.5" customHeight="1">
      <c r="A342" s="2"/>
      <c r="B342" s="2"/>
      <c r="C342" s="14"/>
      <c r="D342" s="14"/>
      <c r="E342" s="14"/>
      <c r="F342" s="14"/>
      <c r="G342" s="14"/>
      <c r="H342" s="2"/>
      <c r="I342" s="2"/>
      <c r="J342" s="2"/>
      <c r="K342" s="2"/>
      <c r="L342" s="2"/>
      <c r="M342" s="2"/>
      <c r="N342" s="2"/>
      <c r="O342" s="2"/>
      <c r="P342" s="2"/>
      <c r="Q342" s="2"/>
      <c r="R342" s="2"/>
      <c r="S342" s="52"/>
      <c r="T342" s="52"/>
      <c r="U342" s="52"/>
      <c r="V342" s="52"/>
      <c r="W342" s="52"/>
      <c r="X342" s="52"/>
      <c r="Y342" s="52"/>
      <c r="Z342" s="2"/>
    </row>
    <row r="343" spans="1:26" ht="16.5" customHeight="1">
      <c r="A343" s="2"/>
      <c r="B343" s="2"/>
      <c r="C343" s="14"/>
      <c r="D343" s="14"/>
      <c r="E343" s="14"/>
      <c r="F343" s="14"/>
      <c r="G343" s="14"/>
      <c r="H343" s="2"/>
      <c r="I343" s="2"/>
      <c r="J343" s="2"/>
      <c r="K343" s="2"/>
      <c r="L343" s="2"/>
      <c r="M343" s="2"/>
      <c r="N343" s="2"/>
      <c r="O343" s="2"/>
      <c r="P343" s="2"/>
      <c r="Q343" s="2"/>
      <c r="R343" s="2"/>
      <c r="S343" s="52"/>
      <c r="T343" s="52"/>
      <c r="U343" s="52"/>
      <c r="V343" s="52"/>
      <c r="W343" s="52"/>
      <c r="X343" s="52"/>
      <c r="Y343" s="52"/>
      <c r="Z343" s="2"/>
    </row>
    <row r="344" spans="1:26" ht="16.5" customHeight="1">
      <c r="A344" s="2"/>
      <c r="B344" s="2"/>
      <c r="C344" s="14"/>
      <c r="D344" s="14"/>
      <c r="E344" s="14"/>
      <c r="F344" s="14"/>
      <c r="G344" s="14"/>
      <c r="H344" s="2"/>
      <c r="I344" s="2"/>
      <c r="J344" s="2"/>
      <c r="K344" s="2"/>
      <c r="L344" s="2"/>
      <c r="M344" s="2"/>
      <c r="N344" s="2"/>
      <c r="O344" s="2"/>
      <c r="P344" s="2"/>
      <c r="Q344" s="2"/>
      <c r="R344" s="2"/>
      <c r="S344" s="52"/>
      <c r="T344" s="52"/>
      <c r="U344" s="52"/>
      <c r="V344" s="52"/>
      <c r="W344" s="52"/>
      <c r="X344" s="52"/>
      <c r="Y344" s="52"/>
      <c r="Z344" s="2"/>
    </row>
    <row r="345" spans="1:26" ht="16.5" customHeight="1">
      <c r="A345" s="2"/>
      <c r="B345" s="2"/>
      <c r="C345" s="14"/>
      <c r="D345" s="14"/>
      <c r="E345" s="14"/>
      <c r="F345" s="14"/>
      <c r="G345" s="14"/>
      <c r="H345" s="2"/>
      <c r="I345" s="2"/>
      <c r="J345" s="2"/>
      <c r="K345" s="2"/>
      <c r="L345" s="2"/>
      <c r="M345" s="2"/>
      <c r="N345" s="2"/>
      <c r="O345" s="2"/>
      <c r="P345" s="2"/>
      <c r="Q345" s="2"/>
      <c r="R345" s="2"/>
      <c r="S345" s="52"/>
      <c r="T345" s="52"/>
      <c r="U345" s="52"/>
      <c r="V345" s="52"/>
      <c r="W345" s="52"/>
      <c r="X345" s="52"/>
      <c r="Y345" s="52"/>
      <c r="Z345" s="2"/>
    </row>
    <row r="346" spans="1:26" ht="16.5" customHeight="1">
      <c r="A346" s="2"/>
      <c r="B346" s="2"/>
      <c r="C346" s="14"/>
      <c r="D346" s="14"/>
      <c r="E346" s="14"/>
      <c r="F346" s="14"/>
      <c r="G346" s="14"/>
      <c r="H346" s="2"/>
      <c r="I346" s="2"/>
      <c r="J346" s="2"/>
      <c r="K346" s="2"/>
      <c r="L346" s="2"/>
      <c r="M346" s="2"/>
      <c r="N346" s="2"/>
      <c r="O346" s="2"/>
      <c r="P346" s="2"/>
      <c r="Q346" s="2"/>
      <c r="R346" s="2"/>
      <c r="S346" s="52"/>
      <c r="T346" s="52"/>
      <c r="U346" s="52"/>
      <c r="V346" s="52"/>
      <c r="W346" s="52"/>
      <c r="X346" s="52"/>
      <c r="Y346" s="52"/>
      <c r="Z346" s="2"/>
    </row>
    <row r="347" spans="1:26" ht="16.5" customHeight="1">
      <c r="A347" s="2"/>
      <c r="B347" s="2"/>
      <c r="C347" s="14"/>
      <c r="D347" s="14"/>
      <c r="E347" s="14"/>
      <c r="F347" s="14"/>
      <c r="G347" s="14"/>
      <c r="H347" s="2"/>
      <c r="I347" s="2"/>
      <c r="J347" s="2"/>
      <c r="K347" s="2"/>
      <c r="L347" s="2"/>
      <c r="M347" s="2"/>
      <c r="N347" s="2"/>
      <c r="O347" s="2"/>
      <c r="P347" s="2"/>
      <c r="Q347" s="2"/>
      <c r="R347" s="2"/>
      <c r="S347" s="52"/>
      <c r="T347" s="52"/>
      <c r="U347" s="52"/>
      <c r="V347" s="52"/>
      <c r="W347" s="52"/>
      <c r="X347" s="52"/>
      <c r="Y347" s="52"/>
      <c r="Z347" s="2"/>
    </row>
    <row r="348" spans="1:26" ht="16.5" customHeight="1">
      <c r="A348" s="2"/>
      <c r="B348" s="2"/>
      <c r="C348" s="14"/>
      <c r="D348" s="14"/>
      <c r="E348" s="14"/>
      <c r="F348" s="14"/>
      <c r="G348" s="14"/>
      <c r="H348" s="2"/>
      <c r="I348" s="2"/>
      <c r="J348" s="2"/>
      <c r="K348" s="2"/>
      <c r="L348" s="2"/>
      <c r="M348" s="2"/>
      <c r="N348" s="2"/>
      <c r="O348" s="2"/>
      <c r="P348" s="2"/>
      <c r="Q348" s="2"/>
      <c r="R348" s="2"/>
      <c r="S348" s="52"/>
      <c r="T348" s="52"/>
      <c r="U348" s="52"/>
      <c r="V348" s="52"/>
      <c r="W348" s="52"/>
      <c r="X348" s="52"/>
      <c r="Y348" s="52"/>
      <c r="Z348" s="2"/>
    </row>
    <row r="349" spans="1:26" ht="16.5" customHeight="1">
      <c r="A349" s="2"/>
      <c r="B349" s="2"/>
      <c r="C349" s="14"/>
      <c r="D349" s="14"/>
      <c r="E349" s="14"/>
      <c r="F349" s="14"/>
      <c r="G349" s="14"/>
      <c r="H349" s="2"/>
      <c r="I349" s="2"/>
      <c r="J349" s="2"/>
      <c r="K349" s="2"/>
      <c r="L349" s="2"/>
      <c r="M349" s="2"/>
      <c r="N349" s="2"/>
      <c r="O349" s="2"/>
      <c r="P349" s="2"/>
      <c r="Q349" s="2"/>
      <c r="R349" s="2"/>
      <c r="S349" s="52"/>
      <c r="T349" s="52"/>
      <c r="U349" s="52"/>
      <c r="V349" s="52"/>
      <c r="W349" s="52"/>
      <c r="X349" s="52"/>
      <c r="Y349" s="52"/>
      <c r="Z349" s="2"/>
    </row>
    <row r="350" spans="1:26" ht="16.5" customHeight="1">
      <c r="A350" s="2"/>
      <c r="B350" s="2"/>
      <c r="C350" s="14"/>
      <c r="D350" s="14"/>
      <c r="E350" s="14"/>
      <c r="F350" s="14"/>
      <c r="G350" s="14"/>
      <c r="H350" s="2"/>
      <c r="I350" s="2"/>
      <c r="J350" s="2"/>
      <c r="K350" s="2"/>
      <c r="L350" s="2"/>
      <c r="M350" s="2"/>
      <c r="N350" s="2"/>
      <c r="O350" s="2"/>
      <c r="P350" s="2"/>
      <c r="Q350" s="2"/>
      <c r="R350" s="2"/>
      <c r="S350" s="52"/>
      <c r="T350" s="52"/>
      <c r="U350" s="52"/>
      <c r="V350" s="52"/>
      <c r="W350" s="52"/>
      <c r="X350" s="52"/>
      <c r="Y350" s="52"/>
      <c r="Z350" s="2"/>
    </row>
    <row r="351" spans="1:26" ht="16.5" customHeight="1">
      <c r="A351" s="2"/>
      <c r="B351" s="2"/>
      <c r="C351" s="14"/>
      <c r="D351" s="14"/>
      <c r="E351" s="14"/>
      <c r="F351" s="14"/>
      <c r="G351" s="14"/>
      <c r="H351" s="2"/>
      <c r="I351" s="2"/>
      <c r="J351" s="2"/>
      <c r="K351" s="2"/>
      <c r="L351" s="2"/>
      <c r="M351" s="2"/>
      <c r="N351" s="2"/>
      <c r="O351" s="2"/>
      <c r="P351" s="2"/>
      <c r="Q351" s="2"/>
      <c r="R351" s="2"/>
      <c r="S351" s="52"/>
      <c r="T351" s="52"/>
      <c r="U351" s="52"/>
      <c r="V351" s="52"/>
      <c r="W351" s="52"/>
      <c r="X351" s="52"/>
      <c r="Y351" s="52"/>
      <c r="Z351" s="2"/>
    </row>
    <row r="352" spans="1:26" ht="16.5" customHeight="1">
      <c r="A352" s="2"/>
      <c r="B352" s="2"/>
      <c r="C352" s="14"/>
      <c r="D352" s="14"/>
      <c r="E352" s="14"/>
      <c r="F352" s="14"/>
      <c r="G352" s="14"/>
      <c r="H352" s="2"/>
      <c r="I352" s="2"/>
      <c r="J352" s="2"/>
      <c r="K352" s="2"/>
      <c r="L352" s="2"/>
      <c r="M352" s="2"/>
      <c r="N352" s="2"/>
      <c r="O352" s="2"/>
      <c r="P352" s="2"/>
      <c r="Q352" s="2"/>
      <c r="R352" s="2"/>
      <c r="S352" s="52"/>
      <c r="T352" s="52"/>
      <c r="U352" s="52"/>
      <c r="V352" s="52"/>
      <c r="W352" s="52"/>
      <c r="X352" s="52"/>
      <c r="Y352" s="52"/>
      <c r="Z352" s="2"/>
    </row>
    <row r="353" spans="1:26" ht="16.5" customHeight="1">
      <c r="A353" s="2"/>
      <c r="B353" s="2"/>
      <c r="C353" s="14"/>
      <c r="D353" s="14"/>
      <c r="E353" s="14"/>
      <c r="F353" s="14"/>
      <c r="G353" s="14"/>
      <c r="H353" s="2"/>
      <c r="I353" s="2"/>
      <c r="J353" s="2"/>
      <c r="K353" s="2"/>
      <c r="L353" s="2"/>
      <c r="M353" s="2"/>
      <c r="N353" s="2"/>
      <c r="O353" s="2"/>
      <c r="P353" s="2"/>
      <c r="Q353" s="2"/>
      <c r="R353" s="2"/>
      <c r="S353" s="52"/>
      <c r="T353" s="52"/>
      <c r="U353" s="52"/>
      <c r="V353" s="52"/>
      <c r="W353" s="52"/>
      <c r="X353" s="52"/>
      <c r="Y353" s="52"/>
      <c r="Z353" s="2"/>
    </row>
    <row r="354" spans="1:26" ht="16.5" customHeight="1">
      <c r="A354" s="2"/>
      <c r="B354" s="2"/>
      <c r="C354" s="14"/>
      <c r="D354" s="14"/>
      <c r="E354" s="14"/>
      <c r="F354" s="14"/>
      <c r="G354" s="14"/>
      <c r="H354" s="2"/>
      <c r="I354" s="2"/>
      <c r="J354" s="2"/>
      <c r="K354" s="2"/>
      <c r="L354" s="2"/>
      <c r="M354" s="2"/>
      <c r="N354" s="2"/>
      <c r="O354" s="2"/>
      <c r="P354" s="2"/>
      <c r="Q354" s="2"/>
      <c r="R354" s="2"/>
      <c r="S354" s="52"/>
      <c r="T354" s="52"/>
      <c r="U354" s="52"/>
      <c r="V354" s="52"/>
      <c r="W354" s="52"/>
      <c r="X354" s="52"/>
      <c r="Y354" s="52"/>
      <c r="Z354" s="2"/>
    </row>
    <row r="355" spans="1:26" ht="16.5" customHeight="1">
      <c r="A355" s="2"/>
      <c r="B355" s="2"/>
      <c r="C355" s="14"/>
      <c r="D355" s="14"/>
      <c r="E355" s="14"/>
      <c r="F355" s="14"/>
      <c r="G355" s="14"/>
      <c r="H355" s="2"/>
      <c r="I355" s="2"/>
      <c r="J355" s="2"/>
      <c r="K355" s="2"/>
      <c r="L355" s="2"/>
      <c r="M355" s="2"/>
      <c r="N355" s="2"/>
      <c r="O355" s="2"/>
      <c r="P355" s="2"/>
      <c r="Q355" s="2"/>
      <c r="R355" s="2"/>
      <c r="S355" s="52"/>
      <c r="T355" s="52"/>
      <c r="U355" s="52"/>
      <c r="V355" s="52"/>
      <c r="W355" s="52"/>
      <c r="X355" s="52"/>
      <c r="Y355" s="52"/>
      <c r="Z355" s="2"/>
    </row>
    <row r="356" spans="1:26" ht="16.5" customHeight="1">
      <c r="A356" s="2"/>
      <c r="B356" s="2"/>
      <c r="C356" s="14"/>
      <c r="D356" s="14"/>
      <c r="E356" s="14"/>
      <c r="F356" s="14"/>
      <c r="G356" s="14"/>
      <c r="H356" s="2"/>
      <c r="I356" s="2"/>
      <c r="J356" s="2"/>
      <c r="K356" s="2"/>
      <c r="L356" s="2"/>
      <c r="M356" s="2"/>
      <c r="N356" s="2"/>
      <c r="O356" s="2"/>
      <c r="P356" s="2"/>
      <c r="Q356" s="2"/>
      <c r="R356" s="2"/>
      <c r="S356" s="52"/>
      <c r="T356" s="52"/>
      <c r="U356" s="52"/>
      <c r="V356" s="52"/>
      <c r="W356" s="52"/>
      <c r="X356" s="52"/>
      <c r="Y356" s="52"/>
      <c r="Z356" s="2"/>
    </row>
    <row r="357" spans="1:26" ht="16.5" customHeight="1">
      <c r="A357" s="2"/>
      <c r="B357" s="2"/>
      <c r="C357" s="14"/>
      <c r="D357" s="14"/>
      <c r="E357" s="14"/>
      <c r="F357" s="14"/>
      <c r="G357" s="14"/>
      <c r="H357" s="2"/>
      <c r="I357" s="2"/>
      <c r="J357" s="2"/>
      <c r="K357" s="2"/>
      <c r="L357" s="2"/>
      <c r="M357" s="2"/>
      <c r="N357" s="2"/>
      <c r="O357" s="2"/>
      <c r="P357" s="2"/>
      <c r="Q357" s="2"/>
      <c r="R357" s="2"/>
      <c r="S357" s="52"/>
      <c r="T357" s="52"/>
      <c r="U357" s="52"/>
      <c r="V357" s="52"/>
      <c r="W357" s="52"/>
      <c r="X357" s="52"/>
      <c r="Y357" s="52"/>
      <c r="Z357" s="2"/>
    </row>
    <row r="358" spans="1:26" ht="16.5" customHeight="1">
      <c r="A358" s="2"/>
      <c r="B358" s="2"/>
      <c r="C358" s="14"/>
      <c r="D358" s="14"/>
      <c r="E358" s="14"/>
      <c r="F358" s="14"/>
      <c r="G358" s="14"/>
      <c r="H358" s="2"/>
      <c r="I358" s="2"/>
      <c r="J358" s="2"/>
      <c r="K358" s="2"/>
      <c r="L358" s="2"/>
      <c r="M358" s="2"/>
      <c r="N358" s="2"/>
      <c r="O358" s="2"/>
      <c r="P358" s="2"/>
      <c r="Q358" s="2"/>
      <c r="R358" s="2"/>
      <c r="S358" s="52"/>
      <c r="T358" s="52"/>
      <c r="U358" s="52"/>
      <c r="V358" s="52"/>
      <c r="W358" s="52"/>
      <c r="X358" s="52"/>
      <c r="Y358" s="52"/>
      <c r="Z358" s="2"/>
    </row>
    <row r="359" spans="1:26" ht="16.5" customHeight="1">
      <c r="A359" s="2"/>
      <c r="B359" s="2"/>
      <c r="C359" s="14"/>
      <c r="D359" s="14"/>
      <c r="E359" s="14"/>
      <c r="F359" s="14"/>
      <c r="G359" s="14"/>
      <c r="H359" s="2"/>
      <c r="I359" s="2"/>
      <c r="J359" s="2"/>
      <c r="K359" s="2"/>
      <c r="L359" s="2"/>
      <c r="M359" s="2"/>
      <c r="N359" s="2"/>
      <c r="O359" s="2"/>
      <c r="P359" s="2"/>
      <c r="Q359" s="2"/>
      <c r="R359" s="2"/>
      <c r="S359" s="52"/>
      <c r="T359" s="52"/>
      <c r="U359" s="52"/>
      <c r="V359" s="52"/>
      <c r="W359" s="52"/>
      <c r="X359" s="52"/>
      <c r="Y359" s="52"/>
      <c r="Z359" s="2"/>
    </row>
    <row r="360" spans="1:26" ht="16.5" customHeight="1">
      <c r="A360" s="2"/>
      <c r="B360" s="2"/>
      <c r="C360" s="14"/>
      <c r="D360" s="14"/>
      <c r="E360" s="14"/>
      <c r="F360" s="14"/>
      <c r="G360" s="14"/>
      <c r="H360" s="2"/>
      <c r="I360" s="2"/>
      <c r="J360" s="2"/>
      <c r="K360" s="2"/>
      <c r="L360" s="2"/>
      <c r="M360" s="2"/>
      <c r="N360" s="2"/>
      <c r="O360" s="2"/>
      <c r="P360" s="2"/>
      <c r="Q360" s="2"/>
      <c r="R360" s="2"/>
      <c r="S360" s="52"/>
      <c r="T360" s="52"/>
      <c r="U360" s="52"/>
      <c r="V360" s="52"/>
      <c r="W360" s="52"/>
      <c r="X360" s="52"/>
      <c r="Y360" s="52"/>
      <c r="Z360" s="2"/>
    </row>
    <row r="361" spans="1:26" ht="16.5" customHeight="1">
      <c r="A361" s="2"/>
      <c r="B361" s="2"/>
      <c r="C361" s="14"/>
      <c r="D361" s="14"/>
      <c r="E361" s="14"/>
      <c r="F361" s="14"/>
      <c r="G361" s="14"/>
      <c r="H361" s="2"/>
      <c r="I361" s="2"/>
      <c r="J361" s="2"/>
      <c r="K361" s="2"/>
      <c r="L361" s="2"/>
      <c r="M361" s="2"/>
      <c r="N361" s="2"/>
      <c r="O361" s="2"/>
      <c r="P361" s="2"/>
      <c r="Q361" s="2"/>
      <c r="R361" s="2"/>
      <c r="S361" s="52"/>
      <c r="T361" s="52"/>
      <c r="U361" s="52"/>
      <c r="V361" s="52"/>
      <c r="W361" s="52"/>
      <c r="X361" s="52"/>
      <c r="Y361" s="52"/>
      <c r="Z361" s="2"/>
    </row>
    <row r="362" spans="1:26" ht="16.5" customHeight="1">
      <c r="A362" s="2"/>
      <c r="B362" s="2"/>
      <c r="C362" s="14"/>
      <c r="D362" s="14"/>
      <c r="E362" s="14"/>
      <c r="F362" s="14"/>
      <c r="G362" s="14"/>
      <c r="H362" s="2"/>
      <c r="I362" s="2"/>
      <c r="J362" s="2"/>
      <c r="K362" s="2"/>
      <c r="L362" s="2"/>
      <c r="M362" s="2"/>
      <c r="N362" s="2"/>
      <c r="O362" s="2"/>
      <c r="P362" s="2"/>
      <c r="Q362" s="2"/>
      <c r="R362" s="2"/>
      <c r="S362" s="52"/>
      <c r="T362" s="52"/>
      <c r="U362" s="52"/>
      <c r="V362" s="52"/>
      <c r="W362" s="52"/>
      <c r="X362" s="52"/>
      <c r="Y362" s="52"/>
      <c r="Z362" s="2"/>
    </row>
    <row r="363" spans="1:26" ht="16.5" customHeight="1">
      <c r="A363" s="2"/>
      <c r="B363" s="2"/>
      <c r="C363" s="14"/>
      <c r="D363" s="14"/>
      <c r="E363" s="14"/>
      <c r="F363" s="14"/>
      <c r="G363" s="14"/>
      <c r="H363" s="2"/>
      <c r="I363" s="2"/>
      <c r="J363" s="2"/>
      <c r="K363" s="2"/>
      <c r="L363" s="2"/>
      <c r="M363" s="2"/>
      <c r="N363" s="2"/>
      <c r="O363" s="2"/>
      <c r="P363" s="2"/>
      <c r="Q363" s="2"/>
      <c r="R363" s="2"/>
      <c r="S363" s="52"/>
      <c r="T363" s="52"/>
      <c r="U363" s="52"/>
      <c r="V363" s="52"/>
      <c r="W363" s="52"/>
      <c r="X363" s="52"/>
      <c r="Y363" s="52"/>
      <c r="Z363" s="2"/>
    </row>
    <row r="364" spans="1:26" ht="16.5" customHeight="1">
      <c r="A364" s="2"/>
      <c r="B364" s="2"/>
      <c r="C364" s="14"/>
      <c r="D364" s="14"/>
      <c r="E364" s="14"/>
      <c r="F364" s="14"/>
      <c r="G364" s="14"/>
      <c r="H364" s="2"/>
      <c r="I364" s="2"/>
      <c r="J364" s="2"/>
      <c r="K364" s="2"/>
      <c r="L364" s="2"/>
      <c r="M364" s="2"/>
      <c r="N364" s="2"/>
      <c r="O364" s="2"/>
      <c r="P364" s="2"/>
      <c r="Q364" s="2"/>
      <c r="R364" s="2"/>
      <c r="S364" s="52"/>
      <c r="T364" s="52"/>
      <c r="U364" s="52"/>
      <c r="V364" s="52"/>
      <c r="W364" s="52"/>
      <c r="X364" s="52"/>
      <c r="Y364" s="52"/>
      <c r="Z364" s="2"/>
    </row>
    <row r="365" spans="1:26" ht="16.5" customHeight="1">
      <c r="A365" s="2"/>
      <c r="B365" s="2"/>
      <c r="C365" s="14"/>
      <c r="D365" s="14"/>
      <c r="E365" s="14"/>
      <c r="F365" s="14"/>
      <c r="G365" s="14"/>
      <c r="H365" s="2"/>
      <c r="I365" s="2"/>
      <c r="J365" s="2"/>
      <c r="K365" s="2"/>
      <c r="L365" s="2"/>
      <c r="M365" s="2"/>
      <c r="N365" s="2"/>
      <c r="O365" s="2"/>
      <c r="P365" s="2"/>
      <c r="Q365" s="2"/>
      <c r="R365" s="2"/>
      <c r="S365" s="52"/>
      <c r="T365" s="52"/>
      <c r="U365" s="52"/>
      <c r="V365" s="52"/>
      <c r="W365" s="52"/>
      <c r="X365" s="52"/>
      <c r="Y365" s="52"/>
      <c r="Z365" s="2"/>
    </row>
    <row r="366" spans="1:26" ht="16.5" customHeight="1">
      <c r="A366" s="2"/>
      <c r="B366" s="2"/>
      <c r="C366" s="14"/>
      <c r="D366" s="14"/>
      <c r="E366" s="14"/>
      <c r="F366" s="14"/>
      <c r="G366" s="14"/>
      <c r="H366" s="2"/>
      <c r="I366" s="2"/>
      <c r="J366" s="2"/>
      <c r="K366" s="2"/>
      <c r="L366" s="2"/>
      <c r="M366" s="2"/>
      <c r="N366" s="2"/>
      <c r="O366" s="2"/>
      <c r="P366" s="2"/>
      <c r="Q366" s="2"/>
      <c r="R366" s="2"/>
      <c r="S366" s="52"/>
      <c r="T366" s="52"/>
      <c r="U366" s="52"/>
      <c r="V366" s="52"/>
      <c r="W366" s="52"/>
      <c r="X366" s="52"/>
      <c r="Y366" s="52"/>
      <c r="Z366" s="2"/>
    </row>
    <row r="367" spans="1:26" ht="16.5" customHeight="1">
      <c r="A367" s="2"/>
      <c r="B367" s="2"/>
      <c r="C367" s="14"/>
      <c r="D367" s="14"/>
      <c r="E367" s="14"/>
      <c r="F367" s="14"/>
      <c r="G367" s="14"/>
      <c r="H367" s="2"/>
      <c r="I367" s="2"/>
      <c r="J367" s="2"/>
      <c r="K367" s="2"/>
      <c r="L367" s="2"/>
      <c r="M367" s="2"/>
      <c r="N367" s="2"/>
      <c r="O367" s="2"/>
      <c r="P367" s="2"/>
      <c r="Q367" s="2"/>
      <c r="R367" s="2"/>
      <c r="S367" s="52"/>
      <c r="T367" s="52"/>
      <c r="U367" s="52"/>
      <c r="V367" s="52"/>
      <c r="W367" s="52"/>
      <c r="X367" s="52"/>
      <c r="Y367" s="52"/>
      <c r="Z367" s="2"/>
    </row>
    <row r="368" spans="1:26" ht="16.5" customHeight="1">
      <c r="A368" s="2"/>
      <c r="B368" s="2"/>
      <c r="C368" s="14"/>
      <c r="D368" s="14"/>
      <c r="E368" s="14"/>
      <c r="F368" s="14"/>
      <c r="G368" s="14"/>
      <c r="H368" s="2"/>
      <c r="I368" s="2"/>
      <c r="J368" s="2"/>
      <c r="K368" s="2"/>
      <c r="L368" s="2"/>
      <c r="M368" s="2"/>
      <c r="N368" s="2"/>
      <c r="O368" s="2"/>
      <c r="P368" s="2"/>
      <c r="Q368" s="2"/>
      <c r="R368" s="2"/>
      <c r="S368" s="52"/>
      <c r="T368" s="52"/>
      <c r="U368" s="52"/>
      <c r="V368" s="52"/>
      <c r="W368" s="52"/>
      <c r="X368" s="52"/>
      <c r="Y368" s="52"/>
      <c r="Z368" s="2"/>
    </row>
    <row r="369" spans="1:26" ht="16.5" customHeight="1">
      <c r="A369" s="2"/>
      <c r="B369" s="2"/>
      <c r="C369" s="14"/>
      <c r="D369" s="14"/>
      <c r="E369" s="14"/>
      <c r="F369" s="14"/>
      <c r="G369" s="14"/>
      <c r="H369" s="2"/>
      <c r="I369" s="2"/>
      <c r="J369" s="2"/>
      <c r="K369" s="2"/>
      <c r="L369" s="2"/>
      <c r="M369" s="2"/>
      <c r="N369" s="2"/>
      <c r="O369" s="2"/>
      <c r="P369" s="2"/>
      <c r="Q369" s="2"/>
      <c r="R369" s="2"/>
      <c r="S369" s="52"/>
      <c r="T369" s="52"/>
      <c r="U369" s="52"/>
      <c r="V369" s="52"/>
      <c r="W369" s="52"/>
      <c r="X369" s="52"/>
      <c r="Y369" s="52"/>
      <c r="Z369" s="2"/>
    </row>
    <row r="370" spans="1:26" ht="16.5" customHeight="1">
      <c r="A370" s="2"/>
      <c r="B370" s="2"/>
      <c r="C370" s="14"/>
      <c r="D370" s="14"/>
      <c r="E370" s="14"/>
      <c r="F370" s="14"/>
      <c r="G370" s="14"/>
      <c r="H370" s="2"/>
      <c r="I370" s="2"/>
      <c r="J370" s="2"/>
      <c r="K370" s="2"/>
      <c r="L370" s="2"/>
      <c r="M370" s="2"/>
      <c r="N370" s="2"/>
      <c r="O370" s="2"/>
      <c r="P370" s="2"/>
      <c r="Q370" s="2"/>
      <c r="R370" s="2"/>
      <c r="S370" s="52"/>
      <c r="T370" s="52"/>
      <c r="U370" s="52"/>
      <c r="V370" s="52"/>
      <c r="W370" s="52"/>
      <c r="X370" s="52"/>
      <c r="Y370" s="52"/>
      <c r="Z370" s="2"/>
    </row>
    <row r="371" spans="1:26" ht="16.5" customHeight="1">
      <c r="A371" s="2"/>
      <c r="B371" s="2"/>
      <c r="C371" s="14"/>
      <c r="D371" s="14"/>
      <c r="E371" s="14"/>
      <c r="F371" s="14"/>
      <c r="G371" s="14"/>
      <c r="H371" s="2"/>
      <c r="I371" s="2"/>
      <c r="J371" s="2"/>
      <c r="K371" s="2"/>
      <c r="L371" s="2"/>
      <c r="M371" s="2"/>
      <c r="N371" s="2"/>
      <c r="O371" s="2"/>
      <c r="P371" s="2"/>
      <c r="Q371" s="2"/>
      <c r="R371" s="2"/>
      <c r="S371" s="52"/>
      <c r="T371" s="52"/>
      <c r="U371" s="52"/>
      <c r="V371" s="52"/>
      <c r="W371" s="52"/>
      <c r="X371" s="52"/>
      <c r="Y371" s="52"/>
      <c r="Z371" s="2"/>
    </row>
    <row r="372" spans="1:26" ht="16.5" customHeight="1">
      <c r="A372" s="2"/>
      <c r="B372" s="2"/>
      <c r="C372" s="14"/>
      <c r="D372" s="14"/>
      <c r="E372" s="14"/>
      <c r="F372" s="14"/>
      <c r="G372" s="14"/>
      <c r="H372" s="2"/>
      <c r="I372" s="2"/>
      <c r="J372" s="2"/>
      <c r="K372" s="2"/>
      <c r="L372" s="2"/>
      <c r="M372" s="2"/>
      <c r="N372" s="2"/>
      <c r="O372" s="2"/>
      <c r="P372" s="2"/>
      <c r="Q372" s="2"/>
      <c r="R372" s="2"/>
      <c r="S372" s="52"/>
      <c r="T372" s="52"/>
      <c r="U372" s="52"/>
      <c r="V372" s="52"/>
      <c r="W372" s="52"/>
      <c r="X372" s="52"/>
      <c r="Y372" s="52"/>
      <c r="Z372" s="2"/>
    </row>
    <row r="373" spans="1:26" ht="16.5" customHeight="1">
      <c r="A373" s="2"/>
      <c r="B373" s="2"/>
      <c r="C373" s="14"/>
      <c r="D373" s="14"/>
      <c r="E373" s="14"/>
      <c r="F373" s="14"/>
      <c r="G373" s="14"/>
      <c r="H373" s="2"/>
      <c r="I373" s="2"/>
      <c r="J373" s="2"/>
      <c r="K373" s="2"/>
      <c r="L373" s="2"/>
      <c r="M373" s="2"/>
      <c r="N373" s="2"/>
      <c r="O373" s="2"/>
      <c r="P373" s="2"/>
      <c r="Q373" s="2"/>
      <c r="R373" s="2"/>
      <c r="S373" s="52"/>
      <c r="T373" s="52"/>
      <c r="U373" s="52"/>
      <c r="V373" s="52"/>
      <c r="W373" s="52"/>
      <c r="X373" s="52"/>
      <c r="Y373" s="52"/>
      <c r="Z373" s="2"/>
    </row>
    <row r="374" spans="1:26" ht="16.5" customHeight="1">
      <c r="A374" s="2"/>
      <c r="B374" s="2"/>
      <c r="C374" s="14"/>
      <c r="D374" s="14"/>
      <c r="E374" s="14"/>
      <c r="F374" s="14"/>
      <c r="G374" s="14"/>
      <c r="H374" s="2"/>
      <c r="I374" s="2"/>
      <c r="J374" s="2"/>
      <c r="K374" s="2"/>
      <c r="L374" s="2"/>
      <c r="M374" s="2"/>
      <c r="N374" s="2"/>
      <c r="O374" s="2"/>
      <c r="P374" s="2"/>
      <c r="Q374" s="2"/>
      <c r="R374" s="2"/>
      <c r="S374" s="52"/>
      <c r="T374" s="52"/>
      <c r="U374" s="52"/>
      <c r="V374" s="52"/>
      <c r="W374" s="52"/>
      <c r="X374" s="52"/>
      <c r="Y374" s="52"/>
      <c r="Z374" s="2"/>
    </row>
    <row r="375" spans="1:26" ht="16.5" customHeight="1">
      <c r="A375" s="2"/>
      <c r="B375" s="2"/>
      <c r="C375" s="14"/>
      <c r="D375" s="14"/>
      <c r="E375" s="14"/>
      <c r="F375" s="14"/>
      <c r="G375" s="14"/>
      <c r="H375" s="2"/>
      <c r="I375" s="2"/>
      <c r="J375" s="2"/>
      <c r="K375" s="2"/>
      <c r="L375" s="2"/>
      <c r="M375" s="2"/>
      <c r="N375" s="2"/>
      <c r="O375" s="2"/>
      <c r="P375" s="2"/>
      <c r="Q375" s="2"/>
      <c r="R375" s="2"/>
      <c r="S375" s="52"/>
      <c r="T375" s="52"/>
      <c r="U375" s="52"/>
      <c r="V375" s="52"/>
      <c r="W375" s="52"/>
      <c r="X375" s="52"/>
      <c r="Y375" s="52"/>
      <c r="Z375" s="2"/>
    </row>
    <row r="376" spans="1:26" ht="16.5" customHeight="1">
      <c r="A376" s="2"/>
      <c r="B376" s="2"/>
      <c r="C376" s="14"/>
      <c r="D376" s="14"/>
      <c r="E376" s="14"/>
      <c r="F376" s="14"/>
      <c r="G376" s="14"/>
      <c r="H376" s="2"/>
      <c r="I376" s="2"/>
      <c r="J376" s="2"/>
      <c r="K376" s="2"/>
      <c r="L376" s="2"/>
      <c r="M376" s="2"/>
      <c r="N376" s="2"/>
      <c r="O376" s="2"/>
      <c r="P376" s="2"/>
      <c r="Q376" s="2"/>
      <c r="R376" s="2"/>
      <c r="S376" s="52"/>
      <c r="T376" s="52"/>
      <c r="U376" s="52"/>
      <c r="V376" s="52"/>
      <c r="W376" s="52"/>
      <c r="X376" s="52"/>
      <c r="Y376" s="52"/>
      <c r="Z376" s="2"/>
    </row>
    <row r="377" spans="1:26" ht="16.5" customHeight="1">
      <c r="A377" s="2"/>
      <c r="B377" s="2"/>
      <c r="C377" s="14"/>
      <c r="D377" s="14"/>
      <c r="E377" s="14"/>
      <c r="F377" s="14"/>
      <c r="G377" s="14"/>
      <c r="H377" s="2"/>
      <c r="I377" s="2"/>
      <c r="J377" s="2"/>
      <c r="K377" s="2"/>
      <c r="L377" s="2"/>
      <c r="M377" s="2"/>
      <c r="N377" s="2"/>
      <c r="O377" s="2"/>
      <c r="P377" s="2"/>
      <c r="Q377" s="2"/>
      <c r="R377" s="2"/>
      <c r="S377" s="52"/>
      <c r="T377" s="52"/>
      <c r="U377" s="52"/>
      <c r="V377" s="52"/>
      <c r="W377" s="52"/>
      <c r="X377" s="52"/>
      <c r="Y377" s="52"/>
      <c r="Z377" s="2"/>
    </row>
    <row r="378" spans="1:26" ht="16.5" customHeight="1">
      <c r="A378" s="2"/>
      <c r="B378" s="2"/>
      <c r="C378" s="14"/>
      <c r="D378" s="14"/>
      <c r="E378" s="14"/>
      <c r="F378" s="14"/>
      <c r="G378" s="14"/>
      <c r="H378" s="2"/>
      <c r="I378" s="2"/>
      <c r="J378" s="2"/>
      <c r="K378" s="2"/>
      <c r="L378" s="2"/>
      <c r="M378" s="2"/>
      <c r="N378" s="2"/>
      <c r="O378" s="2"/>
      <c r="P378" s="2"/>
      <c r="Q378" s="2"/>
      <c r="R378" s="2"/>
      <c r="S378" s="52"/>
      <c r="T378" s="52"/>
      <c r="U378" s="52"/>
      <c r="V378" s="52"/>
      <c r="W378" s="52"/>
      <c r="X378" s="52"/>
      <c r="Y378" s="52"/>
      <c r="Z378" s="2"/>
    </row>
    <row r="379" spans="1:26" ht="16.5" customHeight="1">
      <c r="A379" s="2"/>
      <c r="B379" s="2"/>
      <c r="C379" s="14"/>
      <c r="D379" s="14"/>
      <c r="E379" s="14"/>
      <c r="F379" s="14"/>
      <c r="G379" s="14"/>
      <c r="H379" s="2"/>
      <c r="I379" s="2"/>
      <c r="J379" s="2"/>
      <c r="K379" s="2"/>
      <c r="L379" s="2"/>
      <c r="M379" s="2"/>
      <c r="N379" s="2"/>
      <c r="O379" s="2"/>
      <c r="P379" s="2"/>
      <c r="Q379" s="2"/>
      <c r="R379" s="2"/>
      <c r="S379" s="52"/>
      <c r="T379" s="52"/>
      <c r="U379" s="52"/>
      <c r="V379" s="52"/>
      <c r="W379" s="52"/>
      <c r="X379" s="52"/>
      <c r="Y379" s="52"/>
      <c r="Z379" s="2"/>
    </row>
    <row r="380" spans="1:26" ht="16.5" customHeight="1">
      <c r="A380" s="2"/>
      <c r="B380" s="2"/>
      <c r="C380" s="14"/>
      <c r="D380" s="14"/>
      <c r="E380" s="14"/>
      <c r="F380" s="14"/>
      <c r="G380" s="14"/>
      <c r="H380" s="2"/>
      <c r="I380" s="2"/>
      <c r="J380" s="2"/>
      <c r="K380" s="2"/>
      <c r="L380" s="2"/>
      <c r="M380" s="2"/>
      <c r="N380" s="2"/>
      <c r="O380" s="2"/>
      <c r="P380" s="2"/>
      <c r="Q380" s="2"/>
      <c r="R380" s="2"/>
      <c r="S380" s="52"/>
      <c r="T380" s="52"/>
      <c r="U380" s="52"/>
      <c r="V380" s="52"/>
      <c r="W380" s="52"/>
      <c r="X380" s="52"/>
      <c r="Y380" s="52"/>
      <c r="Z380" s="2"/>
    </row>
    <row r="381" spans="1:26" ht="16.5" customHeight="1">
      <c r="A381" s="2"/>
      <c r="B381" s="2"/>
      <c r="C381" s="14"/>
      <c r="D381" s="14"/>
      <c r="E381" s="14"/>
      <c r="F381" s="14"/>
      <c r="G381" s="14"/>
      <c r="H381" s="2"/>
      <c r="I381" s="2"/>
      <c r="J381" s="2"/>
      <c r="K381" s="2"/>
      <c r="L381" s="2"/>
      <c r="M381" s="2"/>
      <c r="N381" s="2"/>
      <c r="O381" s="2"/>
      <c r="P381" s="2"/>
      <c r="Q381" s="2"/>
      <c r="R381" s="2"/>
      <c r="S381" s="52"/>
      <c r="T381" s="52"/>
      <c r="U381" s="52"/>
      <c r="V381" s="52"/>
      <c r="W381" s="52"/>
      <c r="X381" s="52"/>
      <c r="Y381" s="52"/>
      <c r="Z381" s="2"/>
    </row>
    <row r="382" spans="1:26" ht="16.5" customHeight="1">
      <c r="A382" s="2"/>
      <c r="B382" s="2"/>
      <c r="C382" s="14"/>
      <c r="D382" s="14"/>
      <c r="E382" s="14"/>
      <c r="F382" s="14"/>
      <c r="G382" s="14"/>
      <c r="H382" s="2"/>
      <c r="I382" s="2"/>
      <c r="J382" s="2"/>
      <c r="K382" s="2"/>
      <c r="L382" s="2"/>
      <c r="M382" s="2"/>
      <c r="N382" s="2"/>
      <c r="O382" s="2"/>
      <c r="P382" s="2"/>
      <c r="Q382" s="2"/>
      <c r="R382" s="2"/>
      <c r="S382" s="52"/>
      <c r="T382" s="52"/>
      <c r="U382" s="52"/>
      <c r="V382" s="52"/>
      <c r="W382" s="52"/>
      <c r="X382" s="52"/>
      <c r="Y382" s="52"/>
      <c r="Z382" s="2"/>
    </row>
    <row r="383" spans="1:26" ht="16.5" customHeight="1">
      <c r="A383" s="2"/>
      <c r="B383" s="2"/>
      <c r="C383" s="14"/>
      <c r="D383" s="14"/>
      <c r="E383" s="14"/>
      <c r="F383" s="14"/>
      <c r="G383" s="14"/>
      <c r="H383" s="2"/>
      <c r="I383" s="2"/>
      <c r="J383" s="2"/>
      <c r="K383" s="2"/>
      <c r="L383" s="2"/>
      <c r="M383" s="2"/>
      <c r="N383" s="2"/>
      <c r="O383" s="2"/>
      <c r="P383" s="2"/>
      <c r="Q383" s="2"/>
      <c r="R383" s="2"/>
      <c r="S383" s="52"/>
      <c r="T383" s="52"/>
      <c r="U383" s="52"/>
      <c r="V383" s="52"/>
      <c r="W383" s="52"/>
      <c r="X383" s="52"/>
      <c r="Y383" s="52"/>
      <c r="Z383" s="2"/>
    </row>
    <row r="384" spans="1:26" ht="16.5" customHeight="1">
      <c r="A384" s="2"/>
      <c r="B384" s="2"/>
      <c r="C384" s="14"/>
      <c r="D384" s="14"/>
      <c r="E384" s="14"/>
      <c r="F384" s="14"/>
      <c r="G384" s="14"/>
      <c r="H384" s="2"/>
      <c r="I384" s="2"/>
      <c r="J384" s="2"/>
      <c r="K384" s="2"/>
      <c r="L384" s="2"/>
      <c r="M384" s="2"/>
      <c r="N384" s="2"/>
      <c r="O384" s="2"/>
      <c r="P384" s="2"/>
      <c r="Q384" s="2"/>
      <c r="R384" s="2"/>
      <c r="S384" s="52"/>
      <c r="T384" s="52"/>
      <c r="U384" s="52"/>
      <c r="V384" s="52"/>
      <c r="W384" s="52"/>
      <c r="X384" s="52"/>
      <c r="Y384" s="52"/>
      <c r="Z384" s="2"/>
    </row>
    <row r="385" spans="1:26" ht="16.5" customHeight="1">
      <c r="A385" s="2"/>
      <c r="B385" s="2"/>
      <c r="C385" s="14"/>
      <c r="D385" s="14"/>
      <c r="E385" s="14"/>
      <c r="F385" s="14"/>
      <c r="G385" s="14"/>
      <c r="H385" s="2"/>
      <c r="I385" s="2"/>
      <c r="J385" s="2"/>
      <c r="K385" s="2"/>
      <c r="L385" s="2"/>
      <c r="M385" s="2"/>
      <c r="N385" s="2"/>
      <c r="O385" s="2"/>
      <c r="P385" s="2"/>
      <c r="Q385" s="2"/>
      <c r="R385" s="2"/>
      <c r="S385" s="52"/>
      <c r="T385" s="52"/>
      <c r="U385" s="52"/>
      <c r="V385" s="52"/>
      <c r="W385" s="52"/>
      <c r="X385" s="52"/>
      <c r="Y385" s="52"/>
      <c r="Z385" s="2"/>
    </row>
    <row r="386" spans="1:26" ht="16.5" customHeight="1">
      <c r="A386" s="2"/>
      <c r="B386" s="2"/>
      <c r="C386" s="14"/>
      <c r="D386" s="14"/>
      <c r="E386" s="14"/>
      <c r="F386" s="14"/>
      <c r="G386" s="14"/>
      <c r="H386" s="2"/>
      <c r="I386" s="2"/>
      <c r="J386" s="2"/>
      <c r="K386" s="2"/>
      <c r="L386" s="2"/>
      <c r="M386" s="2"/>
      <c r="N386" s="2"/>
      <c r="O386" s="2"/>
      <c r="P386" s="2"/>
      <c r="Q386" s="2"/>
      <c r="R386" s="2"/>
      <c r="S386" s="52"/>
      <c r="T386" s="52"/>
      <c r="U386" s="52"/>
      <c r="V386" s="52"/>
      <c r="W386" s="52"/>
      <c r="X386" s="52"/>
      <c r="Y386" s="52"/>
      <c r="Z386" s="2"/>
    </row>
    <row r="387" spans="1:26" ht="16.5" customHeight="1">
      <c r="A387" s="2"/>
      <c r="B387" s="2"/>
      <c r="C387" s="14"/>
      <c r="D387" s="14"/>
      <c r="E387" s="14"/>
      <c r="F387" s="14"/>
      <c r="G387" s="14"/>
      <c r="H387" s="2"/>
      <c r="I387" s="2"/>
      <c r="J387" s="2"/>
      <c r="K387" s="2"/>
      <c r="L387" s="2"/>
      <c r="M387" s="2"/>
      <c r="N387" s="2"/>
      <c r="O387" s="2"/>
      <c r="P387" s="2"/>
      <c r="Q387" s="2"/>
      <c r="R387" s="2"/>
      <c r="S387" s="52"/>
      <c r="T387" s="52"/>
      <c r="U387" s="52"/>
      <c r="V387" s="52"/>
      <c r="W387" s="52"/>
      <c r="X387" s="52"/>
      <c r="Y387" s="52"/>
      <c r="Z387" s="2"/>
    </row>
    <row r="388" spans="1:26" ht="16.5" customHeight="1">
      <c r="A388" s="2"/>
      <c r="B388" s="2"/>
      <c r="C388" s="14"/>
      <c r="D388" s="14"/>
      <c r="E388" s="14"/>
      <c r="F388" s="14"/>
      <c r="G388" s="14"/>
      <c r="H388" s="2"/>
      <c r="I388" s="2"/>
      <c r="J388" s="2"/>
      <c r="K388" s="2"/>
      <c r="L388" s="2"/>
      <c r="M388" s="2"/>
      <c r="N388" s="2"/>
      <c r="O388" s="2"/>
      <c r="P388" s="2"/>
      <c r="Q388" s="2"/>
      <c r="R388" s="2"/>
      <c r="S388" s="52"/>
      <c r="T388" s="52"/>
      <c r="U388" s="52"/>
      <c r="V388" s="52"/>
      <c r="W388" s="52"/>
      <c r="X388" s="52"/>
      <c r="Y388" s="52"/>
      <c r="Z388" s="2"/>
    </row>
    <row r="389" spans="1:26" ht="16.5" customHeight="1">
      <c r="A389" s="2"/>
      <c r="B389" s="2"/>
      <c r="C389" s="14"/>
      <c r="D389" s="14"/>
      <c r="E389" s="14"/>
      <c r="F389" s="14"/>
      <c r="G389" s="14"/>
      <c r="H389" s="2"/>
      <c r="I389" s="2"/>
      <c r="J389" s="2"/>
      <c r="K389" s="2"/>
      <c r="L389" s="2"/>
      <c r="M389" s="2"/>
      <c r="N389" s="2"/>
      <c r="O389" s="2"/>
      <c r="P389" s="2"/>
      <c r="Q389" s="2"/>
      <c r="R389" s="2"/>
      <c r="S389" s="52"/>
      <c r="T389" s="52"/>
      <c r="U389" s="52"/>
      <c r="V389" s="52"/>
      <c r="W389" s="52"/>
      <c r="X389" s="52"/>
      <c r="Y389" s="52"/>
      <c r="Z389" s="2"/>
    </row>
    <row r="390" spans="1:26" ht="16.5" customHeight="1">
      <c r="A390" s="2"/>
      <c r="B390" s="2"/>
      <c r="C390" s="14"/>
      <c r="D390" s="14"/>
      <c r="E390" s="14"/>
      <c r="F390" s="14"/>
      <c r="G390" s="14"/>
      <c r="H390" s="2"/>
      <c r="I390" s="2"/>
      <c r="J390" s="2"/>
      <c r="K390" s="2"/>
      <c r="L390" s="2"/>
      <c r="M390" s="2"/>
      <c r="N390" s="2"/>
      <c r="O390" s="2"/>
      <c r="P390" s="2"/>
      <c r="Q390" s="2"/>
      <c r="R390" s="2"/>
      <c r="S390" s="52"/>
      <c r="T390" s="52"/>
      <c r="U390" s="52"/>
      <c r="V390" s="52"/>
      <c r="W390" s="52"/>
      <c r="X390" s="52"/>
      <c r="Y390" s="52"/>
      <c r="Z390" s="2"/>
    </row>
    <row r="391" spans="1:26" ht="16.5" customHeight="1">
      <c r="A391" s="2"/>
      <c r="B391" s="2"/>
      <c r="C391" s="14"/>
      <c r="D391" s="14"/>
      <c r="E391" s="14"/>
      <c r="F391" s="14"/>
      <c r="G391" s="14"/>
      <c r="H391" s="2"/>
      <c r="I391" s="2"/>
      <c r="J391" s="2"/>
      <c r="K391" s="2"/>
      <c r="L391" s="2"/>
      <c r="M391" s="2"/>
      <c r="N391" s="2"/>
      <c r="O391" s="2"/>
      <c r="P391" s="2"/>
      <c r="Q391" s="2"/>
      <c r="R391" s="2"/>
      <c r="S391" s="52"/>
      <c r="T391" s="52"/>
      <c r="U391" s="52"/>
      <c r="V391" s="52"/>
      <c r="W391" s="52"/>
      <c r="X391" s="52"/>
      <c r="Y391" s="52"/>
      <c r="Z391" s="2"/>
    </row>
    <row r="392" spans="1:26" ht="16.5" customHeight="1">
      <c r="A392" s="2"/>
      <c r="B392" s="2"/>
      <c r="C392" s="14"/>
      <c r="D392" s="14"/>
      <c r="E392" s="14"/>
      <c r="F392" s="14"/>
      <c r="G392" s="14"/>
      <c r="H392" s="2"/>
      <c r="I392" s="2"/>
      <c r="J392" s="2"/>
      <c r="K392" s="2"/>
      <c r="L392" s="2"/>
      <c r="M392" s="2"/>
      <c r="N392" s="2"/>
      <c r="O392" s="2"/>
      <c r="P392" s="2"/>
      <c r="Q392" s="2"/>
      <c r="R392" s="2"/>
      <c r="S392" s="52"/>
      <c r="T392" s="52"/>
      <c r="U392" s="52"/>
      <c r="V392" s="52"/>
      <c r="W392" s="52"/>
      <c r="X392" s="52"/>
      <c r="Y392" s="52"/>
      <c r="Z392" s="2"/>
    </row>
    <row r="393" spans="1:26" ht="16.5" customHeight="1">
      <c r="A393" s="2"/>
      <c r="B393" s="2"/>
      <c r="C393" s="14"/>
      <c r="D393" s="14"/>
      <c r="E393" s="14"/>
      <c r="F393" s="14"/>
      <c r="G393" s="14"/>
      <c r="H393" s="2"/>
      <c r="I393" s="2"/>
      <c r="J393" s="2"/>
      <c r="K393" s="2"/>
      <c r="L393" s="2"/>
      <c r="M393" s="2"/>
      <c r="N393" s="2"/>
      <c r="O393" s="2"/>
      <c r="P393" s="2"/>
      <c r="Q393" s="2"/>
      <c r="R393" s="2"/>
      <c r="S393" s="52"/>
      <c r="T393" s="52"/>
      <c r="U393" s="52"/>
      <c r="V393" s="52"/>
      <c r="W393" s="52"/>
      <c r="X393" s="52"/>
      <c r="Y393" s="52"/>
      <c r="Z393" s="2"/>
    </row>
    <row r="394" spans="1:26" ht="16.5" customHeight="1">
      <c r="A394" s="2"/>
      <c r="B394" s="2"/>
      <c r="C394" s="14"/>
      <c r="D394" s="14"/>
      <c r="E394" s="14"/>
      <c r="F394" s="14"/>
      <c r="G394" s="14"/>
      <c r="H394" s="2"/>
      <c r="I394" s="2"/>
      <c r="J394" s="2"/>
      <c r="K394" s="2"/>
      <c r="L394" s="2"/>
      <c r="M394" s="2"/>
      <c r="N394" s="2"/>
      <c r="O394" s="2"/>
      <c r="P394" s="2"/>
      <c r="Q394" s="2"/>
      <c r="R394" s="2"/>
      <c r="S394" s="52"/>
      <c r="T394" s="52"/>
      <c r="U394" s="52"/>
      <c r="V394" s="52"/>
      <c r="W394" s="52"/>
      <c r="X394" s="52"/>
      <c r="Y394" s="52"/>
      <c r="Z394" s="2"/>
    </row>
    <row r="395" spans="1:26" ht="16.5" customHeight="1">
      <c r="A395" s="2"/>
      <c r="B395" s="2"/>
      <c r="C395" s="14"/>
      <c r="D395" s="14"/>
      <c r="E395" s="14"/>
      <c r="F395" s="14"/>
      <c r="G395" s="14"/>
      <c r="H395" s="2"/>
      <c r="I395" s="2"/>
      <c r="J395" s="2"/>
      <c r="K395" s="2"/>
      <c r="L395" s="2"/>
      <c r="M395" s="2"/>
      <c r="N395" s="2"/>
      <c r="O395" s="2"/>
      <c r="P395" s="2"/>
      <c r="Q395" s="2"/>
      <c r="R395" s="2"/>
      <c r="S395" s="52"/>
      <c r="T395" s="52"/>
      <c r="U395" s="52"/>
      <c r="V395" s="52"/>
      <c r="W395" s="52"/>
      <c r="X395" s="52"/>
      <c r="Y395" s="52"/>
      <c r="Z395" s="2"/>
    </row>
    <row r="396" spans="1:26" ht="16.5" customHeight="1">
      <c r="A396" s="2"/>
      <c r="B396" s="2"/>
      <c r="C396" s="14"/>
      <c r="D396" s="14"/>
      <c r="E396" s="14"/>
      <c r="F396" s="14"/>
      <c r="G396" s="14"/>
      <c r="H396" s="2"/>
      <c r="I396" s="2"/>
      <c r="J396" s="2"/>
      <c r="K396" s="2"/>
      <c r="L396" s="2"/>
      <c r="M396" s="2"/>
      <c r="N396" s="2"/>
      <c r="O396" s="2"/>
      <c r="P396" s="2"/>
      <c r="Q396" s="2"/>
      <c r="R396" s="2"/>
      <c r="S396" s="52"/>
      <c r="T396" s="52"/>
      <c r="U396" s="52"/>
      <c r="V396" s="52"/>
      <c r="W396" s="52"/>
      <c r="X396" s="52"/>
      <c r="Y396" s="52"/>
      <c r="Z396" s="2"/>
    </row>
    <row r="397" spans="1:26" ht="16.5" customHeight="1">
      <c r="A397" s="2"/>
      <c r="B397" s="2"/>
      <c r="C397" s="14"/>
      <c r="D397" s="14"/>
      <c r="E397" s="14"/>
      <c r="F397" s="14"/>
      <c r="G397" s="14"/>
      <c r="H397" s="2"/>
      <c r="I397" s="2"/>
      <c r="J397" s="2"/>
      <c r="K397" s="2"/>
      <c r="L397" s="2"/>
      <c r="M397" s="2"/>
      <c r="N397" s="2"/>
      <c r="O397" s="2"/>
      <c r="P397" s="2"/>
      <c r="Q397" s="2"/>
      <c r="R397" s="2"/>
      <c r="S397" s="52"/>
      <c r="T397" s="52"/>
      <c r="U397" s="52"/>
      <c r="V397" s="52"/>
      <c r="W397" s="52"/>
      <c r="X397" s="52"/>
      <c r="Y397" s="52"/>
      <c r="Z397" s="2"/>
    </row>
    <row r="398" spans="1:26" ht="16.5" customHeight="1">
      <c r="A398" s="2"/>
      <c r="B398" s="2"/>
      <c r="C398" s="14"/>
      <c r="D398" s="14"/>
      <c r="E398" s="14"/>
      <c r="F398" s="14"/>
      <c r="G398" s="14"/>
      <c r="H398" s="2"/>
      <c r="I398" s="2"/>
      <c r="J398" s="2"/>
      <c r="K398" s="2"/>
      <c r="L398" s="2"/>
      <c r="M398" s="2"/>
      <c r="N398" s="2"/>
      <c r="O398" s="2"/>
      <c r="P398" s="2"/>
      <c r="Q398" s="2"/>
      <c r="R398" s="2"/>
      <c r="S398" s="52"/>
      <c r="T398" s="52"/>
      <c r="U398" s="52"/>
      <c r="V398" s="52"/>
      <c r="W398" s="52"/>
      <c r="X398" s="52"/>
      <c r="Y398" s="52"/>
      <c r="Z398" s="2"/>
    </row>
    <row r="399" spans="1:26" ht="16.5" customHeight="1">
      <c r="A399" s="2"/>
      <c r="B399" s="2"/>
      <c r="C399" s="14"/>
      <c r="D399" s="14"/>
      <c r="E399" s="14"/>
      <c r="F399" s="14"/>
      <c r="G399" s="14"/>
      <c r="H399" s="2"/>
      <c r="I399" s="2"/>
      <c r="J399" s="2"/>
      <c r="K399" s="2"/>
      <c r="L399" s="2"/>
      <c r="M399" s="2"/>
      <c r="N399" s="2"/>
      <c r="O399" s="2"/>
      <c r="P399" s="2"/>
      <c r="Q399" s="2"/>
      <c r="R399" s="2"/>
      <c r="S399" s="52"/>
      <c r="T399" s="52"/>
      <c r="U399" s="52"/>
      <c r="V399" s="52"/>
      <c r="W399" s="52"/>
      <c r="X399" s="52"/>
      <c r="Y399" s="52"/>
      <c r="Z399" s="2"/>
    </row>
    <row r="400" spans="1:26" ht="16.5" customHeight="1">
      <c r="A400" s="2"/>
      <c r="B400" s="2"/>
      <c r="C400" s="14"/>
      <c r="D400" s="14"/>
      <c r="E400" s="14"/>
      <c r="F400" s="14"/>
      <c r="G400" s="14"/>
      <c r="H400" s="2"/>
      <c r="I400" s="2"/>
      <c r="J400" s="2"/>
      <c r="K400" s="2"/>
      <c r="L400" s="2"/>
      <c r="M400" s="2"/>
      <c r="N400" s="2"/>
      <c r="O400" s="2"/>
      <c r="P400" s="2"/>
      <c r="Q400" s="2"/>
      <c r="R400" s="2"/>
      <c r="S400" s="52"/>
      <c r="T400" s="52"/>
      <c r="U400" s="52"/>
      <c r="V400" s="52"/>
      <c r="W400" s="52"/>
      <c r="X400" s="52"/>
      <c r="Y400" s="52"/>
      <c r="Z400" s="2"/>
    </row>
    <row r="401" spans="1:26" ht="16.5" customHeight="1">
      <c r="A401" s="2"/>
      <c r="B401" s="2"/>
      <c r="C401" s="14"/>
      <c r="D401" s="14"/>
      <c r="E401" s="14"/>
      <c r="F401" s="14"/>
      <c r="G401" s="14"/>
      <c r="H401" s="2"/>
      <c r="I401" s="2"/>
      <c r="J401" s="2"/>
      <c r="K401" s="2"/>
      <c r="L401" s="2"/>
      <c r="M401" s="2"/>
      <c r="N401" s="2"/>
      <c r="O401" s="2"/>
      <c r="P401" s="2"/>
      <c r="Q401" s="2"/>
      <c r="R401" s="2"/>
      <c r="S401" s="52"/>
      <c r="T401" s="52"/>
      <c r="U401" s="52"/>
      <c r="V401" s="52"/>
      <c r="W401" s="52"/>
      <c r="X401" s="52"/>
      <c r="Y401" s="52"/>
      <c r="Z401" s="2"/>
    </row>
    <row r="402" spans="1:26" ht="16.5" customHeight="1">
      <c r="A402" s="2"/>
      <c r="B402" s="2"/>
      <c r="C402" s="14"/>
      <c r="D402" s="14"/>
      <c r="E402" s="14"/>
      <c r="F402" s="14"/>
      <c r="G402" s="14"/>
      <c r="H402" s="2"/>
      <c r="I402" s="2"/>
      <c r="J402" s="2"/>
      <c r="K402" s="2"/>
      <c r="L402" s="2"/>
      <c r="M402" s="2"/>
      <c r="N402" s="2"/>
      <c r="O402" s="2"/>
      <c r="P402" s="2"/>
      <c r="Q402" s="2"/>
      <c r="R402" s="2"/>
      <c r="S402" s="52"/>
      <c r="T402" s="52"/>
      <c r="U402" s="52"/>
      <c r="V402" s="52"/>
      <c r="W402" s="52"/>
      <c r="X402" s="52"/>
      <c r="Y402" s="52"/>
      <c r="Z402" s="2"/>
    </row>
    <row r="403" spans="1:26" ht="16.5" customHeight="1">
      <c r="A403" s="2"/>
      <c r="B403" s="2"/>
      <c r="C403" s="14"/>
      <c r="D403" s="14"/>
      <c r="E403" s="14"/>
      <c r="F403" s="14"/>
      <c r="G403" s="14"/>
      <c r="H403" s="2"/>
      <c r="I403" s="2"/>
      <c r="J403" s="2"/>
      <c r="K403" s="2"/>
      <c r="L403" s="2"/>
      <c r="M403" s="2"/>
      <c r="N403" s="2"/>
      <c r="O403" s="2"/>
      <c r="P403" s="2"/>
      <c r="Q403" s="2"/>
      <c r="R403" s="2"/>
      <c r="S403" s="52"/>
      <c r="T403" s="52"/>
      <c r="U403" s="52"/>
      <c r="V403" s="52"/>
      <c r="W403" s="52"/>
      <c r="X403" s="52"/>
      <c r="Y403" s="52"/>
      <c r="Z403" s="2"/>
    </row>
    <row r="404" spans="1:26" ht="16.5" customHeight="1">
      <c r="A404" s="2"/>
      <c r="B404" s="2"/>
      <c r="C404" s="14"/>
      <c r="D404" s="14"/>
      <c r="E404" s="14"/>
      <c r="F404" s="14"/>
      <c r="G404" s="14"/>
      <c r="H404" s="2"/>
      <c r="I404" s="2"/>
      <c r="J404" s="2"/>
      <c r="K404" s="2"/>
      <c r="L404" s="2"/>
      <c r="M404" s="2"/>
      <c r="N404" s="2"/>
      <c r="O404" s="2"/>
      <c r="P404" s="2"/>
      <c r="Q404" s="2"/>
      <c r="R404" s="2"/>
      <c r="S404" s="52"/>
      <c r="T404" s="52"/>
      <c r="U404" s="52"/>
      <c r="V404" s="52"/>
      <c r="W404" s="52"/>
      <c r="X404" s="52"/>
      <c r="Y404" s="52"/>
      <c r="Z404" s="2"/>
    </row>
    <row r="405" spans="1:26" ht="16.5" customHeight="1">
      <c r="A405" s="2"/>
      <c r="B405" s="2"/>
      <c r="C405" s="14"/>
      <c r="D405" s="14"/>
      <c r="E405" s="14"/>
      <c r="F405" s="14"/>
      <c r="G405" s="14"/>
      <c r="H405" s="2"/>
      <c r="I405" s="2"/>
      <c r="J405" s="2"/>
      <c r="K405" s="2"/>
      <c r="L405" s="2"/>
      <c r="M405" s="2"/>
      <c r="N405" s="2"/>
      <c r="O405" s="2"/>
      <c r="P405" s="2"/>
      <c r="Q405" s="2"/>
      <c r="R405" s="2"/>
      <c r="S405" s="52"/>
      <c r="T405" s="52"/>
      <c r="U405" s="52"/>
      <c r="V405" s="52"/>
      <c r="W405" s="52"/>
      <c r="X405" s="52"/>
      <c r="Y405" s="52"/>
      <c r="Z405" s="2"/>
    </row>
    <row r="406" spans="1:26" ht="16.5" customHeight="1">
      <c r="A406" s="2"/>
      <c r="B406" s="2"/>
      <c r="C406" s="14"/>
      <c r="D406" s="14"/>
      <c r="E406" s="14"/>
      <c r="F406" s="14"/>
      <c r="G406" s="14"/>
      <c r="H406" s="2"/>
      <c r="I406" s="2"/>
      <c r="J406" s="2"/>
      <c r="K406" s="2"/>
      <c r="L406" s="2"/>
      <c r="M406" s="2"/>
      <c r="N406" s="2"/>
      <c r="O406" s="2"/>
      <c r="P406" s="2"/>
      <c r="Q406" s="2"/>
      <c r="R406" s="2"/>
      <c r="S406" s="52"/>
      <c r="T406" s="52"/>
      <c r="U406" s="52"/>
      <c r="V406" s="52"/>
      <c r="W406" s="52"/>
      <c r="X406" s="52"/>
      <c r="Y406" s="52"/>
      <c r="Z406" s="2"/>
    </row>
    <row r="407" spans="1:26" ht="16.5" customHeight="1">
      <c r="A407" s="2"/>
      <c r="B407" s="2"/>
      <c r="C407" s="14"/>
      <c r="D407" s="14"/>
      <c r="E407" s="14"/>
      <c r="F407" s="14"/>
      <c r="G407" s="14"/>
      <c r="H407" s="2"/>
      <c r="I407" s="2"/>
      <c r="J407" s="2"/>
      <c r="K407" s="2"/>
      <c r="L407" s="2"/>
      <c r="M407" s="2"/>
      <c r="N407" s="2"/>
      <c r="O407" s="2"/>
      <c r="P407" s="2"/>
      <c r="Q407" s="2"/>
      <c r="R407" s="2"/>
      <c r="S407" s="52"/>
      <c r="T407" s="52"/>
      <c r="U407" s="52"/>
      <c r="V407" s="52"/>
      <c r="W407" s="52"/>
      <c r="X407" s="52"/>
      <c r="Y407" s="52"/>
      <c r="Z407" s="2"/>
    </row>
    <row r="408" spans="1:26" ht="16.5" customHeight="1">
      <c r="A408" s="2"/>
      <c r="B408" s="2"/>
      <c r="C408" s="14"/>
      <c r="D408" s="14"/>
      <c r="E408" s="14"/>
      <c r="F408" s="14"/>
      <c r="G408" s="14"/>
      <c r="H408" s="2"/>
      <c r="I408" s="2"/>
      <c r="J408" s="2"/>
      <c r="K408" s="2"/>
      <c r="L408" s="2"/>
      <c r="M408" s="2"/>
      <c r="N408" s="2"/>
      <c r="O408" s="2"/>
      <c r="P408" s="2"/>
      <c r="Q408" s="2"/>
      <c r="R408" s="2"/>
      <c r="S408" s="52"/>
      <c r="T408" s="52"/>
      <c r="U408" s="52"/>
      <c r="V408" s="52"/>
      <c r="W408" s="52"/>
      <c r="X408" s="52"/>
      <c r="Y408" s="52"/>
      <c r="Z408" s="2"/>
    </row>
    <row r="409" spans="1:26" ht="16.5" customHeight="1">
      <c r="A409" s="2"/>
      <c r="B409" s="2"/>
      <c r="C409" s="14"/>
      <c r="D409" s="14"/>
      <c r="E409" s="14"/>
      <c r="F409" s="14"/>
      <c r="G409" s="14"/>
      <c r="H409" s="2"/>
      <c r="I409" s="2"/>
      <c r="J409" s="2"/>
      <c r="K409" s="2"/>
      <c r="L409" s="2"/>
      <c r="M409" s="2"/>
      <c r="N409" s="2"/>
      <c r="O409" s="2"/>
      <c r="P409" s="2"/>
      <c r="Q409" s="2"/>
      <c r="R409" s="2"/>
      <c r="S409" s="52"/>
      <c r="T409" s="52"/>
      <c r="U409" s="52"/>
      <c r="V409" s="52"/>
      <c r="W409" s="52"/>
      <c r="X409" s="52"/>
      <c r="Y409" s="52"/>
      <c r="Z409" s="2"/>
    </row>
    <row r="410" spans="1:26" ht="16.5" customHeight="1">
      <c r="A410" s="2"/>
      <c r="B410" s="2"/>
      <c r="C410" s="14"/>
      <c r="D410" s="14"/>
      <c r="E410" s="14"/>
      <c r="F410" s="14"/>
      <c r="G410" s="14"/>
      <c r="H410" s="2"/>
      <c r="I410" s="2"/>
      <c r="J410" s="2"/>
      <c r="K410" s="2"/>
      <c r="L410" s="2"/>
      <c r="M410" s="2"/>
      <c r="N410" s="2"/>
      <c r="O410" s="2"/>
      <c r="P410" s="2"/>
      <c r="Q410" s="2"/>
      <c r="R410" s="2"/>
      <c r="S410" s="52"/>
      <c r="T410" s="52"/>
      <c r="U410" s="52"/>
      <c r="V410" s="52"/>
      <c r="W410" s="52"/>
      <c r="X410" s="52"/>
      <c r="Y410" s="52"/>
      <c r="Z410" s="2"/>
    </row>
    <row r="411" spans="1:26" ht="16.5" customHeight="1">
      <c r="A411" s="2"/>
      <c r="B411" s="2"/>
      <c r="C411" s="14"/>
      <c r="D411" s="14"/>
      <c r="E411" s="14"/>
      <c r="F411" s="14"/>
      <c r="G411" s="14"/>
      <c r="H411" s="2"/>
      <c r="I411" s="2"/>
      <c r="J411" s="2"/>
      <c r="K411" s="2"/>
      <c r="L411" s="2"/>
      <c r="M411" s="2"/>
      <c r="N411" s="2"/>
      <c r="O411" s="2"/>
      <c r="P411" s="2"/>
      <c r="Q411" s="2"/>
      <c r="R411" s="2"/>
      <c r="S411" s="52"/>
      <c r="T411" s="52"/>
      <c r="U411" s="52"/>
      <c r="V411" s="52"/>
      <c r="W411" s="52"/>
      <c r="X411" s="52"/>
      <c r="Y411" s="52"/>
      <c r="Z411" s="2"/>
    </row>
    <row r="412" spans="1:26" ht="16.5" customHeight="1">
      <c r="A412" s="2"/>
      <c r="B412" s="2"/>
      <c r="C412" s="14"/>
      <c r="D412" s="14"/>
      <c r="E412" s="14"/>
      <c r="F412" s="14"/>
      <c r="G412" s="14"/>
      <c r="H412" s="2"/>
      <c r="I412" s="2"/>
      <c r="J412" s="2"/>
      <c r="K412" s="2"/>
      <c r="L412" s="2"/>
      <c r="M412" s="2"/>
      <c r="N412" s="2"/>
      <c r="O412" s="2"/>
      <c r="P412" s="2"/>
      <c r="Q412" s="2"/>
      <c r="R412" s="2"/>
      <c r="S412" s="52"/>
      <c r="T412" s="52"/>
      <c r="U412" s="52"/>
      <c r="V412" s="52"/>
      <c r="W412" s="52"/>
      <c r="X412" s="52"/>
      <c r="Y412" s="52"/>
      <c r="Z412" s="2"/>
    </row>
    <row r="413" spans="1:26" ht="16.5" customHeight="1">
      <c r="A413" s="2"/>
      <c r="B413" s="2"/>
      <c r="C413" s="14"/>
      <c r="D413" s="14"/>
      <c r="E413" s="14"/>
      <c r="F413" s="14"/>
      <c r="G413" s="14"/>
      <c r="H413" s="2"/>
      <c r="I413" s="2"/>
      <c r="J413" s="2"/>
      <c r="K413" s="2"/>
      <c r="L413" s="2"/>
      <c r="M413" s="2"/>
      <c r="N413" s="2"/>
      <c r="O413" s="2"/>
      <c r="P413" s="2"/>
      <c r="Q413" s="2"/>
      <c r="R413" s="2"/>
      <c r="S413" s="52"/>
      <c r="T413" s="52"/>
      <c r="U413" s="52"/>
      <c r="V413" s="52"/>
      <c r="W413" s="52"/>
      <c r="X413" s="52"/>
      <c r="Y413" s="52"/>
      <c r="Z413" s="2"/>
    </row>
    <row r="414" spans="1:26" ht="16.5" customHeight="1">
      <c r="A414" s="2"/>
      <c r="B414" s="2"/>
      <c r="C414" s="14"/>
      <c r="D414" s="14"/>
      <c r="E414" s="14"/>
      <c r="F414" s="14"/>
      <c r="G414" s="14"/>
      <c r="H414" s="2"/>
      <c r="I414" s="2"/>
      <c r="J414" s="2"/>
      <c r="K414" s="2"/>
      <c r="L414" s="2"/>
      <c r="M414" s="2"/>
      <c r="N414" s="2"/>
      <c r="O414" s="2"/>
      <c r="P414" s="2"/>
      <c r="Q414" s="2"/>
      <c r="R414" s="2"/>
      <c r="S414" s="52"/>
      <c r="T414" s="52"/>
      <c r="U414" s="52"/>
      <c r="V414" s="52"/>
      <c r="W414" s="52"/>
      <c r="X414" s="52"/>
      <c r="Y414" s="52"/>
      <c r="Z414" s="2"/>
    </row>
    <row r="415" spans="1:26" ht="16.5" customHeight="1">
      <c r="A415" s="2"/>
      <c r="B415" s="2"/>
      <c r="C415" s="14"/>
      <c r="D415" s="14"/>
      <c r="E415" s="14"/>
      <c r="F415" s="14"/>
      <c r="G415" s="14"/>
      <c r="H415" s="2"/>
      <c r="I415" s="2"/>
      <c r="J415" s="2"/>
      <c r="K415" s="2"/>
      <c r="L415" s="2"/>
      <c r="M415" s="2"/>
      <c r="N415" s="2"/>
      <c r="O415" s="2"/>
      <c r="P415" s="2"/>
      <c r="Q415" s="2"/>
      <c r="R415" s="2"/>
      <c r="S415" s="52"/>
      <c r="T415" s="52"/>
      <c r="U415" s="52"/>
      <c r="V415" s="52"/>
      <c r="W415" s="52"/>
      <c r="X415" s="52"/>
      <c r="Y415" s="52"/>
      <c r="Z415" s="2"/>
    </row>
    <row r="416" spans="1:26" ht="16.5" customHeight="1">
      <c r="A416" s="2"/>
      <c r="B416" s="2"/>
      <c r="C416" s="14"/>
      <c r="D416" s="14"/>
      <c r="E416" s="14"/>
      <c r="F416" s="14"/>
      <c r="G416" s="14"/>
      <c r="H416" s="2"/>
      <c r="I416" s="2"/>
      <c r="J416" s="2"/>
      <c r="K416" s="2"/>
      <c r="L416" s="2"/>
      <c r="M416" s="2"/>
      <c r="N416" s="2"/>
      <c r="O416" s="2"/>
      <c r="P416" s="2"/>
      <c r="Q416" s="2"/>
      <c r="R416" s="2"/>
      <c r="S416" s="52"/>
      <c r="T416" s="52"/>
      <c r="U416" s="52"/>
      <c r="V416" s="52"/>
      <c r="W416" s="52"/>
      <c r="X416" s="52"/>
      <c r="Y416" s="52"/>
      <c r="Z416" s="2"/>
    </row>
    <row r="417" spans="1:26" ht="16.5" customHeight="1">
      <c r="A417" s="2"/>
      <c r="B417" s="2"/>
      <c r="C417" s="14"/>
      <c r="D417" s="14"/>
      <c r="E417" s="14"/>
      <c r="F417" s="14"/>
      <c r="G417" s="14"/>
      <c r="H417" s="2"/>
      <c r="I417" s="2"/>
      <c r="J417" s="2"/>
      <c r="K417" s="2"/>
      <c r="L417" s="2"/>
      <c r="M417" s="2"/>
      <c r="N417" s="2"/>
      <c r="O417" s="2"/>
      <c r="P417" s="2"/>
      <c r="Q417" s="2"/>
      <c r="R417" s="2"/>
      <c r="S417" s="52"/>
      <c r="T417" s="52"/>
      <c r="U417" s="52"/>
      <c r="V417" s="52"/>
      <c r="W417" s="52"/>
      <c r="X417" s="52"/>
      <c r="Y417" s="52"/>
      <c r="Z417" s="2"/>
    </row>
    <row r="418" spans="1:26" ht="16.5" customHeight="1">
      <c r="A418" s="2"/>
      <c r="B418" s="2"/>
      <c r="C418" s="14"/>
      <c r="D418" s="14"/>
      <c r="E418" s="14"/>
      <c r="F418" s="14"/>
      <c r="G418" s="14"/>
      <c r="H418" s="2"/>
      <c r="I418" s="2"/>
      <c r="J418" s="2"/>
      <c r="K418" s="2"/>
      <c r="L418" s="2"/>
      <c r="M418" s="2"/>
      <c r="N418" s="2"/>
      <c r="O418" s="2"/>
      <c r="P418" s="2"/>
      <c r="Q418" s="2"/>
      <c r="R418" s="2"/>
      <c r="S418" s="52"/>
      <c r="T418" s="52"/>
      <c r="U418" s="52"/>
      <c r="V418" s="52"/>
      <c r="W418" s="52"/>
      <c r="X418" s="52"/>
      <c r="Y418" s="52"/>
      <c r="Z418" s="2"/>
    </row>
    <row r="419" spans="1:26" ht="16.5" customHeight="1">
      <c r="A419" s="2"/>
      <c r="B419" s="2"/>
      <c r="C419" s="14"/>
      <c r="D419" s="14"/>
      <c r="E419" s="14"/>
      <c r="F419" s="14"/>
      <c r="G419" s="14"/>
      <c r="H419" s="2"/>
      <c r="I419" s="2"/>
      <c r="J419" s="2"/>
      <c r="K419" s="2"/>
      <c r="L419" s="2"/>
      <c r="M419" s="2"/>
      <c r="N419" s="2"/>
      <c r="O419" s="2"/>
      <c r="P419" s="2"/>
      <c r="Q419" s="2"/>
      <c r="R419" s="2"/>
      <c r="S419" s="52"/>
      <c r="T419" s="52"/>
      <c r="U419" s="52"/>
      <c r="V419" s="52"/>
      <c r="W419" s="52"/>
      <c r="X419" s="52"/>
      <c r="Y419" s="52"/>
      <c r="Z419" s="2"/>
    </row>
    <row r="420" spans="1:26" ht="16.5" customHeight="1">
      <c r="A420" s="2"/>
      <c r="B420" s="2"/>
      <c r="C420" s="14"/>
      <c r="D420" s="14"/>
      <c r="E420" s="14"/>
      <c r="F420" s="14"/>
      <c r="G420" s="14"/>
      <c r="H420" s="2"/>
      <c r="I420" s="2"/>
      <c r="J420" s="2"/>
      <c r="K420" s="2"/>
      <c r="L420" s="2"/>
      <c r="M420" s="2"/>
      <c r="N420" s="2"/>
      <c r="O420" s="2"/>
      <c r="P420" s="2"/>
      <c r="Q420" s="2"/>
      <c r="R420" s="2"/>
      <c r="S420" s="52"/>
      <c r="T420" s="52"/>
      <c r="U420" s="52"/>
      <c r="V420" s="52"/>
      <c r="W420" s="52"/>
      <c r="X420" s="52"/>
      <c r="Y420" s="52"/>
      <c r="Z420" s="2"/>
    </row>
    <row r="421" spans="1:26" ht="16.5" customHeight="1">
      <c r="A421" s="2"/>
      <c r="B421" s="2"/>
      <c r="C421" s="14"/>
      <c r="D421" s="14"/>
      <c r="E421" s="14"/>
      <c r="F421" s="14"/>
      <c r="G421" s="14"/>
      <c r="H421" s="2"/>
      <c r="I421" s="2"/>
      <c r="J421" s="2"/>
      <c r="K421" s="2"/>
      <c r="L421" s="2"/>
      <c r="M421" s="2"/>
      <c r="N421" s="2"/>
      <c r="O421" s="2"/>
      <c r="P421" s="2"/>
      <c r="Q421" s="2"/>
      <c r="R421" s="2"/>
      <c r="S421" s="52"/>
      <c r="T421" s="52"/>
      <c r="U421" s="52"/>
      <c r="V421" s="52"/>
      <c r="W421" s="52"/>
      <c r="X421" s="52"/>
      <c r="Y421" s="52"/>
      <c r="Z421" s="2"/>
    </row>
    <row r="422" spans="1:26" ht="16.5" customHeight="1">
      <c r="A422" s="2"/>
      <c r="B422" s="2"/>
      <c r="C422" s="14"/>
      <c r="D422" s="14"/>
      <c r="E422" s="14"/>
      <c r="F422" s="14"/>
      <c r="G422" s="14"/>
      <c r="H422" s="2"/>
      <c r="I422" s="2"/>
      <c r="J422" s="2"/>
      <c r="K422" s="2"/>
      <c r="L422" s="2"/>
      <c r="M422" s="2"/>
      <c r="N422" s="2"/>
      <c r="O422" s="2"/>
      <c r="P422" s="2"/>
      <c r="Q422" s="2"/>
      <c r="R422" s="2"/>
      <c r="S422" s="52"/>
      <c r="T422" s="52"/>
      <c r="U422" s="52"/>
      <c r="V422" s="52"/>
      <c r="W422" s="52"/>
      <c r="X422" s="52"/>
      <c r="Y422" s="52"/>
      <c r="Z422" s="2"/>
    </row>
    <row r="423" spans="1:26" ht="16.5" customHeight="1">
      <c r="A423" s="2"/>
      <c r="B423" s="2"/>
      <c r="C423" s="14"/>
      <c r="D423" s="14"/>
      <c r="E423" s="14"/>
      <c r="F423" s="14"/>
      <c r="G423" s="14"/>
      <c r="H423" s="2"/>
      <c r="I423" s="2"/>
      <c r="J423" s="2"/>
      <c r="K423" s="2"/>
      <c r="L423" s="2"/>
      <c r="M423" s="2"/>
      <c r="N423" s="2"/>
      <c r="O423" s="2"/>
      <c r="P423" s="2"/>
      <c r="Q423" s="2"/>
      <c r="R423" s="2"/>
      <c r="S423" s="52"/>
      <c r="T423" s="52"/>
      <c r="U423" s="52"/>
      <c r="V423" s="52"/>
      <c r="W423" s="52"/>
      <c r="X423" s="52"/>
      <c r="Y423" s="52"/>
      <c r="Z423" s="2"/>
    </row>
    <row r="424" spans="1:26" ht="16.5" customHeight="1">
      <c r="A424" s="2"/>
      <c r="B424" s="2"/>
      <c r="C424" s="14"/>
      <c r="D424" s="14"/>
      <c r="E424" s="14"/>
      <c r="F424" s="14"/>
      <c r="G424" s="14"/>
      <c r="H424" s="2"/>
      <c r="I424" s="2"/>
      <c r="J424" s="2"/>
      <c r="K424" s="2"/>
      <c r="L424" s="2"/>
      <c r="M424" s="2"/>
      <c r="N424" s="2"/>
      <c r="O424" s="2"/>
      <c r="P424" s="2"/>
      <c r="Q424" s="2"/>
      <c r="R424" s="2"/>
      <c r="S424" s="52"/>
      <c r="T424" s="52"/>
      <c r="U424" s="52"/>
      <c r="V424" s="52"/>
      <c r="W424" s="52"/>
      <c r="X424" s="52"/>
      <c r="Y424" s="52"/>
      <c r="Z424" s="2"/>
    </row>
    <row r="425" spans="1:26" ht="16.5" customHeight="1">
      <c r="A425" s="2"/>
      <c r="B425" s="2"/>
      <c r="C425" s="14"/>
      <c r="D425" s="14"/>
      <c r="E425" s="14"/>
      <c r="F425" s="14"/>
      <c r="G425" s="14"/>
      <c r="H425" s="2"/>
      <c r="I425" s="2"/>
      <c r="J425" s="2"/>
      <c r="K425" s="2"/>
      <c r="L425" s="2"/>
      <c r="M425" s="2"/>
      <c r="N425" s="2"/>
      <c r="O425" s="2"/>
      <c r="P425" s="2"/>
      <c r="Q425" s="2"/>
      <c r="R425" s="2"/>
      <c r="S425" s="52"/>
      <c r="T425" s="52"/>
      <c r="U425" s="52"/>
      <c r="V425" s="52"/>
      <c r="W425" s="52"/>
      <c r="X425" s="52"/>
      <c r="Y425" s="52"/>
      <c r="Z425" s="2"/>
    </row>
    <row r="426" spans="1:26" ht="16.5" customHeight="1">
      <c r="A426" s="2"/>
      <c r="B426" s="2"/>
      <c r="C426" s="14"/>
      <c r="D426" s="14"/>
      <c r="E426" s="14"/>
      <c r="F426" s="14"/>
      <c r="G426" s="14"/>
      <c r="H426" s="2"/>
      <c r="I426" s="2"/>
      <c r="J426" s="2"/>
      <c r="K426" s="2"/>
      <c r="L426" s="2"/>
      <c r="M426" s="2"/>
      <c r="N426" s="2"/>
      <c r="O426" s="2"/>
      <c r="P426" s="2"/>
      <c r="Q426" s="2"/>
      <c r="R426" s="2"/>
      <c r="S426" s="52"/>
      <c r="T426" s="52"/>
      <c r="U426" s="52"/>
      <c r="V426" s="52"/>
      <c r="W426" s="52"/>
      <c r="X426" s="52"/>
      <c r="Y426" s="52"/>
      <c r="Z426" s="2"/>
    </row>
    <row r="427" spans="1:26" ht="16.5" customHeight="1">
      <c r="A427" s="2"/>
      <c r="B427" s="2"/>
      <c r="C427" s="14"/>
      <c r="D427" s="14"/>
      <c r="E427" s="14"/>
      <c r="F427" s="14"/>
      <c r="G427" s="14"/>
      <c r="H427" s="2"/>
      <c r="I427" s="2"/>
      <c r="J427" s="2"/>
      <c r="K427" s="2"/>
      <c r="L427" s="2"/>
      <c r="M427" s="2"/>
      <c r="N427" s="2"/>
      <c r="O427" s="2"/>
      <c r="P427" s="2"/>
      <c r="Q427" s="2"/>
      <c r="R427" s="2"/>
      <c r="S427" s="52"/>
      <c r="T427" s="52"/>
      <c r="U427" s="52"/>
      <c r="V427" s="52"/>
      <c r="W427" s="52"/>
      <c r="X427" s="52"/>
      <c r="Y427" s="52"/>
      <c r="Z427" s="2"/>
    </row>
    <row r="428" spans="1:26" ht="16.5" customHeight="1">
      <c r="A428" s="2"/>
      <c r="B428" s="2"/>
      <c r="C428" s="14"/>
      <c r="D428" s="14"/>
      <c r="E428" s="14"/>
      <c r="F428" s="14"/>
      <c r="G428" s="14"/>
      <c r="H428" s="2"/>
      <c r="I428" s="2"/>
      <c r="J428" s="2"/>
      <c r="K428" s="2"/>
      <c r="L428" s="2"/>
      <c r="M428" s="2"/>
      <c r="N428" s="2"/>
      <c r="O428" s="2"/>
      <c r="P428" s="2"/>
      <c r="Q428" s="2"/>
      <c r="R428" s="2"/>
      <c r="S428" s="52"/>
      <c r="T428" s="52"/>
      <c r="U428" s="52"/>
      <c r="V428" s="52"/>
      <c r="W428" s="52"/>
      <c r="X428" s="52"/>
      <c r="Y428" s="52"/>
      <c r="Z428" s="2"/>
    </row>
    <row r="429" spans="1:26" ht="16.5" customHeight="1">
      <c r="A429" s="2"/>
      <c r="B429" s="2"/>
      <c r="C429" s="14"/>
      <c r="D429" s="14"/>
      <c r="E429" s="14"/>
      <c r="F429" s="14"/>
      <c r="G429" s="14"/>
      <c r="H429" s="2"/>
      <c r="I429" s="2"/>
      <c r="J429" s="2"/>
      <c r="K429" s="2"/>
      <c r="L429" s="2"/>
      <c r="M429" s="2"/>
      <c r="N429" s="2"/>
      <c r="O429" s="2"/>
      <c r="P429" s="2"/>
      <c r="Q429" s="2"/>
      <c r="R429" s="2"/>
      <c r="S429" s="52"/>
      <c r="T429" s="52"/>
      <c r="U429" s="52"/>
      <c r="V429" s="52"/>
      <c r="W429" s="52"/>
      <c r="X429" s="52"/>
      <c r="Y429" s="52"/>
      <c r="Z429" s="2"/>
    </row>
    <row r="430" spans="1:26" ht="16.5" customHeight="1">
      <c r="A430" s="2"/>
      <c r="B430" s="2"/>
      <c r="C430" s="14"/>
      <c r="D430" s="14"/>
      <c r="E430" s="14"/>
      <c r="F430" s="14"/>
      <c r="G430" s="14"/>
      <c r="H430" s="2"/>
      <c r="I430" s="2"/>
      <c r="J430" s="2"/>
      <c r="K430" s="2"/>
      <c r="L430" s="2"/>
      <c r="M430" s="2"/>
      <c r="N430" s="2"/>
      <c r="O430" s="2"/>
      <c r="P430" s="2"/>
      <c r="Q430" s="2"/>
      <c r="R430" s="2"/>
      <c r="S430" s="52"/>
      <c r="T430" s="52"/>
      <c r="U430" s="52"/>
      <c r="V430" s="52"/>
      <c r="W430" s="52"/>
      <c r="X430" s="52"/>
      <c r="Y430" s="52"/>
      <c r="Z430" s="2"/>
    </row>
    <row r="431" spans="1:26" ht="16.5" customHeight="1">
      <c r="A431" s="2"/>
      <c r="B431" s="2"/>
      <c r="C431" s="14"/>
      <c r="D431" s="14"/>
      <c r="E431" s="14"/>
      <c r="F431" s="14"/>
      <c r="G431" s="14"/>
      <c r="H431" s="2"/>
      <c r="I431" s="2"/>
      <c r="J431" s="2"/>
      <c r="K431" s="2"/>
      <c r="L431" s="2"/>
      <c r="M431" s="2"/>
      <c r="N431" s="2"/>
      <c r="O431" s="2"/>
      <c r="P431" s="2"/>
      <c r="Q431" s="2"/>
      <c r="R431" s="2"/>
      <c r="S431" s="52"/>
      <c r="T431" s="52"/>
      <c r="U431" s="52"/>
      <c r="V431" s="52"/>
      <c r="W431" s="52"/>
      <c r="X431" s="52"/>
      <c r="Y431" s="52"/>
      <c r="Z431" s="2"/>
    </row>
    <row r="432" spans="1:26" ht="16.5" customHeight="1">
      <c r="A432" s="2"/>
      <c r="B432" s="2"/>
      <c r="C432" s="14"/>
      <c r="D432" s="14"/>
      <c r="E432" s="14"/>
      <c r="F432" s="14"/>
      <c r="G432" s="14"/>
      <c r="H432" s="2"/>
      <c r="I432" s="2"/>
      <c r="J432" s="2"/>
      <c r="K432" s="2"/>
      <c r="L432" s="2"/>
      <c r="M432" s="2"/>
      <c r="N432" s="2"/>
      <c r="O432" s="2"/>
      <c r="P432" s="2"/>
      <c r="Q432" s="2"/>
      <c r="R432" s="2"/>
      <c r="S432" s="52"/>
      <c r="T432" s="52"/>
      <c r="U432" s="52"/>
      <c r="V432" s="52"/>
      <c r="W432" s="52"/>
      <c r="X432" s="52"/>
      <c r="Y432" s="52"/>
      <c r="Z432" s="2"/>
    </row>
    <row r="433" spans="1:26" ht="16.5" customHeight="1">
      <c r="A433" s="2"/>
      <c r="B433" s="2"/>
      <c r="C433" s="14"/>
      <c r="D433" s="14"/>
      <c r="E433" s="14"/>
      <c r="F433" s="14"/>
      <c r="G433" s="14"/>
      <c r="H433" s="2"/>
      <c r="I433" s="2"/>
      <c r="J433" s="2"/>
      <c r="K433" s="2"/>
      <c r="L433" s="2"/>
      <c r="M433" s="2"/>
      <c r="N433" s="2"/>
      <c r="O433" s="2"/>
      <c r="P433" s="2"/>
      <c r="Q433" s="2"/>
      <c r="R433" s="2"/>
      <c r="S433" s="52"/>
      <c r="T433" s="52"/>
      <c r="U433" s="52"/>
      <c r="V433" s="52"/>
      <c r="W433" s="52"/>
      <c r="X433" s="52"/>
      <c r="Y433" s="52"/>
      <c r="Z433" s="2"/>
    </row>
    <row r="434" spans="1:26" ht="16.5" customHeight="1">
      <c r="A434" s="2"/>
      <c r="B434" s="2"/>
      <c r="C434" s="14"/>
      <c r="D434" s="14"/>
      <c r="E434" s="14"/>
      <c r="F434" s="14"/>
      <c r="G434" s="14"/>
      <c r="H434" s="2"/>
      <c r="I434" s="2"/>
      <c r="J434" s="2"/>
      <c r="K434" s="2"/>
      <c r="L434" s="2"/>
      <c r="M434" s="2"/>
      <c r="N434" s="2"/>
      <c r="O434" s="2"/>
      <c r="P434" s="2"/>
      <c r="Q434" s="2"/>
      <c r="R434" s="2"/>
      <c r="S434" s="52"/>
      <c r="T434" s="52"/>
      <c r="U434" s="52"/>
      <c r="V434" s="52"/>
      <c r="W434" s="52"/>
      <c r="X434" s="52"/>
      <c r="Y434" s="52"/>
      <c r="Z434" s="2"/>
    </row>
    <row r="435" spans="1:26" ht="16.5" customHeight="1">
      <c r="A435" s="2"/>
      <c r="B435" s="2"/>
      <c r="C435" s="14"/>
      <c r="D435" s="14"/>
      <c r="E435" s="14"/>
      <c r="F435" s="14"/>
      <c r="G435" s="14"/>
      <c r="H435" s="2"/>
      <c r="I435" s="2"/>
      <c r="J435" s="2"/>
      <c r="K435" s="2"/>
      <c r="L435" s="2"/>
      <c r="M435" s="2"/>
      <c r="N435" s="2"/>
      <c r="O435" s="2"/>
      <c r="P435" s="2"/>
      <c r="Q435" s="2"/>
      <c r="R435" s="2"/>
      <c r="S435" s="52"/>
      <c r="T435" s="52"/>
      <c r="U435" s="52"/>
      <c r="V435" s="52"/>
      <c r="W435" s="52"/>
      <c r="X435" s="52"/>
      <c r="Y435" s="52"/>
      <c r="Z435" s="2"/>
    </row>
    <row r="436" spans="1:26" ht="16.5" customHeight="1">
      <c r="A436" s="2"/>
      <c r="B436" s="2"/>
      <c r="C436" s="14"/>
      <c r="D436" s="14"/>
      <c r="E436" s="14"/>
      <c r="F436" s="14"/>
      <c r="G436" s="14"/>
      <c r="H436" s="2"/>
      <c r="I436" s="2"/>
      <c r="J436" s="2"/>
      <c r="K436" s="2"/>
      <c r="L436" s="2"/>
      <c r="M436" s="2"/>
      <c r="N436" s="2"/>
      <c r="O436" s="2"/>
      <c r="P436" s="2"/>
      <c r="Q436" s="2"/>
      <c r="R436" s="2"/>
      <c r="S436" s="52"/>
      <c r="T436" s="52"/>
      <c r="U436" s="52"/>
      <c r="V436" s="52"/>
      <c r="W436" s="52"/>
      <c r="X436" s="52"/>
      <c r="Y436" s="52"/>
      <c r="Z436" s="2"/>
    </row>
    <row r="437" spans="1:26" ht="16.5" customHeight="1">
      <c r="A437" s="2"/>
      <c r="B437" s="2"/>
      <c r="C437" s="14"/>
      <c r="D437" s="14"/>
      <c r="E437" s="14"/>
      <c r="F437" s="14"/>
      <c r="G437" s="14"/>
      <c r="H437" s="2"/>
      <c r="I437" s="2"/>
      <c r="J437" s="2"/>
      <c r="K437" s="2"/>
      <c r="L437" s="2"/>
      <c r="M437" s="2"/>
      <c r="N437" s="2"/>
      <c r="O437" s="2"/>
      <c r="P437" s="2"/>
      <c r="Q437" s="2"/>
      <c r="R437" s="2"/>
      <c r="S437" s="52"/>
      <c r="T437" s="52"/>
      <c r="U437" s="52"/>
      <c r="V437" s="52"/>
      <c r="W437" s="52"/>
      <c r="X437" s="52"/>
      <c r="Y437" s="52"/>
      <c r="Z437" s="2"/>
    </row>
    <row r="438" spans="1:26" ht="16.5" customHeight="1">
      <c r="A438" s="2"/>
      <c r="B438" s="2"/>
      <c r="C438" s="14"/>
      <c r="D438" s="14"/>
      <c r="E438" s="14"/>
      <c r="F438" s="14"/>
      <c r="G438" s="14"/>
      <c r="H438" s="2"/>
      <c r="I438" s="2"/>
      <c r="J438" s="2"/>
      <c r="K438" s="2"/>
      <c r="L438" s="2"/>
      <c r="M438" s="2"/>
      <c r="N438" s="2"/>
      <c r="O438" s="2"/>
      <c r="P438" s="2"/>
      <c r="Q438" s="2"/>
      <c r="R438" s="2"/>
      <c r="S438" s="52"/>
      <c r="T438" s="52"/>
      <c r="U438" s="52"/>
      <c r="V438" s="52"/>
      <c r="W438" s="52"/>
      <c r="X438" s="52"/>
      <c r="Y438" s="52"/>
      <c r="Z438" s="2"/>
    </row>
    <row r="439" spans="1:26" ht="16.5" customHeight="1">
      <c r="A439" s="2"/>
      <c r="B439" s="2"/>
      <c r="C439" s="14"/>
      <c r="D439" s="14"/>
      <c r="E439" s="14"/>
      <c r="F439" s="14"/>
      <c r="G439" s="14"/>
      <c r="H439" s="2"/>
      <c r="I439" s="2"/>
      <c r="J439" s="2"/>
      <c r="K439" s="2"/>
      <c r="L439" s="2"/>
      <c r="M439" s="2"/>
      <c r="N439" s="2"/>
      <c r="O439" s="2"/>
      <c r="P439" s="2"/>
      <c r="Q439" s="2"/>
      <c r="R439" s="2"/>
      <c r="S439" s="52"/>
      <c r="T439" s="52"/>
      <c r="U439" s="52"/>
      <c r="V439" s="52"/>
      <c r="W439" s="52"/>
      <c r="X439" s="52"/>
      <c r="Y439" s="52"/>
      <c r="Z439" s="2"/>
    </row>
    <row r="440" spans="1:26" ht="16.5" customHeight="1">
      <c r="A440" s="2"/>
      <c r="B440" s="2"/>
      <c r="C440" s="14"/>
      <c r="D440" s="14"/>
      <c r="E440" s="14"/>
      <c r="F440" s="14"/>
      <c r="G440" s="14"/>
      <c r="H440" s="2"/>
      <c r="I440" s="2"/>
      <c r="J440" s="2"/>
      <c r="K440" s="2"/>
      <c r="L440" s="2"/>
      <c r="M440" s="2"/>
      <c r="N440" s="2"/>
      <c r="O440" s="2"/>
      <c r="P440" s="2"/>
      <c r="Q440" s="2"/>
      <c r="R440" s="2"/>
      <c r="S440" s="52"/>
      <c r="T440" s="52"/>
      <c r="U440" s="52"/>
      <c r="V440" s="52"/>
      <c r="W440" s="52"/>
      <c r="X440" s="52"/>
      <c r="Y440" s="52"/>
      <c r="Z440" s="2"/>
    </row>
    <row r="441" spans="1:26" ht="16.5" customHeight="1">
      <c r="A441" s="2"/>
      <c r="B441" s="2"/>
      <c r="C441" s="14"/>
      <c r="D441" s="14"/>
      <c r="E441" s="14"/>
      <c r="F441" s="14"/>
      <c r="G441" s="14"/>
      <c r="H441" s="2"/>
      <c r="I441" s="2"/>
      <c r="J441" s="2"/>
      <c r="K441" s="2"/>
      <c r="L441" s="2"/>
      <c r="M441" s="2"/>
      <c r="N441" s="2"/>
      <c r="O441" s="2"/>
      <c r="P441" s="2"/>
      <c r="Q441" s="2"/>
      <c r="R441" s="2"/>
      <c r="S441" s="52"/>
      <c r="T441" s="52"/>
      <c r="U441" s="52"/>
      <c r="V441" s="52"/>
      <c r="W441" s="52"/>
      <c r="X441" s="52"/>
      <c r="Y441" s="52"/>
      <c r="Z441" s="2"/>
    </row>
    <row r="442" spans="1:26" ht="16.5" customHeight="1">
      <c r="A442" s="2"/>
      <c r="B442" s="2"/>
      <c r="C442" s="14"/>
      <c r="D442" s="14"/>
      <c r="E442" s="14"/>
      <c r="F442" s="14"/>
      <c r="G442" s="14"/>
      <c r="H442" s="2"/>
      <c r="I442" s="2"/>
      <c r="J442" s="2"/>
      <c r="K442" s="2"/>
      <c r="L442" s="2"/>
      <c r="M442" s="2"/>
      <c r="N442" s="2"/>
      <c r="O442" s="2"/>
      <c r="P442" s="2"/>
      <c r="Q442" s="2"/>
      <c r="R442" s="2"/>
      <c r="S442" s="52"/>
      <c r="T442" s="52"/>
      <c r="U442" s="52"/>
      <c r="V442" s="52"/>
      <c r="W442" s="52"/>
      <c r="X442" s="52"/>
      <c r="Y442" s="52"/>
      <c r="Z442" s="2"/>
    </row>
    <row r="443" spans="1:26" ht="16.5" customHeight="1">
      <c r="A443" s="2"/>
      <c r="B443" s="2"/>
      <c r="C443" s="14"/>
      <c r="D443" s="14"/>
      <c r="E443" s="14"/>
      <c r="F443" s="14"/>
      <c r="G443" s="14"/>
      <c r="H443" s="2"/>
      <c r="I443" s="2"/>
      <c r="J443" s="2"/>
      <c r="K443" s="2"/>
      <c r="L443" s="2"/>
      <c r="M443" s="2"/>
      <c r="N443" s="2"/>
      <c r="O443" s="2"/>
      <c r="P443" s="2"/>
      <c r="Q443" s="2"/>
      <c r="R443" s="2"/>
      <c r="S443" s="52"/>
      <c r="T443" s="52"/>
      <c r="U443" s="52"/>
      <c r="V443" s="52"/>
      <c r="W443" s="52"/>
      <c r="X443" s="52"/>
      <c r="Y443" s="52"/>
      <c r="Z443" s="2"/>
    </row>
    <row r="444" spans="1:26" ht="16.5" customHeight="1">
      <c r="A444" s="2"/>
      <c r="B444" s="2"/>
      <c r="C444" s="14"/>
      <c r="D444" s="14"/>
      <c r="E444" s="14"/>
      <c r="F444" s="14"/>
      <c r="G444" s="14"/>
      <c r="H444" s="2"/>
      <c r="I444" s="2"/>
      <c r="J444" s="2"/>
      <c r="K444" s="2"/>
      <c r="L444" s="2"/>
      <c r="M444" s="2"/>
      <c r="N444" s="2"/>
      <c r="O444" s="2"/>
      <c r="P444" s="2"/>
      <c r="Q444" s="2"/>
      <c r="R444" s="2"/>
      <c r="S444" s="52"/>
      <c r="T444" s="52"/>
      <c r="U444" s="52"/>
      <c r="V444" s="52"/>
      <c r="W444" s="52"/>
      <c r="X444" s="52"/>
      <c r="Y444" s="52"/>
      <c r="Z444" s="2"/>
    </row>
    <row r="445" spans="1:26" ht="16.5" customHeight="1">
      <c r="A445" s="2"/>
      <c r="B445" s="2"/>
      <c r="C445" s="14"/>
      <c r="D445" s="14"/>
      <c r="E445" s="14"/>
      <c r="F445" s="14"/>
      <c r="G445" s="14"/>
      <c r="H445" s="2"/>
      <c r="I445" s="2"/>
      <c r="J445" s="2"/>
      <c r="K445" s="2"/>
      <c r="L445" s="2"/>
      <c r="M445" s="2"/>
      <c r="N445" s="2"/>
      <c r="O445" s="2"/>
      <c r="P445" s="2"/>
      <c r="Q445" s="2"/>
      <c r="R445" s="2"/>
      <c r="S445" s="52"/>
      <c r="T445" s="52"/>
      <c r="U445" s="52"/>
      <c r="V445" s="52"/>
      <c r="W445" s="52"/>
      <c r="X445" s="52"/>
      <c r="Y445" s="52"/>
      <c r="Z445" s="2"/>
    </row>
    <row r="446" spans="1:26" ht="16.5" customHeight="1">
      <c r="A446" s="2"/>
      <c r="B446" s="2"/>
      <c r="C446" s="14"/>
      <c r="D446" s="14"/>
      <c r="E446" s="14"/>
      <c r="F446" s="14"/>
      <c r="G446" s="14"/>
      <c r="H446" s="2"/>
      <c r="I446" s="2"/>
      <c r="J446" s="2"/>
      <c r="K446" s="2"/>
      <c r="L446" s="2"/>
      <c r="M446" s="2"/>
      <c r="N446" s="2"/>
      <c r="O446" s="2"/>
      <c r="P446" s="2"/>
      <c r="Q446" s="2"/>
      <c r="R446" s="2"/>
      <c r="S446" s="52"/>
      <c r="T446" s="52"/>
      <c r="U446" s="52"/>
      <c r="V446" s="52"/>
      <c r="W446" s="52"/>
      <c r="X446" s="52"/>
      <c r="Y446" s="52"/>
      <c r="Z446" s="2"/>
    </row>
    <row r="447" spans="1:26" ht="16.5" customHeight="1">
      <c r="A447" s="2"/>
      <c r="B447" s="2"/>
      <c r="C447" s="14"/>
      <c r="D447" s="14"/>
      <c r="E447" s="14"/>
      <c r="F447" s="14"/>
      <c r="G447" s="14"/>
      <c r="H447" s="2"/>
      <c r="I447" s="2"/>
      <c r="J447" s="2"/>
      <c r="K447" s="2"/>
      <c r="L447" s="2"/>
      <c r="M447" s="2"/>
      <c r="N447" s="2"/>
      <c r="O447" s="2"/>
      <c r="P447" s="2"/>
      <c r="Q447" s="2"/>
      <c r="R447" s="2"/>
      <c r="S447" s="52"/>
      <c r="T447" s="52"/>
      <c r="U447" s="52"/>
      <c r="V447" s="52"/>
      <c r="W447" s="52"/>
      <c r="X447" s="52"/>
      <c r="Y447" s="52"/>
      <c r="Z447" s="2"/>
    </row>
    <row r="448" spans="1:26" ht="16.5" customHeight="1">
      <c r="A448" s="2"/>
      <c r="B448" s="2"/>
      <c r="C448" s="14"/>
      <c r="D448" s="14"/>
      <c r="E448" s="14"/>
      <c r="F448" s="14"/>
      <c r="G448" s="14"/>
      <c r="H448" s="2"/>
      <c r="I448" s="2"/>
      <c r="J448" s="2"/>
      <c r="K448" s="2"/>
      <c r="L448" s="2"/>
      <c r="M448" s="2"/>
      <c r="N448" s="2"/>
      <c r="O448" s="2"/>
      <c r="P448" s="2"/>
      <c r="Q448" s="2"/>
      <c r="R448" s="2"/>
      <c r="S448" s="52"/>
      <c r="T448" s="52"/>
      <c r="U448" s="52"/>
      <c r="V448" s="52"/>
      <c r="W448" s="52"/>
      <c r="X448" s="52"/>
      <c r="Y448" s="52"/>
      <c r="Z448" s="2"/>
    </row>
    <row r="449" spans="1:26" ht="16.5" customHeight="1">
      <c r="A449" s="2"/>
      <c r="B449" s="2"/>
      <c r="C449" s="14"/>
      <c r="D449" s="14"/>
      <c r="E449" s="14"/>
      <c r="F449" s="14"/>
      <c r="G449" s="14"/>
      <c r="H449" s="2"/>
      <c r="I449" s="2"/>
      <c r="J449" s="2"/>
      <c r="K449" s="2"/>
      <c r="L449" s="2"/>
      <c r="M449" s="2"/>
      <c r="N449" s="2"/>
      <c r="O449" s="2"/>
      <c r="P449" s="2"/>
      <c r="Q449" s="2"/>
      <c r="R449" s="2"/>
      <c r="S449" s="52"/>
      <c r="T449" s="52"/>
      <c r="U449" s="52"/>
      <c r="V449" s="52"/>
      <c r="W449" s="52"/>
      <c r="X449" s="52"/>
      <c r="Y449" s="52"/>
      <c r="Z449" s="2"/>
    </row>
    <row r="450" spans="1:26" ht="16.5" customHeight="1">
      <c r="A450" s="2"/>
      <c r="B450" s="2"/>
      <c r="C450" s="14"/>
      <c r="D450" s="14"/>
      <c r="E450" s="14"/>
      <c r="F450" s="14"/>
      <c r="G450" s="14"/>
      <c r="H450" s="2"/>
      <c r="I450" s="2"/>
      <c r="J450" s="2"/>
      <c r="K450" s="2"/>
      <c r="L450" s="2"/>
      <c r="M450" s="2"/>
      <c r="N450" s="2"/>
      <c r="O450" s="2"/>
      <c r="P450" s="2"/>
      <c r="Q450" s="2"/>
      <c r="R450" s="2"/>
      <c r="S450" s="52"/>
      <c r="T450" s="52"/>
      <c r="U450" s="52"/>
      <c r="V450" s="52"/>
      <c r="W450" s="52"/>
      <c r="X450" s="52"/>
      <c r="Y450" s="52"/>
      <c r="Z450" s="2"/>
    </row>
    <row r="451" spans="1:26" ht="16.5" customHeight="1">
      <c r="A451" s="2"/>
      <c r="B451" s="2"/>
      <c r="C451" s="14"/>
      <c r="D451" s="14"/>
      <c r="E451" s="14"/>
      <c r="F451" s="14"/>
      <c r="G451" s="14"/>
      <c r="H451" s="2"/>
      <c r="I451" s="2"/>
      <c r="J451" s="2"/>
      <c r="K451" s="2"/>
      <c r="L451" s="2"/>
      <c r="M451" s="2"/>
      <c r="N451" s="2"/>
      <c r="O451" s="2"/>
      <c r="P451" s="2"/>
      <c r="Q451" s="2"/>
      <c r="R451" s="2"/>
      <c r="S451" s="52"/>
      <c r="T451" s="52"/>
      <c r="U451" s="52"/>
      <c r="V451" s="52"/>
      <c r="W451" s="52"/>
      <c r="X451" s="52"/>
      <c r="Y451" s="52"/>
      <c r="Z451" s="2"/>
    </row>
    <row r="452" spans="1:26" ht="16.5" customHeight="1">
      <c r="A452" s="2"/>
      <c r="B452" s="2"/>
      <c r="C452" s="14"/>
      <c r="D452" s="14"/>
      <c r="E452" s="14"/>
      <c r="F452" s="14"/>
      <c r="G452" s="14"/>
      <c r="H452" s="2"/>
      <c r="I452" s="2"/>
      <c r="J452" s="2"/>
      <c r="K452" s="2"/>
      <c r="L452" s="2"/>
      <c r="M452" s="2"/>
      <c r="N452" s="2"/>
      <c r="O452" s="2"/>
      <c r="P452" s="2"/>
      <c r="Q452" s="2"/>
      <c r="R452" s="2"/>
      <c r="S452" s="52"/>
      <c r="T452" s="52"/>
      <c r="U452" s="52"/>
      <c r="V452" s="52"/>
      <c r="W452" s="52"/>
      <c r="X452" s="52"/>
      <c r="Y452" s="52"/>
      <c r="Z452" s="2"/>
    </row>
    <row r="453" spans="1:26" ht="16.5" customHeight="1">
      <c r="A453" s="2"/>
      <c r="B453" s="2"/>
      <c r="C453" s="14"/>
      <c r="D453" s="14"/>
      <c r="E453" s="14"/>
      <c r="F453" s="14"/>
      <c r="G453" s="14"/>
      <c r="H453" s="2"/>
      <c r="I453" s="2"/>
      <c r="J453" s="2"/>
      <c r="K453" s="2"/>
      <c r="L453" s="2"/>
      <c r="M453" s="2"/>
      <c r="N453" s="2"/>
      <c r="O453" s="2"/>
      <c r="P453" s="2"/>
      <c r="Q453" s="2"/>
      <c r="R453" s="2"/>
      <c r="S453" s="52"/>
      <c r="T453" s="52"/>
      <c r="U453" s="52"/>
      <c r="V453" s="52"/>
      <c r="W453" s="52"/>
      <c r="X453" s="52"/>
      <c r="Y453" s="52"/>
      <c r="Z453" s="2"/>
    </row>
    <row r="454" spans="1:26" ht="16.5" customHeight="1">
      <c r="A454" s="2"/>
      <c r="B454" s="2"/>
      <c r="C454" s="14"/>
      <c r="D454" s="14"/>
      <c r="E454" s="14"/>
      <c r="F454" s="14"/>
      <c r="G454" s="14"/>
      <c r="H454" s="2"/>
      <c r="I454" s="2"/>
      <c r="J454" s="2"/>
      <c r="K454" s="2"/>
      <c r="L454" s="2"/>
      <c r="M454" s="2"/>
      <c r="N454" s="2"/>
      <c r="O454" s="2"/>
      <c r="P454" s="2"/>
      <c r="Q454" s="2"/>
      <c r="R454" s="2"/>
      <c r="S454" s="52"/>
      <c r="T454" s="52"/>
      <c r="U454" s="52"/>
      <c r="V454" s="52"/>
      <c r="W454" s="52"/>
      <c r="X454" s="52"/>
      <c r="Y454" s="52"/>
      <c r="Z454" s="2"/>
    </row>
    <row r="455" spans="1:26" ht="16.5" customHeight="1">
      <c r="A455" s="2"/>
      <c r="B455" s="2"/>
      <c r="C455" s="14"/>
      <c r="D455" s="14"/>
      <c r="E455" s="14"/>
      <c r="F455" s="14"/>
      <c r="G455" s="14"/>
      <c r="H455" s="2"/>
      <c r="I455" s="2"/>
      <c r="J455" s="2"/>
      <c r="K455" s="2"/>
      <c r="L455" s="2"/>
      <c r="M455" s="2"/>
      <c r="N455" s="2"/>
      <c r="O455" s="2"/>
      <c r="P455" s="2"/>
      <c r="Q455" s="2"/>
      <c r="R455" s="2"/>
      <c r="S455" s="52"/>
      <c r="T455" s="52"/>
      <c r="U455" s="52"/>
      <c r="V455" s="52"/>
      <c r="W455" s="52"/>
      <c r="X455" s="52"/>
      <c r="Y455" s="52"/>
      <c r="Z455" s="2"/>
    </row>
    <row r="456" spans="1:26" ht="16.5" customHeight="1">
      <c r="A456" s="2"/>
      <c r="B456" s="2"/>
      <c r="C456" s="14"/>
      <c r="D456" s="14"/>
      <c r="E456" s="14"/>
      <c r="F456" s="14"/>
      <c r="G456" s="14"/>
      <c r="H456" s="2"/>
      <c r="I456" s="2"/>
      <c r="J456" s="2"/>
      <c r="K456" s="2"/>
      <c r="L456" s="2"/>
      <c r="M456" s="2"/>
      <c r="N456" s="2"/>
      <c r="O456" s="2"/>
      <c r="P456" s="2"/>
      <c r="Q456" s="2"/>
      <c r="R456" s="2"/>
      <c r="S456" s="52"/>
      <c r="T456" s="52"/>
      <c r="U456" s="52"/>
      <c r="V456" s="52"/>
      <c r="W456" s="52"/>
      <c r="X456" s="52"/>
      <c r="Y456" s="52"/>
      <c r="Z456" s="2"/>
    </row>
    <row r="457" spans="1:26" ht="16.5" customHeight="1">
      <c r="A457" s="2"/>
      <c r="B457" s="2"/>
      <c r="C457" s="14"/>
      <c r="D457" s="14"/>
      <c r="E457" s="14"/>
      <c r="F457" s="14"/>
      <c r="G457" s="14"/>
      <c r="H457" s="2"/>
      <c r="I457" s="2"/>
      <c r="J457" s="2"/>
      <c r="K457" s="2"/>
      <c r="L457" s="2"/>
      <c r="M457" s="2"/>
      <c r="N457" s="2"/>
      <c r="O457" s="2"/>
      <c r="P457" s="2"/>
      <c r="Q457" s="2"/>
      <c r="R457" s="2"/>
      <c r="S457" s="52"/>
      <c r="T457" s="52"/>
      <c r="U457" s="52"/>
      <c r="V457" s="52"/>
      <c r="W457" s="52"/>
      <c r="X457" s="52"/>
      <c r="Y457" s="52"/>
      <c r="Z457" s="2"/>
    </row>
    <row r="458" spans="1:26" ht="16.5" customHeight="1">
      <c r="A458" s="2"/>
      <c r="B458" s="2"/>
      <c r="C458" s="14"/>
      <c r="D458" s="14"/>
      <c r="E458" s="14"/>
      <c r="F458" s="14"/>
      <c r="G458" s="14"/>
      <c r="H458" s="2"/>
      <c r="I458" s="2"/>
      <c r="J458" s="2"/>
      <c r="K458" s="2"/>
      <c r="L458" s="2"/>
      <c r="M458" s="2"/>
      <c r="N458" s="2"/>
      <c r="O458" s="2"/>
      <c r="P458" s="2"/>
      <c r="Q458" s="2"/>
      <c r="R458" s="2"/>
      <c r="S458" s="52"/>
      <c r="T458" s="52"/>
      <c r="U458" s="52"/>
      <c r="V458" s="52"/>
      <c r="W458" s="52"/>
      <c r="X458" s="52"/>
      <c r="Y458" s="52"/>
      <c r="Z458" s="2"/>
    </row>
    <row r="459" spans="1:26" ht="16.5" customHeight="1">
      <c r="A459" s="2"/>
      <c r="B459" s="2"/>
      <c r="C459" s="14"/>
      <c r="D459" s="14"/>
      <c r="E459" s="14"/>
      <c r="F459" s="14"/>
      <c r="G459" s="14"/>
      <c r="H459" s="2"/>
      <c r="I459" s="2"/>
      <c r="J459" s="2"/>
      <c r="K459" s="2"/>
      <c r="L459" s="2"/>
      <c r="M459" s="2"/>
      <c r="N459" s="2"/>
      <c r="O459" s="2"/>
      <c r="P459" s="2"/>
      <c r="Q459" s="2"/>
      <c r="R459" s="2"/>
      <c r="S459" s="52"/>
      <c r="T459" s="52"/>
      <c r="U459" s="52"/>
      <c r="V459" s="52"/>
      <c r="W459" s="52"/>
      <c r="X459" s="52"/>
      <c r="Y459" s="52"/>
      <c r="Z459" s="2"/>
    </row>
    <row r="460" spans="1:26" ht="16.5" customHeight="1">
      <c r="A460" s="2"/>
      <c r="B460" s="2"/>
      <c r="C460" s="14"/>
      <c r="D460" s="14"/>
      <c r="E460" s="14"/>
      <c r="F460" s="14"/>
      <c r="G460" s="14"/>
      <c r="H460" s="2"/>
      <c r="I460" s="2"/>
      <c r="J460" s="2"/>
      <c r="K460" s="2"/>
      <c r="L460" s="2"/>
      <c r="M460" s="2"/>
      <c r="N460" s="2"/>
      <c r="O460" s="2"/>
      <c r="P460" s="2"/>
      <c r="Q460" s="2"/>
      <c r="R460" s="2"/>
      <c r="S460" s="52"/>
      <c r="T460" s="52"/>
      <c r="U460" s="52"/>
      <c r="V460" s="52"/>
      <c r="W460" s="52"/>
      <c r="X460" s="52"/>
      <c r="Y460" s="52"/>
      <c r="Z460" s="2"/>
    </row>
    <row r="461" spans="1:26" ht="16.5" customHeight="1">
      <c r="A461" s="2"/>
      <c r="B461" s="2"/>
      <c r="C461" s="14"/>
      <c r="D461" s="14"/>
      <c r="E461" s="14"/>
      <c r="F461" s="14"/>
      <c r="G461" s="14"/>
      <c r="H461" s="2"/>
      <c r="I461" s="2"/>
      <c r="J461" s="2"/>
      <c r="K461" s="2"/>
      <c r="L461" s="2"/>
      <c r="M461" s="2"/>
      <c r="N461" s="2"/>
      <c r="O461" s="2"/>
      <c r="P461" s="2"/>
      <c r="Q461" s="2"/>
      <c r="R461" s="2"/>
      <c r="S461" s="52"/>
      <c r="T461" s="52"/>
      <c r="U461" s="52"/>
      <c r="V461" s="52"/>
      <c r="W461" s="52"/>
      <c r="X461" s="52"/>
      <c r="Y461" s="52"/>
      <c r="Z461" s="2"/>
    </row>
    <row r="462" spans="1:26" ht="16.5" customHeight="1">
      <c r="A462" s="2"/>
      <c r="B462" s="2"/>
      <c r="C462" s="14"/>
      <c r="D462" s="14"/>
      <c r="E462" s="14"/>
      <c r="F462" s="14"/>
      <c r="G462" s="14"/>
      <c r="H462" s="2"/>
      <c r="I462" s="2"/>
      <c r="J462" s="2"/>
      <c r="K462" s="2"/>
      <c r="L462" s="2"/>
      <c r="M462" s="2"/>
      <c r="N462" s="2"/>
      <c r="O462" s="2"/>
      <c r="P462" s="2"/>
      <c r="Q462" s="2"/>
      <c r="R462" s="2"/>
      <c r="S462" s="52"/>
      <c r="T462" s="52"/>
      <c r="U462" s="52"/>
      <c r="V462" s="52"/>
      <c r="W462" s="52"/>
      <c r="X462" s="52"/>
      <c r="Y462" s="52"/>
      <c r="Z462" s="2"/>
    </row>
    <row r="463" spans="1:26" ht="16.5" customHeight="1">
      <c r="A463" s="2"/>
      <c r="B463" s="2"/>
      <c r="C463" s="14"/>
      <c r="D463" s="14"/>
      <c r="E463" s="14"/>
      <c r="F463" s="14"/>
      <c r="G463" s="14"/>
      <c r="H463" s="2"/>
      <c r="I463" s="2"/>
      <c r="J463" s="2"/>
      <c r="K463" s="2"/>
      <c r="L463" s="2"/>
      <c r="M463" s="2"/>
      <c r="N463" s="2"/>
      <c r="O463" s="2"/>
      <c r="P463" s="2"/>
      <c r="Q463" s="2"/>
      <c r="R463" s="2"/>
      <c r="S463" s="52"/>
      <c r="T463" s="52"/>
      <c r="U463" s="52"/>
      <c r="V463" s="52"/>
      <c r="W463" s="52"/>
      <c r="X463" s="52"/>
      <c r="Y463" s="52"/>
      <c r="Z463" s="2"/>
    </row>
    <row r="464" spans="1:26" ht="16.5" customHeight="1">
      <c r="A464" s="2"/>
      <c r="B464" s="2"/>
      <c r="C464" s="14"/>
      <c r="D464" s="14"/>
      <c r="E464" s="14"/>
      <c r="F464" s="14"/>
      <c r="G464" s="14"/>
      <c r="H464" s="2"/>
      <c r="I464" s="2"/>
      <c r="J464" s="2"/>
      <c r="K464" s="2"/>
      <c r="L464" s="2"/>
      <c r="M464" s="2"/>
      <c r="N464" s="2"/>
      <c r="O464" s="2"/>
      <c r="P464" s="2"/>
      <c r="Q464" s="2"/>
      <c r="R464" s="2"/>
      <c r="S464" s="52"/>
      <c r="T464" s="52"/>
      <c r="U464" s="52"/>
      <c r="V464" s="52"/>
      <c r="W464" s="52"/>
      <c r="X464" s="52"/>
      <c r="Y464" s="52"/>
      <c r="Z464" s="2"/>
    </row>
    <row r="465" spans="1:26" ht="16.5" customHeight="1">
      <c r="A465" s="2"/>
      <c r="B465" s="2"/>
      <c r="C465" s="14"/>
      <c r="D465" s="14"/>
      <c r="E465" s="14"/>
      <c r="F465" s="14"/>
      <c r="G465" s="14"/>
      <c r="H465" s="2"/>
      <c r="I465" s="2"/>
      <c r="J465" s="2"/>
      <c r="K465" s="2"/>
      <c r="L465" s="2"/>
      <c r="M465" s="2"/>
      <c r="N465" s="2"/>
      <c r="O465" s="2"/>
      <c r="P465" s="2"/>
      <c r="Q465" s="2"/>
      <c r="R465" s="2"/>
      <c r="S465" s="52"/>
      <c r="T465" s="52"/>
      <c r="U465" s="52"/>
      <c r="V465" s="52"/>
      <c r="W465" s="52"/>
      <c r="X465" s="52"/>
      <c r="Y465" s="52"/>
      <c r="Z465" s="2"/>
    </row>
    <row r="466" spans="1:26" ht="16.5" customHeight="1">
      <c r="A466" s="2"/>
      <c r="B466" s="2"/>
      <c r="C466" s="14"/>
      <c r="D466" s="14"/>
      <c r="E466" s="14"/>
      <c r="F466" s="14"/>
      <c r="G466" s="14"/>
      <c r="H466" s="2"/>
      <c r="I466" s="2"/>
      <c r="J466" s="2"/>
      <c r="K466" s="2"/>
      <c r="L466" s="2"/>
      <c r="M466" s="2"/>
      <c r="N466" s="2"/>
      <c r="O466" s="2"/>
      <c r="P466" s="2"/>
      <c r="Q466" s="2"/>
      <c r="R466" s="2"/>
      <c r="S466" s="52"/>
      <c r="T466" s="52"/>
      <c r="U466" s="52"/>
      <c r="V466" s="52"/>
      <c r="W466" s="52"/>
      <c r="X466" s="52"/>
      <c r="Y466" s="52"/>
      <c r="Z466" s="2"/>
    </row>
    <row r="467" spans="1:26" ht="16.5" customHeight="1">
      <c r="A467" s="2"/>
      <c r="B467" s="2"/>
      <c r="C467" s="14"/>
      <c r="D467" s="14"/>
      <c r="E467" s="14"/>
      <c r="F467" s="14"/>
      <c r="G467" s="14"/>
      <c r="H467" s="2"/>
      <c r="I467" s="2"/>
      <c r="J467" s="2"/>
      <c r="K467" s="2"/>
      <c r="L467" s="2"/>
      <c r="M467" s="2"/>
      <c r="N467" s="2"/>
      <c r="O467" s="2"/>
      <c r="P467" s="2"/>
      <c r="Q467" s="2"/>
      <c r="R467" s="2"/>
      <c r="S467" s="52"/>
      <c r="T467" s="52"/>
      <c r="U467" s="52"/>
      <c r="V467" s="52"/>
      <c r="W467" s="52"/>
      <c r="X467" s="52"/>
      <c r="Y467" s="52"/>
      <c r="Z467" s="2"/>
    </row>
    <row r="468" spans="1:26" ht="16.5" customHeight="1">
      <c r="A468" s="2"/>
      <c r="B468" s="2"/>
      <c r="C468" s="14"/>
      <c r="D468" s="14"/>
      <c r="E468" s="14"/>
      <c r="F468" s="14"/>
      <c r="G468" s="14"/>
      <c r="H468" s="2"/>
      <c r="I468" s="2"/>
      <c r="J468" s="2"/>
      <c r="K468" s="2"/>
      <c r="L468" s="2"/>
      <c r="M468" s="2"/>
      <c r="N468" s="2"/>
      <c r="O468" s="2"/>
      <c r="P468" s="2"/>
      <c r="Q468" s="2"/>
      <c r="R468" s="2"/>
      <c r="S468" s="52"/>
      <c r="T468" s="52"/>
      <c r="U468" s="52"/>
      <c r="V468" s="52"/>
      <c r="W468" s="52"/>
      <c r="X468" s="52"/>
      <c r="Y468" s="52"/>
      <c r="Z468" s="2"/>
    </row>
    <row r="469" spans="1:26" ht="16.5" customHeight="1">
      <c r="A469" s="2"/>
      <c r="B469" s="2"/>
      <c r="C469" s="14"/>
      <c r="D469" s="14"/>
      <c r="E469" s="14"/>
      <c r="F469" s="14"/>
      <c r="G469" s="14"/>
      <c r="H469" s="2"/>
      <c r="I469" s="2"/>
      <c r="J469" s="2"/>
      <c r="K469" s="2"/>
      <c r="L469" s="2"/>
      <c r="M469" s="2"/>
      <c r="N469" s="2"/>
      <c r="O469" s="2"/>
      <c r="P469" s="2"/>
      <c r="Q469" s="2"/>
      <c r="R469" s="2"/>
      <c r="S469" s="52"/>
      <c r="T469" s="52"/>
      <c r="U469" s="52"/>
      <c r="V469" s="52"/>
      <c r="W469" s="52"/>
      <c r="X469" s="52"/>
      <c r="Y469" s="52"/>
      <c r="Z469" s="2"/>
    </row>
    <row r="470" spans="1:26" ht="16.5" customHeight="1">
      <c r="A470" s="2"/>
      <c r="B470" s="2"/>
      <c r="C470" s="14"/>
      <c r="D470" s="14"/>
      <c r="E470" s="14"/>
      <c r="F470" s="14"/>
      <c r="G470" s="14"/>
      <c r="H470" s="2"/>
      <c r="I470" s="2"/>
      <c r="J470" s="2"/>
      <c r="K470" s="2"/>
      <c r="L470" s="2"/>
      <c r="M470" s="2"/>
      <c r="N470" s="2"/>
      <c r="O470" s="2"/>
      <c r="P470" s="2"/>
      <c r="Q470" s="2"/>
      <c r="R470" s="2"/>
      <c r="S470" s="52"/>
      <c r="T470" s="52"/>
      <c r="U470" s="52"/>
      <c r="V470" s="52"/>
      <c r="W470" s="52"/>
      <c r="X470" s="52"/>
      <c r="Y470" s="52"/>
      <c r="Z470" s="2"/>
    </row>
    <row r="471" spans="1:26" ht="16.5" customHeight="1">
      <c r="A471" s="2"/>
      <c r="B471" s="2"/>
      <c r="C471" s="14"/>
      <c r="D471" s="14"/>
      <c r="E471" s="14"/>
      <c r="F471" s="14"/>
      <c r="G471" s="14"/>
      <c r="H471" s="2"/>
      <c r="I471" s="2"/>
      <c r="J471" s="2"/>
      <c r="K471" s="2"/>
      <c r="L471" s="2"/>
      <c r="M471" s="2"/>
      <c r="N471" s="2"/>
      <c r="O471" s="2"/>
      <c r="P471" s="2"/>
      <c r="Q471" s="2"/>
      <c r="R471" s="2"/>
      <c r="S471" s="52"/>
      <c r="T471" s="52"/>
      <c r="U471" s="52"/>
      <c r="V471" s="52"/>
      <c r="W471" s="52"/>
      <c r="X471" s="52"/>
      <c r="Y471" s="52"/>
      <c r="Z471" s="2"/>
    </row>
    <row r="472" spans="1:26" ht="16.5" customHeight="1">
      <c r="A472" s="2"/>
      <c r="B472" s="2"/>
      <c r="C472" s="14"/>
      <c r="D472" s="14"/>
      <c r="E472" s="14"/>
      <c r="F472" s="14"/>
      <c r="G472" s="14"/>
      <c r="H472" s="2"/>
      <c r="I472" s="2"/>
      <c r="J472" s="2"/>
      <c r="K472" s="2"/>
      <c r="L472" s="2"/>
      <c r="M472" s="2"/>
      <c r="N472" s="2"/>
      <c r="O472" s="2"/>
      <c r="P472" s="2"/>
      <c r="Q472" s="2"/>
      <c r="R472" s="2"/>
      <c r="S472" s="52"/>
      <c r="T472" s="52"/>
      <c r="U472" s="52"/>
      <c r="V472" s="52"/>
      <c r="W472" s="52"/>
      <c r="X472" s="52"/>
      <c r="Y472" s="52"/>
      <c r="Z472" s="2"/>
    </row>
    <row r="473" spans="1:26" ht="16.5" customHeight="1">
      <c r="A473" s="2"/>
      <c r="B473" s="2"/>
      <c r="C473" s="14"/>
      <c r="D473" s="14"/>
      <c r="E473" s="14"/>
      <c r="F473" s="14"/>
      <c r="G473" s="14"/>
      <c r="H473" s="2"/>
      <c r="I473" s="2"/>
      <c r="J473" s="2"/>
      <c r="K473" s="2"/>
      <c r="L473" s="2"/>
      <c r="M473" s="2"/>
      <c r="N473" s="2"/>
      <c r="O473" s="2"/>
      <c r="P473" s="2"/>
      <c r="Q473" s="2"/>
      <c r="R473" s="2"/>
      <c r="S473" s="52"/>
      <c r="T473" s="52"/>
      <c r="U473" s="52"/>
      <c r="V473" s="52"/>
      <c r="W473" s="52"/>
      <c r="X473" s="52"/>
      <c r="Y473" s="52"/>
      <c r="Z473" s="2"/>
    </row>
    <row r="474" spans="1:26" ht="16.5" customHeight="1">
      <c r="A474" s="2"/>
      <c r="B474" s="2"/>
      <c r="C474" s="14"/>
      <c r="D474" s="14"/>
      <c r="E474" s="14"/>
      <c r="F474" s="14"/>
      <c r="G474" s="14"/>
      <c r="H474" s="2"/>
      <c r="I474" s="2"/>
      <c r="J474" s="2"/>
      <c r="K474" s="2"/>
      <c r="L474" s="2"/>
      <c r="M474" s="2"/>
      <c r="N474" s="2"/>
      <c r="O474" s="2"/>
      <c r="P474" s="2"/>
      <c r="Q474" s="2"/>
      <c r="R474" s="2"/>
      <c r="S474" s="52"/>
      <c r="T474" s="52"/>
      <c r="U474" s="52"/>
      <c r="V474" s="52"/>
      <c r="W474" s="52"/>
      <c r="X474" s="52"/>
      <c r="Y474" s="52"/>
      <c r="Z474" s="2"/>
    </row>
    <row r="475" spans="1:26" ht="16.5" customHeight="1">
      <c r="A475" s="2"/>
      <c r="B475" s="2"/>
      <c r="C475" s="14"/>
      <c r="D475" s="14"/>
      <c r="E475" s="14"/>
      <c r="F475" s="14"/>
      <c r="G475" s="14"/>
      <c r="H475" s="2"/>
      <c r="I475" s="2"/>
      <c r="J475" s="2"/>
      <c r="K475" s="2"/>
      <c r="L475" s="2"/>
      <c r="M475" s="2"/>
      <c r="N475" s="2"/>
      <c r="O475" s="2"/>
      <c r="P475" s="2"/>
      <c r="Q475" s="2"/>
      <c r="R475" s="2"/>
      <c r="S475" s="52"/>
      <c r="T475" s="52"/>
      <c r="U475" s="52"/>
      <c r="V475" s="52"/>
      <c r="W475" s="52"/>
      <c r="X475" s="52"/>
      <c r="Y475" s="52"/>
      <c r="Z475" s="2"/>
    </row>
    <row r="476" spans="1:26" ht="16.5" customHeight="1">
      <c r="A476" s="2"/>
      <c r="B476" s="2"/>
      <c r="C476" s="14"/>
      <c r="D476" s="14"/>
      <c r="E476" s="14"/>
      <c r="F476" s="14"/>
      <c r="G476" s="14"/>
      <c r="H476" s="2"/>
      <c r="I476" s="2"/>
      <c r="J476" s="2"/>
      <c r="K476" s="2"/>
      <c r="L476" s="2"/>
      <c r="M476" s="2"/>
      <c r="N476" s="2"/>
      <c r="O476" s="2"/>
      <c r="P476" s="2"/>
      <c r="Q476" s="2"/>
      <c r="R476" s="2"/>
      <c r="S476" s="52"/>
      <c r="T476" s="52"/>
      <c r="U476" s="52"/>
      <c r="V476" s="52"/>
      <c r="W476" s="52"/>
      <c r="X476" s="52"/>
      <c r="Y476" s="52"/>
      <c r="Z476" s="2"/>
    </row>
    <row r="477" spans="1:26" ht="16.5" customHeight="1">
      <c r="A477" s="2"/>
      <c r="B477" s="2"/>
      <c r="C477" s="14"/>
      <c r="D477" s="14"/>
      <c r="E477" s="14"/>
      <c r="F477" s="14"/>
      <c r="G477" s="14"/>
      <c r="H477" s="2"/>
      <c r="I477" s="2"/>
      <c r="J477" s="2"/>
      <c r="K477" s="2"/>
      <c r="L477" s="2"/>
      <c r="M477" s="2"/>
      <c r="N477" s="2"/>
      <c r="O477" s="2"/>
      <c r="P477" s="2"/>
      <c r="Q477" s="2"/>
      <c r="R477" s="2"/>
      <c r="S477" s="52"/>
      <c r="T477" s="52"/>
      <c r="U477" s="52"/>
      <c r="V477" s="52"/>
      <c r="W477" s="52"/>
      <c r="X477" s="52"/>
      <c r="Y477" s="52"/>
      <c r="Z477" s="2"/>
    </row>
    <row r="478" spans="1:26" ht="16.5" customHeight="1">
      <c r="A478" s="2"/>
      <c r="B478" s="2"/>
      <c r="C478" s="14"/>
      <c r="D478" s="14"/>
      <c r="E478" s="14"/>
      <c r="F478" s="14"/>
      <c r="G478" s="14"/>
      <c r="H478" s="2"/>
      <c r="I478" s="2"/>
      <c r="J478" s="2"/>
      <c r="K478" s="2"/>
      <c r="L478" s="2"/>
      <c r="M478" s="2"/>
      <c r="N478" s="2"/>
      <c r="O478" s="2"/>
      <c r="P478" s="2"/>
      <c r="Q478" s="2"/>
      <c r="R478" s="2"/>
      <c r="S478" s="52"/>
      <c r="T478" s="52"/>
      <c r="U478" s="52"/>
      <c r="V478" s="52"/>
      <c r="W478" s="52"/>
      <c r="X478" s="52"/>
      <c r="Y478" s="52"/>
      <c r="Z478" s="2"/>
    </row>
    <row r="479" spans="1:26" ht="16.5" customHeight="1">
      <c r="A479" s="2"/>
      <c r="B479" s="2"/>
      <c r="C479" s="14"/>
      <c r="D479" s="14"/>
      <c r="E479" s="14"/>
      <c r="F479" s="14"/>
      <c r="G479" s="14"/>
      <c r="H479" s="2"/>
      <c r="I479" s="2"/>
      <c r="J479" s="2"/>
      <c r="K479" s="2"/>
      <c r="L479" s="2"/>
      <c r="M479" s="2"/>
      <c r="N479" s="2"/>
      <c r="O479" s="2"/>
      <c r="P479" s="2"/>
      <c r="Q479" s="2"/>
      <c r="R479" s="2"/>
      <c r="S479" s="52"/>
      <c r="T479" s="52"/>
      <c r="U479" s="52"/>
      <c r="V479" s="52"/>
      <c r="W479" s="52"/>
      <c r="X479" s="52"/>
      <c r="Y479" s="52"/>
      <c r="Z479" s="2"/>
    </row>
    <row r="480" spans="1:26" ht="16.5" customHeight="1">
      <c r="A480" s="2"/>
      <c r="B480" s="2"/>
      <c r="C480" s="14"/>
      <c r="D480" s="14"/>
      <c r="E480" s="14"/>
      <c r="F480" s="14"/>
      <c r="G480" s="14"/>
      <c r="H480" s="2"/>
      <c r="I480" s="2"/>
      <c r="J480" s="2"/>
      <c r="K480" s="2"/>
      <c r="L480" s="2"/>
      <c r="M480" s="2"/>
      <c r="N480" s="2"/>
      <c r="O480" s="2"/>
      <c r="P480" s="2"/>
      <c r="Q480" s="2"/>
      <c r="R480" s="2"/>
      <c r="S480" s="52"/>
      <c r="T480" s="52"/>
      <c r="U480" s="52"/>
      <c r="V480" s="52"/>
      <c r="W480" s="52"/>
      <c r="X480" s="52"/>
      <c r="Y480" s="52"/>
      <c r="Z480" s="2"/>
    </row>
    <row r="481" spans="1:26" ht="16.5" customHeight="1">
      <c r="A481" s="2"/>
      <c r="B481" s="2"/>
      <c r="C481" s="14"/>
      <c r="D481" s="14"/>
      <c r="E481" s="14"/>
      <c r="F481" s="14"/>
      <c r="G481" s="14"/>
      <c r="H481" s="2"/>
      <c r="I481" s="2"/>
      <c r="J481" s="2"/>
      <c r="K481" s="2"/>
      <c r="L481" s="2"/>
      <c r="M481" s="2"/>
      <c r="N481" s="2"/>
      <c r="O481" s="2"/>
      <c r="P481" s="2"/>
      <c r="Q481" s="2"/>
      <c r="R481" s="2"/>
      <c r="S481" s="52"/>
      <c r="T481" s="52"/>
      <c r="U481" s="52"/>
      <c r="V481" s="52"/>
      <c r="W481" s="52"/>
      <c r="X481" s="52"/>
      <c r="Y481" s="52"/>
      <c r="Z481" s="2"/>
    </row>
    <row r="482" spans="1:26" ht="16.5" customHeight="1">
      <c r="A482" s="2"/>
      <c r="B482" s="2"/>
      <c r="C482" s="14"/>
      <c r="D482" s="14"/>
      <c r="E482" s="14"/>
      <c r="F482" s="14"/>
      <c r="G482" s="14"/>
      <c r="H482" s="2"/>
      <c r="I482" s="2"/>
      <c r="J482" s="2"/>
      <c r="K482" s="2"/>
      <c r="L482" s="2"/>
      <c r="M482" s="2"/>
      <c r="N482" s="2"/>
      <c r="O482" s="2"/>
      <c r="P482" s="2"/>
      <c r="Q482" s="2"/>
      <c r="R482" s="2"/>
      <c r="S482" s="52"/>
      <c r="T482" s="52"/>
      <c r="U482" s="52"/>
      <c r="V482" s="52"/>
      <c r="W482" s="52"/>
      <c r="X482" s="52"/>
      <c r="Y482" s="52"/>
      <c r="Z482" s="2"/>
    </row>
    <row r="483" spans="1:26" ht="16.5" customHeight="1">
      <c r="A483" s="2"/>
      <c r="B483" s="2"/>
      <c r="C483" s="14"/>
      <c r="D483" s="14"/>
      <c r="E483" s="14"/>
      <c r="F483" s="14"/>
      <c r="G483" s="14"/>
      <c r="H483" s="2"/>
      <c r="I483" s="2"/>
      <c r="J483" s="2"/>
      <c r="K483" s="2"/>
      <c r="L483" s="2"/>
      <c r="M483" s="2"/>
      <c r="N483" s="2"/>
      <c r="O483" s="2"/>
      <c r="P483" s="2"/>
      <c r="Q483" s="2"/>
      <c r="R483" s="2"/>
      <c r="S483" s="52"/>
      <c r="T483" s="52"/>
      <c r="U483" s="52"/>
      <c r="V483" s="52"/>
      <c r="W483" s="52"/>
      <c r="X483" s="52"/>
      <c r="Y483" s="52"/>
      <c r="Z483" s="2"/>
    </row>
    <row r="484" spans="1:26" ht="16.5" customHeight="1">
      <c r="A484" s="2"/>
      <c r="B484" s="2"/>
      <c r="C484" s="14"/>
      <c r="D484" s="14"/>
      <c r="E484" s="14"/>
      <c r="F484" s="14"/>
      <c r="G484" s="14"/>
      <c r="H484" s="2"/>
      <c r="I484" s="2"/>
      <c r="J484" s="2"/>
      <c r="K484" s="2"/>
      <c r="L484" s="2"/>
      <c r="M484" s="2"/>
      <c r="N484" s="2"/>
      <c r="O484" s="2"/>
      <c r="P484" s="2"/>
      <c r="Q484" s="2"/>
      <c r="R484" s="2"/>
      <c r="S484" s="52"/>
      <c r="T484" s="52"/>
      <c r="U484" s="52"/>
      <c r="V484" s="52"/>
      <c r="W484" s="52"/>
      <c r="X484" s="52"/>
      <c r="Y484" s="52"/>
      <c r="Z484" s="2"/>
    </row>
    <row r="485" spans="1:26" ht="16.5" customHeight="1">
      <c r="A485" s="2"/>
      <c r="B485" s="2"/>
      <c r="C485" s="14"/>
      <c r="D485" s="14"/>
      <c r="E485" s="14"/>
      <c r="F485" s="14"/>
      <c r="G485" s="14"/>
      <c r="H485" s="2"/>
      <c r="I485" s="2"/>
      <c r="J485" s="2"/>
      <c r="K485" s="2"/>
      <c r="L485" s="2"/>
      <c r="M485" s="2"/>
      <c r="N485" s="2"/>
      <c r="O485" s="2"/>
      <c r="P485" s="2"/>
      <c r="Q485" s="2"/>
      <c r="R485" s="2"/>
      <c r="S485" s="52"/>
      <c r="T485" s="52"/>
      <c r="U485" s="52"/>
      <c r="V485" s="52"/>
      <c r="W485" s="52"/>
      <c r="X485" s="52"/>
      <c r="Y485" s="52"/>
      <c r="Z485" s="2"/>
    </row>
    <row r="486" spans="1:26" ht="16.5" customHeight="1">
      <c r="A486" s="2"/>
      <c r="B486" s="2"/>
      <c r="C486" s="14"/>
      <c r="D486" s="14"/>
      <c r="E486" s="14"/>
      <c r="F486" s="14"/>
      <c r="G486" s="14"/>
      <c r="H486" s="2"/>
      <c r="I486" s="2"/>
      <c r="J486" s="2"/>
      <c r="K486" s="2"/>
      <c r="L486" s="2"/>
      <c r="M486" s="2"/>
      <c r="N486" s="2"/>
      <c r="O486" s="2"/>
      <c r="P486" s="2"/>
      <c r="Q486" s="2"/>
      <c r="R486" s="2"/>
      <c r="S486" s="52"/>
      <c r="T486" s="52"/>
      <c r="U486" s="52"/>
      <c r="V486" s="52"/>
      <c r="W486" s="52"/>
      <c r="X486" s="52"/>
      <c r="Y486" s="52"/>
      <c r="Z486" s="2"/>
    </row>
    <row r="487" spans="1:26" ht="16.5" customHeight="1">
      <c r="A487" s="2"/>
      <c r="B487" s="2"/>
      <c r="C487" s="14"/>
      <c r="D487" s="14"/>
      <c r="E487" s="14"/>
      <c r="F487" s="14"/>
      <c r="G487" s="14"/>
      <c r="H487" s="2"/>
      <c r="I487" s="2"/>
      <c r="J487" s="2"/>
      <c r="K487" s="2"/>
      <c r="L487" s="2"/>
      <c r="M487" s="2"/>
      <c r="N487" s="2"/>
      <c r="O487" s="2"/>
      <c r="P487" s="2"/>
      <c r="Q487" s="2"/>
      <c r="R487" s="2"/>
      <c r="S487" s="52"/>
      <c r="T487" s="52"/>
      <c r="U487" s="52"/>
      <c r="V487" s="52"/>
      <c r="W487" s="52"/>
      <c r="X487" s="52"/>
      <c r="Y487" s="52"/>
      <c r="Z487" s="2"/>
    </row>
    <row r="488" spans="1:26" ht="16.5" customHeight="1">
      <c r="A488" s="2"/>
      <c r="B488" s="2"/>
      <c r="C488" s="14"/>
      <c r="D488" s="14"/>
      <c r="E488" s="14"/>
      <c r="F488" s="14"/>
      <c r="G488" s="14"/>
      <c r="H488" s="2"/>
      <c r="I488" s="2"/>
      <c r="J488" s="2"/>
      <c r="K488" s="2"/>
      <c r="L488" s="2"/>
      <c r="M488" s="2"/>
      <c r="N488" s="2"/>
      <c r="O488" s="2"/>
      <c r="P488" s="2"/>
      <c r="Q488" s="2"/>
      <c r="R488" s="2"/>
      <c r="S488" s="52"/>
      <c r="T488" s="52"/>
      <c r="U488" s="52"/>
      <c r="V488" s="52"/>
      <c r="W488" s="52"/>
      <c r="X488" s="52"/>
      <c r="Y488" s="52"/>
      <c r="Z488" s="2"/>
    </row>
    <row r="489" spans="1:26" ht="16.5" customHeight="1">
      <c r="A489" s="2"/>
      <c r="B489" s="2"/>
      <c r="C489" s="14"/>
      <c r="D489" s="14"/>
      <c r="E489" s="14"/>
      <c r="F489" s="14"/>
      <c r="G489" s="14"/>
      <c r="H489" s="2"/>
      <c r="I489" s="2"/>
      <c r="J489" s="2"/>
      <c r="K489" s="2"/>
      <c r="L489" s="2"/>
      <c r="M489" s="2"/>
      <c r="N489" s="2"/>
      <c r="O489" s="2"/>
      <c r="P489" s="2"/>
      <c r="Q489" s="2"/>
      <c r="R489" s="2"/>
      <c r="S489" s="52"/>
      <c r="T489" s="52"/>
      <c r="U489" s="52"/>
      <c r="V489" s="52"/>
      <c r="W489" s="52"/>
      <c r="X489" s="52"/>
      <c r="Y489" s="52"/>
      <c r="Z489" s="2"/>
    </row>
    <row r="490" spans="1:26" ht="16.5" customHeight="1">
      <c r="A490" s="2"/>
      <c r="B490" s="2"/>
      <c r="C490" s="14"/>
      <c r="D490" s="14"/>
      <c r="E490" s="14"/>
      <c r="F490" s="14"/>
      <c r="G490" s="14"/>
      <c r="H490" s="2"/>
      <c r="I490" s="2"/>
      <c r="J490" s="2"/>
      <c r="K490" s="2"/>
      <c r="L490" s="2"/>
      <c r="M490" s="2"/>
      <c r="N490" s="2"/>
      <c r="O490" s="2"/>
      <c r="P490" s="2"/>
      <c r="Q490" s="2"/>
      <c r="R490" s="2"/>
      <c r="S490" s="52"/>
      <c r="T490" s="52"/>
      <c r="U490" s="52"/>
      <c r="V490" s="52"/>
      <c r="W490" s="52"/>
      <c r="X490" s="52"/>
      <c r="Y490" s="52"/>
      <c r="Z490" s="2"/>
    </row>
    <row r="491" spans="1:26" ht="16.5" customHeight="1">
      <c r="A491" s="2"/>
      <c r="B491" s="2"/>
      <c r="C491" s="14"/>
      <c r="D491" s="14"/>
      <c r="E491" s="14"/>
      <c r="F491" s="14"/>
      <c r="G491" s="14"/>
      <c r="H491" s="2"/>
      <c r="I491" s="2"/>
      <c r="J491" s="2"/>
      <c r="K491" s="2"/>
      <c r="L491" s="2"/>
      <c r="M491" s="2"/>
      <c r="N491" s="2"/>
      <c r="O491" s="2"/>
      <c r="P491" s="2"/>
      <c r="Q491" s="2"/>
      <c r="R491" s="2"/>
      <c r="S491" s="52"/>
      <c r="T491" s="52"/>
      <c r="U491" s="52"/>
      <c r="V491" s="52"/>
      <c r="W491" s="52"/>
      <c r="X491" s="52"/>
      <c r="Y491" s="52"/>
      <c r="Z491" s="2"/>
    </row>
    <row r="492" spans="1:26" ht="16.5" customHeight="1">
      <c r="A492" s="2"/>
      <c r="B492" s="2"/>
      <c r="C492" s="14"/>
      <c r="D492" s="14"/>
      <c r="E492" s="14"/>
      <c r="F492" s="14"/>
      <c r="G492" s="14"/>
      <c r="H492" s="2"/>
      <c r="I492" s="2"/>
      <c r="J492" s="2"/>
      <c r="K492" s="2"/>
      <c r="L492" s="2"/>
      <c r="M492" s="2"/>
      <c r="N492" s="2"/>
      <c r="O492" s="2"/>
      <c r="P492" s="2"/>
      <c r="Q492" s="2"/>
      <c r="R492" s="2"/>
      <c r="S492" s="52"/>
      <c r="T492" s="52"/>
      <c r="U492" s="52"/>
      <c r="V492" s="52"/>
      <c r="W492" s="52"/>
      <c r="X492" s="52"/>
      <c r="Y492" s="52"/>
      <c r="Z492" s="2"/>
    </row>
    <row r="493" spans="1:26" ht="16.5" customHeight="1">
      <c r="A493" s="2"/>
      <c r="B493" s="2"/>
      <c r="C493" s="14"/>
      <c r="D493" s="14"/>
      <c r="E493" s="14"/>
      <c r="F493" s="14"/>
      <c r="G493" s="14"/>
      <c r="H493" s="2"/>
      <c r="I493" s="2"/>
      <c r="J493" s="2"/>
      <c r="K493" s="2"/>
      <c r="L493" s="2"/>
      <c r="M493" s="2"/>
      <c r="N493" s="2"/>
      <c r="O493" s="2"/>
      <c r="P493" s="2"/>
      <c r="Q493" s="2"/>
      <c r="R493" s="2"/>
      <c r="S493" s="52"/>
      <c r="T493" s="52"/>
      <c r="U493" s="52"/>
      <c r="V493" s="52"/>
      <c r="W493" s="52"/>
      <c r="X493" s="52"/>
      <c r="Y493" s="52"/>
      <c r="Z493" s="2"/>
    </row>
    <row r="494" spans="1:26" ht="16.5" customHeight="1">
      <c r="A494" s="2"/>
      <c r="B494" s="2"/>
      <c r="C494" s="14"/>
      <c r="D494" s="14"/>
      <c r="E494" s="14"/>
      <c r="F494" s="14"/>
      <c r="G494" s="14"/>
      <c r="H494" s="2"/>
      <c r="I494" s="2"/>
      <c r="J494" s="2"/>
      <c r="K494" s="2"/>
      <c r="L494" s="2"/>
      <c r="M494" s="2"/>
      <c r="N494" s="2"/>
      <c r="O494" s="2"/>
      <c r="P494" s="2"/>
      <c r="Q494" s="2"/>
      <c r="R494" s="2"/>
      <c r="S494" s="52"/>
      <c r="T494" s="52"/>
      <c r="U494" s="52"/>
      <c r="V494" s="52"/>
      <c r="W494" s="52"/>
      <c r="X494" s="52"/>
      <c r="Y494" s="52"/>
      <c r="Z494" s="2"/>
    </row>
    <row r="495" spans="1:26" ht="16.5" customHeight="1">
      <c r="A495" s="2"/>
      <c r="B495" s="2"/>
      <c r="C495" s="14"/>
      <c r="D495" s="14"/>
      <c r="E495" s="14"/>
      <c r="F495" s="14"/>
      <c r="G495" s="14"/>
      <c r="H495" s="2"/>
      <c r="I495" s="2"/>
      <c r="J495" s="2"/>
      <c r="K495" s="2"/>
      <c r="L495" s="2"/>
      <c r="M495" s="2"/>
      <c r="N495" s="2"/>
      <c r="O495" s="2"/>
      <c r="P495" s="2"/>
      <c r="Q495" s="2"/>
      <c r="R495" s="2"/>
      <c r="S495" s="52"/>
      <c r="T495" s="52"/>
      <c r="U495" s="52"/>
      <c r="V495" s="52"/>
      <c r="W495" s="52"/>
      <c r="X495" s="52"/>
      <c r="Y495" s="52"/>
      <c r="Z495" s="2"/>
    </row>
    <row r="496" spans="1:26" ht="16.5" customHeight="1">
      <c r="A496" s="2"/>
      <c r="B496" s="2"/>
      <c r="C496" s="14"/>
      <c r="D496" s="14"/>
      <c r="E496" s="14"/>
      <c r="F496" s="14"/>
      <c r="G496" s="14"/>
      <c r="H496" s="2"/>
      <c r="I496" s="2"/>
      <c r="J496" s="2"/>
      <c r="K496" s="2"/>
      <c r="L496" s="2"/>
      <c r="M496" s="2"/>
      <c r="N496" s="2"/>
      <c r="O496" s="2"/>
      <c r="P496" s="2"/>
      <c r="Q496" s="2"/>
      <c r="R496" s="2"/>
      <c r="S496" s="52"/>
      <c r="T496" s="52"/>
      <c r="U496" s="52"/>
      <c r="V496" s="52"/>
      <c r="W496" s="52"/>
      <c r="X496" s="52"/>
      <c r="Y496" s="52"/>
      <c r="Z496" s="2"/>
    </row>
    <row r="497" spans="1:26" ht="16.5" customHeight="1">
      <c r="A497" s="2"/>
      <c r="B497" s="2"/>
      <c r="C497" s="14"/>
      <c r="D497" s="14"/>
      <c r="E497" s="14"/>
      <c r="F497" s="14"/>
      <c r="G497" s="14"/>
      <c r="H497" s="2"/>
      <c r="I497" s="2"/>
      <c r="J497" s="2"/>
      <c r="K497" s="2"/>
      <c r="L497" s="2"/>
      <c r="M497" s="2"/>
      <c r="N497" s="2"/>
      <c r="O497" s="2"/>
      <c r="P497" s="2"/>
      <c r="Q497" s="2"/>
      <c r="R497" s="2"/>
      <c r="S497" s="52"/>
      <c r="T497" s="52"/>
      <c r="U497" s="52"/>
      <c r="V497" s="52"/>
      <c r="W497" s="52"/>
      <c r="X497" s="52"/>
      <c r="Y497" s="52"/>
      <c r="Z497" s="2"/>
    </row>
    <row r="498" spans="1:26" ht="16.5" customHeight="1">
      <c r="A498" s="2"/>
      <c r="B498" s="2"/>
      <c r="C498" s="14"/>
      <c r="D498" s="14"/>
      <c r="E498" s="14"/>
      <c r="F498" s="14"/>
      <c r="G498" s="14"/>
      <c r="H498" s="2"/>
      <c r="I498" s="2"/>
      <c r="J498" s="2"/>
      <c r="K498" s="2"/>
      <c r="L498" s="2"/>
      <c r="M498" s="2"/>
      <c r="N498" s="2"/>
      <c r="O498" s="2"/>
      <c r="P498" s="2"/>
      <c r="Q498" s="2"/>
      <c r="R498" s="2"/>
      <c r="S498" s="52"/>
      <c r="T498" s="52"/>
      <c r="U498" s="52"/>
      <c r="V498" s="52"/>
      <c r="W498" s="52"/>
      <c r="X498" s="52"/>
      <c r="Y498" s="52"/>
      <c r="Z498" s="2"/>
    </row>
    <row r="499" spans="1:26" ht="16.5" customHeight="1">
      <c r="A499" s="2"/>
      <c r="B499" s="2"/>
      <c r="C499" s="14"/>
      <c r="D499" s="14"/>
      <c r="E499" s="14"/>
      <c r="F499" s="14"/>
      <c r="G499" s="14"/>
      <c r="H499" s="2"/>
      <c r="I499" s="2"/>
      <c r="J499" s="2"/>
      <c r="K499" s="2"/>
      <c r="L499" s="2"/>
      <c r="M499" s="2"/>
      <c r="N499" s="2"/>
      <c r="O499" s="2"/>
      <c r="P499" s="2"/>
      <c r="Q499" s="2"/>
      <c r="R499" s="2"/>
      <c r="S499" s="52"/>
      <c r="T499" s="52"/>
      <c r="U499" s="52"/>
      <c r="V499" s="52"/>
      <c r="W499" s="52"/>
      <c r="X499" s="52"/>
      <c r="Y499" s="52"/>
      <c r="Z499" s="2"/>
    </row>
    <row r="500" spans="1:26" ht="16.5" customHeight="1">
      <c r="A500" s="2"/>
      <c r="B500" s="2"/>
      <c r="C500" s="14"/>
      <c r="D500" s="14"/>
      <c r="E500" s="14"/>
      <c r="F500" s="14"/>
      <c r="G500" s="14"/>
      <c r="H500" s="2"/>
      <c r="I500" s="2"/>
      <c r="J500" s="2"/>
      <c r="K500" s="2"/>
      <c r="L500" s="2"/>
      <c r="M500" s="2"/>
      <c r="N500" s="2"/>
      <c r="O500" s="2"/>
      <c r="P500" s="2"/>
      <c r="Q500" s="2"/>
      <c r="R500" s="2"/>
      <c r="S500" s="52"/>
      <c r="T500" s="52"/>
      <c r="U500" s="52"/>
      <c r="V500" s="52"/>
      <c r="W500" s="52"/>
      <c r="X500" s="52"/>
      <c r="Y500" s="52"/>
      <c r="Z500" s="2"/>
    </row>
    <row r="501" spans="1:26" ht="16.5" customHeight="1">
      <c r="A501" s="2"/>
      <c r="B501" s="2"/>
      <c r="C501" s="14"/>
      <c r="D501" s="14"/>
      <c r="E501" s="14"/>
      <c r="F501" s="14"/>
      <c r="G501" s="14"/>
      <c r="H501" s="2"/>
      <c r="I501" s="2"/>
      <c r="J501" s="2"/>
      <c r="K501" s="2"/>
      <c r="L501" s="2"/>
      <c r="M501" s="2"/>
      <c r="N501" s="2"/>
      <c r="O501" s="2"/>
      <c r="P501" s="2"/>
      <c r="Q501" s="2"/>
      <c r="R501" s="2"/>
      <c r="S501" s="52"/>
      <c r="T501" s="52"/>
      <c r="U501" s="52"/>
      <c r="V501" s="52"/>
      <c r="W501" s="52"/>
      <c r="X501" s="52"/>
      <c r="Y501" s="52"/>
      <c r="Z501" s="2"/>
    </row>
    <row r="502" spans="1:26" ht="16.5" customHeight="1">
      <c r="A502" s="2"/>
      <c r="B502" s="2"/>
      <c r="C502" s="14"/>
      <c r="D502" s="14"/>
      <c r="E502" s="14"/>
      <c r="F502" s="14"/>
      <c r="G502" s="14"/>
      <c r="H502" s="2"/>
      <c r="I502" s="2"/>
      <c r="J502" s="2"/>
      <c r="K502" s="2"/>
      <c r="L502" s="2"/>
      <c r="M502" s="2"/>
      <c r="N502" s="2"/>
      <c r="O502" s="2"/>
      <c r="P502" s="2"/>
      <c r="Q502" s="2"/>
      <c r="R502" s="2"/>
      <c r="S502" s="52"/>
      <c r="T502" s="52"/>
      <c r="U502" s="52"/>
      <c r="V502" s="52"/>
      <c r="W502" s="52"/>
      <c r="X502" s="52"/>
      <c r="Y502" s="52"/>
      <c r="Z502" s="2"/>
    </row>
    <row r="503" spans="1:26" ht="16.5" customHeight="1">
      <c r="A503" s="2"/>
      <c r="B503" s="2"/>
      <c r="C503" s="14"/>
      <c r="D503" s="14"/>
      <c r="E503" s="14"/>
      <c r="F503" s="14"/>
      <c r="G503" s="14"/>
      <c r="H503" s="2"/>
      <c r="I503" s="2"/>
      <c r="J503" s="2"/>
      <c r="K503" s="2"/>
      <c r="L503" s="2"/>
      <c r="M503" s="2"/>
      <c r="N503" s="2"/>
      <c r="O503" s="2"/>
      <c r="P503" s="2"/>
      <c r="Q503" s="2"/>
      <c r="R503" s="2"/>
      <c r="S503" s="52"/>
      <c r="T503" s="52"/>
      <c r="U503" s="52"/>
      <c r="V503" s="52"/>
      <c r="W503" s="52"/>
      <c r="X503" s="52"/>
      <c r="Y503" s="52"/>
      <c r="Z503" s="2"/>
    </row>
    <row r="504" spans="1:26" ht="16.5" customHeight="1">
      <c r="A504" s="2"/>
      <c r="B504" s="2"/>
      <c r="C504" s="14"/>
      <c r="D504" s="14"/>
      <c r="E504" s="14"/>
      <c r="F504" s="14"/>
      <c r="G504" s="14"/>
      <c r="H504" s="2"/>
      <c r="I504" s="2"/>
      <c r="J504" s="2"/>
      <c r="K504" s="2"/>
      <c r="L504" s="2"/>
      <c r="M504" s="2"/>
      <c r="N504" s="2"/>
      <c r="O504" s="2"/>
      <c r="P504" s="2"/>
      <c r="Q504" s="2"/>
      <c r="R504" s="2"/>
      <c r="S504" s="52"/>
      <c r="T504" s="52"/>
      <c r="U504" s="52"/>
      <c r="V504" s="52"/>
      <c r="W504" s="52"/>
      <c r="X504" s="52"/>
      <c r="Y504" s="52"/>
      <c r="Z504" s="2"/>
    </row>
    <row r="505" spans="1:26" ht="16.5" customHeight="1">
      <c r="A505" s="2"/>
      <c r="B505" s="2"/>
      <c r="C505" s="14"/>
      <c r="D505" s="14"/>
      <c r="E505" s="14"/>
      <c r="F505" s="14"/>
      <c r="G505" s="14"/>
      <c r="H505" s="2"/>
      <c r="I505" s="2"/>
      <c r="J505" s="2"/>
      <c r="K505" s="2"/>
      <c r="L505" s="2"/>
      <c r="M505" s="2"/>
      <c r="N505" s="2"/>
      <c r="O505" s="2"/>
      <c r="P505" s="2"/>
      <c r="Q505" s="2"/>
      <c r="R505" s="2"/>
      <c r="S505" s="52"/>
      <c r="T505" s="52"/>
      <c r="U505" s="52"/>
      <c r="V505" s="52"/>
      <c r="W505" s="52"/>
      <c r="X505" s="52"/>
      <c r="Y505" s="52"/>
      <c r="Z505" s="2"/>
    </row>
    <row r="506" spans="1:26" ht="16.5" customHeight="1">
      <c r="A506" s="2"/>
      <c r="B506" s="2"/>
      <c r="C506" s="14"/>
      <c r="D506" s="14"/>
      <c r="E506" s="14"/>
      <c r="F506" s="14"/>
      <c r="G506" s="14"/>
      <c r="H506" s="2"/>
      <c r="I506" s="2"/>
      <c r="J506" s="2"/>
      <c r="K506" s="2"/>
      <c r="L506" s="2"/>
      <c r="M506" s="2"/>
      <c r="N506" s="2"/>
      <c r="O506" s="2"/>
      <c r="P506" s="2"/>
      <c r="Q506" s="2"/>
      <c r="R506" s="2"/>
      <c r="S506" s="52"/>
      <c r="T506" s="52"/>
      <c r="U506" s="52"/>
      <c r="V506" s="52"/>
      <c r="W506" s="52"/>
      <c r="X506" s="52"/>
      <c r="Y506" s="52"/>
      <c r="Z506" s="2"/>
    </row>
    <row r="507" spans="1:26" ht="16.5" customHeight="1">
      <c r="A507" s="2"/>
      <c r="B507" s="2"/>
      <c r="C507" s="14"/>
      <c r="D507" s="14"/>
      <c r="E507" s="14"/>
      <c r="F507" s="14"/>
      <c r="G507" s="14"/>
      <c r="H507" s="2"/>
      <c r="I507" s="2"/>
      <c r="J507" s="2"/>
      <c r="K507" s="2"/>
      <c r="L507" s="2"/>
      <c r="M507" s="2"/>
      <c r="N507" s="2"/>
      <c r="O507" s="2"/>
      <c r="P507" s="2"/>
      <c r="Q507" s="2"/>
      <c r="R507" s="2"/>
      <c r="S507" s="52"/>
      <c r="T507" s="52"/>
      <c r="U507" s="52"/>
      <c r="V507" s="52"/>
      <c r="W507" s="52"/>
      <c r="X507" s="52"/>
      <c r="Y507" s="52"/>
      <c r="Z507" s="2"/>
    </row>
    <row r="508" spans="1:26" ht="16.5" customHeight="1">
      <c r="A508" s="2"/>
      <c r="B508" s="2"/>
      <c r="C508" s="14"/>
      <c r="D508" s="14"/>
      <c r="E508" s="14"/>
      <c r="F508" s="14"/>
      <c r="G508" s="14"/>
      <c r="H508" s="2"/>
      <c r="I508" s="2"/>
      <c r="J508" s="2"/>
      <c r="K508" s="2"/>
      <c r="L508" s="2"/>
      <c r="M508" s="2"/>
      <c r="N508" s="2"/>
      <c r="O508" s="2"/>
      <c r="P508" s="2"/>
      <c r="Q508" s="2"/>
      <c r="R508" s="2"/>
      <c r="S508" s="52"/>
      <c r="T508" s="52"/>
      <c r="U508" s="52"/>
      <c r="V508" s="52"/>
      <c r="W508" s="52"/>
      <c r="X508" s="52"/>
      <c r="Y508" s="52"/>
      <c r="Z508" s="2"/>
    </row>
    <row r="509" spans="1:26" ht="16.5" customHeight="1">
      <c r="A509" s="2"/>
      <c r="B509" s="2"/>
      <c r="C509" s="14"/>
      <c r="D509" s="14"/>
      <c r="E509" s="14"/>
      <c r="F509" s="14"/>
      <c r="G509" s="14"/>
      <c r="H509" s="2"/>
      <c r="I509" s="2"/>
      <c r="J509" s="2"/>
      <c r="K509" s="2"/>
      <c r="L509" s="2"/>
      <c r="M509" s="2"/>
      <c r="N509" s="2"/>
      <c r="O509" s="2"/>
      <c r="P509" s="2"/>
      <c r="Q509" s="2"/>
      <c r="R509" s="2"/>
      <c r="S509" s="52"/>
      <c r="T509" s="52"/>
      <c r="U509" s="52"/>
      <c r="V509" s="52"/>
      <c r="W509" s="52"/>
      <c r="X509" s="52"/>
      <c r="Y509" s="52"/>
      <c r="Z509" s="2"/>
    </row>
    <row r="510" spans="1:26" ht="16.5" customHeight="1">
      <c r="A510" s="2"/>
      <c r="B510" s="2"/>
      <c r="C510" s="14"/>
      <c r="D510" s="14"/>
      <c r="E510" s="14"/>
      <c r="F510" s="14"/>
      <c r="G510" s="14"/>
      <c r="H510" s="2"/>
      <c r="I510" s="2"/>
      <c r="J510" s="2"/>
      <c r="K510" s="2"/>
      <c r="L510" s="2"/>
      <c r="M510" s="2"/>
      <c r="N510" s="2"/>
      <c r="O510" s="2"/>
      <c r="P510" s="2"/>
      <c r="Q510" s="2"/>
      <c r="R510" s="2"/>
      <c r="S510" s="52"/>
      <c r="T510" s="52"/>
      <c r="U510" s="52"/>
      <c r="V510" s="52"/>
      <c r="W510" s="52"/>
      <c r="X510" s="52"/>
      <c r="Y510" s="52"/>
      <c r="Z510" s="2"/>
    </row>
    <row r="511" spans="1:26" ht="16.5" customHeight="1">
      <c r="A511" s="2"/>
      <c r="B511" s="2"/>
      <c r="C511" s="14"/>
      <c r="D511" s="14"/>
      <c r="E511" s="14"/>
      <c r="F511" s="14"/>
      <c r="G511" s="14"/>
      <c r="H511" s="2"/>
      <c r="I511" s="2"/>
      <c r="J511" s="2"/>
      <c r="K511" s="2"/>
      <c r="L511" s="2"/>
      <c r="M511" s="2"/>
      <c r="N511" s="2"/>
      <c r="O511" s="2"/>
      <c r="P511" s="2"/>
      <c r="Q511" s="2"/>
      <c r="R511" s="2"/>
      <c r="S511" s="52"/>
      <c r="T511" s="52"/>
      <c r="U511" s="52"/>
      <c r="V511" s="52"/>
      <c r="W511" s="52"/>
      <c r="X511" s="52"/>
      <c r="Y511" s="52"/>
      <c r="Z511" s="2"/>
    </row>
    <row r="512" spans="1:26" ht="16.5" customHeight="1">
      <c r="A512" s="2"/>
      <c r="B512" s="2"/>
      <c r="C512" s="14"/>
      <c r="D512" s="14"/>
      <c r="E512" s="14"/>
      <c r="F512" s="14"/>
      <c r="G512" s="14"/>
      <c r="H512" s="2"/>
      <c r="I512" s="2"/>
      <c r="J512" s="2"/>
      <c r="K512" s="2"/>
      <c r="L512" s="2"/>
      <c r="M512" s="2"/>
      <c r="N512" s="2"/>
      <c r="O512" s="2"/>
      <c r="P512" s="2"/>
      <c r="Q512" s="2"/>
      <c r="R512" s="2"/>
      <c r="S512" s="52"/>
      <c r="T512" s="52"/>
      <c r="U512" s="52"/>
      <c r="V512" s="52"/>
      <c r="W512" s="52"/>
      <c r="X512" s="52"/>
      <c r="Y512" s="52"/>
      <c r="Z512" s="2"/>
    </row>
    <row r="513" spans="1:26" ht="16.5" customHeight="1">
      <c r="A513" s="2"/>
      <c r="B513" s="2"/>
      <c r="C513" s="14"/>
      <c r="D513" s="14"/>
      <c r="E513" s="14"/>
      <c r="F513" s="14"/>
      <c r="G513" s="14"/>
      <c r="H513" s="2"/>
      <c r="I513" s="2"/>
      <c r="J513" s="2"/>
      <c r="K513" s="2"/>
      <c r="L513" s="2"/>
      <c r="M513" s="2"/>
      <c r="N513" s="2"/>
      <c r="O513" s="2"/>
      <c r="P513" s="2"/>
      <c r="Q513" s="2"/>
      <c r="R513" s="2"/>
      <c r="S513" s="52"/>
      <c r="T513" s="52"/>
      <c r="U513" s="52"/>
      <c r="V513" s="52"/>
      <c r="W513" s="52"/>
      <c r="X513" s="52"/>
      <c r="Y513" s="52"/>
      <c r="Z513" s="2"/>
    </row>
    <row r="514" spans="1:26" ht="16.5" customHeight="1">
      <c r="A514" s="2"/>
      <c r="B514" s="2"/>
      <c r="C514" s="14"/>
      <c r="D514" s="14"/>
      <c r="E514" s="14"/>
      <c r="F514" s="14"/>
      <c r="G514" s="14"/>
      <c r="H514" s="2"/>
      <c r="I514" s="2"/>
      <c r="J514" s="2"/>
      <c r="K514" s="2"/>
      <c r="L514" s="2"/>
      <c r="M514" s="2"/>
      <c r="N514" s="2"/>
      <c r="O514" s="2"/>
      <c r="P514" s="2"/>
      <c r="Q514" s="2"/>
      <c r="R514" s="2"/>
      <c r="S514" s="52"/>
      <c r="T514" s="52"/>
      <c r="U514" s="52"/>
      <c r="V514" s="52"/>
      <c r="W514" s="52"/>
      <c r="X514" s="52"/>
      <c r="Y514" s="52"/>
      <c r="Z514" s="2"/>
    </row>
    <row r="515" spans="1:26" ht="16.5" customHeight="1">
      <c r="A515" s="2"/>
      <c r="B515" s="2"/>
      <c r="C515" s="14"/>
      <c r="D515" s="14"/>
      <c r="E515" s="14"/>
      <c r="F515" s="14"/>
      <c r="G515" s="14"/>
      <c r="H515" s="2"/>
      <c r="I515" s="2"/>
      <c r="J515" s="2"/>
      <c r="K515" s="2"/>
      <c r="L515" s="2"/>
      <c r="M515" s="2"/>
      <c r="N515" s="2"/>
      <c r="O515" s="2"/>
      <c r="P515" s="2"/>
      <c r="Q515" s="2"/>
      <c r="R515" s="2"/>
      <c r="S515" s="52"/>
      <c r="T515" s="52"/>
      <c r="U515" s="52"/>
      <c r="V515" s="52"/>
      <c r="W515" s="52"/>
      <c r="X515" s="52"/>
      <c r="Y515" s="52"/>
      <c r="Z515" s="2"/>
    </row>
    <row r="516" spans="1:26" ht="16.5" customHeight="1">
      <c r="A516" s="2"/>
      <c r="B516" s="2"/>
      <c r="C516" s="14"/>
      <c r="D516" s="14"/>
      <c r="E516" s="14"/>
      <c r="F516" s="14"/>
      <c r="G516" s="14"/>
      <c r="H516" s="2"/>
      <c r="I516" s="2"/>
      <c r="J516" s="2"/>
      <c r="K516" s="2"/>
      <c r="L516" s="2"/>
      <c r="M516" s="2"/>
      <c r="N516" s="2"/>
      <c r="O516" s="2"/>
      <c r="P516" s="2"/>
      <c r="Q516" s="2"/>
      <c r="R516" s="2"/>
      <c r="S516" s="52"/>
      <c r="T516" s="52"/>
      <c r="U516" s="52"/>
      <c r="V516" s="52"/>
      <c r="W516" s="52"/>
      <c r="X516" s="52"/>
      <c r="Y516" s="52"/>
      <c r="Z516" s="2"/>
    </row>
    <row r="517" spans="1:26" ht="16.5" customHeight="1">
      <c r="A517" s="2"/>
      <c r="B517" s="2"/>
      <c r="C517" s="14"/>
      <c r="D517" s="14"/>
      <c r="E517" s="14"/>
      <c r="F517" s="14"/>
      <c r="G517" s="14"/>
      <c r="H517" s="2"/>
      <c r="I517" s="2"/>
      <c r="J517" s="2"/>
      <c r="K517" s="2"/>
      <c r="L517" s="2"/>
      <c r="M517" s="2"/>
      <c r="N517" s="2"/>
      <c r="O517" s="2"/>
      <c r="P517" s="2"/>
      <c r="Q517" s="2"/>
      <c r="R517" s="2"/>
      <c r="S517" s="52"/>
      <c r="T517" s="52"/>
      <c r="U517" s="52"/>
      <c r="V517" s="52"/>
      <c r="W517" s="52"/>
      <c r="X517" s="52"/>
      <c r="Y517" s="52"/>
      <c r="Z517" s="2"/>
    </row>
    <row r="518" spans="1:26" ht="16.5" customHeight="1">
      <c r="A518" s="2"/>
      <c r="B518" s="2"/>
      <c r="C518" s="14"/>
      <c r="D518" s="14"/>
      <c r="E518" s="14"/>
      <c r="F518" s="14"/>
      <c r="G518" s="14"/>
      <c r="H518" s="2"/>
      <c r="I518" s="2"/>
      <c r="J518" s="2"/>
      <c r="K518" s="2"/>
      <c r="L518" s="2"/>
      <c r="M518" s="2"/>
      <c r="N518" s="2"/>
      <c r="O518" s="2"/>
      <c r="P518" s="2"/>
      <c r="Q518" s="2"/>
      <c r="R518" s="2"/>
      <c r="S518" s="52"/>
      <c r="T518" s="52"/>
      <c r="U518" s="52"/>
      <c r="V518" s="52"/>
      <c r="W518" s="52"/>
      <c r="X518" s="52"/>
      <c r="Y518" s="52"/>
      <c r="Z518" s="2"/>
    </row>
    <row r="519" spans="1:26" ht="16.5" customHeight="1">
      <c r="A519" s="2"/>
      <c r="B519" s="2"/>
      <c r="C519" s="14"/>
      <c r="D519" s="14"/>
      <c r="E519" s="14"/>
      <c r="F519" s="14"/>
      <c r="G519" s="14"/>
      <c r="H519" s="2"/>
      <c r="I519" s="2"/>
      <c r="J519" s="2"/>
      <c r="K519" s="2"/>
      <c r="L519" s="2"/>
      <c r="M519" s="2"/>
      <c r="N519" s="2"/>
      <c r="O519" s="2"/>
      <c r="P519" s="2"/>
      <c r="Q519" s="2"/>
      <c r="R519" s="2"/>
      <c r="S519" s="52"/>
      <c r="T519" s="52"/>
      <c r="U519" s="52"/>
      <c r="V519" s="52"/>
      <c r="W519" s="52"/>
      <c r="X519" s="52"/>
      <c r="Y519" s="52"/>
      <c r="Z519" s="2"/>
    </row>
    <row r="520" spans="1:26" ht="16.5" customHeight="1">
      <c r="A520" s="2"/>
      <c r="B520" s="2"/>
      <c r="C520" s="14"/>
      <c r="D520" s="14"/>
      <c r="E520" s="14"/>
      <c r="F520" s="14"/>
      <c r="G520" s="14"/>
      <c r="H520" s="2"/>
      <c r="I520" s="2"/>
      <c r="J520" s="2"/>
      <c r="K520" s="2"/>
      <c r="L520" s="2"/>
      <c r="M520" s="2"/>
      <c r="N520" s="2"/>
      <c r="O520" s="2"/>
      <c r="P520" s="2"/>
      <c r="Q520" s="2"/>
      <c r="R520" s="2"/>
      <c r="S520" s="52"/>
      <c r="T520" s="52"/>
      <c r="U520" s="52"/>
      <c r="V520" s="52"/>
      <c r="W520" s="52"/>
      <c r="X520" s="52"/>
      <c r="Y520" s="52"/>
      <c r="Z520" s="2"/>
    </row>
    <row r="521" spans="1:26" ht="16.5" customHeight="1">
      <c r="A521" s="2"/>
      <c r="B521" s="2"/>
      <c r="C521" s="14"/>
      <c r="D521" s="14"/>
      <c r="E521" s="14"/>
      <c r="F521" s="14"/>
      <c r="G521" s="14"/>
      <c r="H521" s="2"/>
      <c r="I521" s="2"/>
      <c r="J521" s="2"/>
      <c r="K521" s="2"/>
      <c r="L521" s="2"/>
      <c r="M521" s="2"/>
      <c r="N521" s="2"/>
      <c r="O521" s="2"/>
      <c r="P521" s="2"/>
      <c r="Q521" s="2"/>
      <c r="R521" s="2"/>
      <c r="S521" s="52"/>
      <c r="T521" s="52"/>
      <c r="U521" s="52"/>
      <c r="V521" s="52"/>
      <c r="W521" s="52"/>
      <c r="X521" s="52"/>
      <c r="Y521" s="52"/>
      <c r="Z521" s="2"/>
    </row>
    <row r="522" spans="1:26" ht="16.5" customHeight="1">
      <c r="A522" s="2"/>
      <c r="B522" s="2"/>
      <c r="C522" s="14"/>
      <c r="D522" s="14"/>
      <c r="E522" s="14"/>
      <c r="F522" s="14"/>
      <c r="G522" s="14"/>
      <c r="H522" s="2"/>
      <c r="I522" s="2"/>
      <c r="J522" s="2"/>
      <c r="K522" s="2"/>
      <c r="L522" s="2"/>
      <c r="M522" s="2"/>
      <c r="N522" s="2"/>
      <c r="O522" s="2"/>
      <c r="P522" s="2"/>
      <c r="Q522" s="2"/>
      <c r="R522" s="2"/>
      <c r="S522" s="52"/>
      <c r="T522" s="52"/>
      <c r="U522" s="52"/>
      <c r="V522" s="52"/>
      <c r="W522" s="52"/>
      <c r="X522" s="52"/>
      <c r="Y522" s="52"/>
      <c r="Z522" s="2"/>
    </row>
    <row r="523" spans="1:26" ht="16.5" customHeight="1">
      <c r="A523" s="2"/>
      <c r="B523" s="2"/>
      <c r="C523" s="14"/>
      <c r="D523" s="14"/>
      <c r="E523" s="14"/>
      <c r="F523" s="14"/>
      <c r="G523" s="14"/>
      <c r="H523" s="2"/>
      <c r="I523" s="2"/>
      <c r="J523" s="2"/>
      <c r="K523" s="2"/>
      <c r="L523" s="2"/>
      <c r="M523" s="2"/>
      <c r="N523" s="2"/>
      <c r="O523" s="2"/>
      <c r="P523" s="2"/>
      <c r="Q523" s="2"/>
      <c r="R523" s="2"/>
      <c r="S523" s="52"/>
      <c r="T523" s="52"/>
      <c r="U523" s="52"/>
      <c r="V523" s="52"/>
      <c r="W523" s="52"/>
      <c r="X523" s="52"/>
      <c r="Y523" s="52"/>
      <c r="Z523" s="2"/>
    </row>
    <row r="524" spans="1:26" ht="16.5" customHeight="1">
      <c r="A524" s="2"/>
      <c r="B524" s="2"/>
      <c r="C524" s="14"/>
      <c r="D524" s="14"/>
      <c r="E524" s="14"/>
      <c r="F524" s="14"/>
      <c r="G524" s="14"/>
      <c r="H524" s="2"/>
      <c r="I524" s="2"/>
      <c r="J524" s="2"/>
      <c r="K524" s="2"/>
      <c r="L524" s="2"/>
      <c r="M524" s="2"/>
      <c r="N524" s="2"/>
      <c r="O524" s="2"/>
      <c r="P524" s="2"/>
      <c r="Q524" s="2"/>
      <c r="R524" s="2"/>
      <c r="S524" s="52"/>
      <c r="T524" s="52"/>
      <c r="U524" s="52"/>
      <c r="V524" s="52"/>
      <c r="W524" s="52"/>
      <c r="X524" s="52"/>
      <c r="Y524" s="52"/>
      <c r="Z524" s="2"/>
    </row>
    <row r="525" spans="1:26" ht="16.5" customHeight="1">
      <c r="A525" s="2"/>
      <c r="B525" s="2"/>
      <c r="C525" s="14"/>
      <c r="D525" s="14"/>
      <c r="E525" s="14"/>
      <c r="F525" s="14"/>
      <c r="G525" s="14"/>
      <c r="H525" s="2"/>
      <c r="I525" s="2"/>
      <c r="J525" s="2"/>
      <c r="K525" s="2"/>
      <c r="L525" s="2"/>
      <c r="M525" s="2"/>
      <c r="N525" s="2"/>
      <c r="O525" s="2"/>
      <c r="P525" s="2"/>
      <c r="Q525" s="2"/>
      <c r="R525" s="2"/>
      <c r="S525" s="52"/>
      <c r="T525" s="52"/>
      <c r="U525" s="52"/>
      <c r="V525" s="52"/>
      <c r="W525" s="52"/>
      <c r="X525" s="52"/>
      <c r="Y525" s="52"/>
      <c r="Z525" s="2"/>
    </row>
    <row r="526" spans="1:26" ht="16.5" customHeight="1">
      <c r="A526" s="2"/>
      <c r="B526" s="2"/>
      <c r="C526" s="14"/>
      <c r="D526" s="14"/>
      <c r="E526" s="14"/>
      <c r="F526" s="14"/>
      <c r="G526" s="14"/>
      <c r="H526" s="2"/>
      <c r="I526" s="2"/>
      <c r="J526" s="2"/>
      <c r="K526" s="2"/>
      <c r="L526" s="2"/>
      <c r="M526" s="2"/>
      <c r="N526" s="2"/>
      <c r="O526" s="2"/>
      <c r="P526" s="2"/>
      <c r="Q526" s="2"/>
      <c r="R526" s="2"/>
      <c r="S526" s="52"/>
      <c r="T526" s="52"/>
      <c r="U526" s="52"/>
      <c r="V526" s="52"/>
      <c r="W526" s="52"/>
      <c r="X526" s="52"/>
      <c r="Y526" s="52"/>
      <c r="Z526" s="2"/>
    </row>
    <row r="527" spans="1:26" ht="16.5" customHeight="1">
      <c r="A527" s="2"/>
      <c r="B527" s="2"/>
      <c r="C527" s="14"/>
      <c r="D527" s="14"/>
      <c r="E527" s="14"/>
      <c r="F527" s="14"/>
      <c r="G527" s="14"/>
      <c r="H527" s="2"/>
      <c r="I527" s="2"/>
      <c r="J527" s="2"/>
      <c r="K527" s="2"/>
      <c r="L527" s="2"/>
      <c r="M527" s="2"/>
      <c r="N527" s="2"/>
      <c r="O527" s="2"/>
      <c r="P527" s="2"/>
      <c r="Q527" s="2"/>
      <c r="R527" s="2"/>
      <c r="S527" s="52"/>
      <c r="T527" s="52"/>
      <c r="U527" s="52"/>
      <c r="V527" s="52"/>
      <c r="W527" s="52"/>
      <c r="X527" s="52"/>
      <c r="Y527" s="52"/>
      <c r="Z527" s="2"/>
    </row>
    <row r="528" spans="1:26" ht="16.5" customHeight="1">
      <c r="A528" s="2"/>
      <c r="B528" s="2"/>
      <c r="C528" s="14"/>
      <c r="D528" s="14"/>
      <c r="E528" s="14"/>
      <c r="F528" s="14"/>
      <c r="G528" s="14"/>
      <c r="H528" s="2"/>
      <c r="I528" s="2"/>
      <c r="J528" s="2"/>
      <c r="K528" s="2"/>
      <c r="L528" s="2"/>
      <c r="M528" s="2"/>
      <c r="N528" s="2"/>
      <c r="O528" s="2"/>
      <c r="P528" s="2"/>
      <c r="Q528" s="2"/>
      <c r="R528" s="2"/>
      <c r="S528" s="52"/>
      <c r="T528" s="52"/>
      <c r="U528" s="52"/>
      <c r="V528" s="52"/>
      <c r="W528" s="52"/>
      <c r="X528" s="52"/>
      <c r="Y528" s="52"/>
      <c r="Z528" s="2"/>
    </row>
    <row r="529" spans="1:26" ht="16.5" customHeight="1">
      <c r="A529" s="2"/>
      <c r="B529" s="2"/>
      <c r="C529" s="14"/>
      <c r="D529" s="14"/>
      <c r="E529" s="14"/>
      <c r="F529" s="14"/>
      <c r="G529" s="14"/>
      <c r="H529" s="2"/>
      <c r="I529" s="2"/>
      <c r="J529" s="2"/>
      <c r="K529" s="2"/>
      <c r="L529" s="2"/>
      <c r="M529" s="2"/>
      <c r="N529" s="2"/>
      <c r="O529" s="2"/>
      <c r="P529" s="2"/>
      <c r="Q529" s="2"/>
      <c r="R529" s="2"/>
      <c r="S529" s="52"/>
      <c r="T529" s="52"/>
      <c r="U529" s="52"/>
      <c r="V529" s="52"/>
      <c r="W529" s="52"/>
      <c r="X529" s="52"/>
      <c r="Y529" s="52"/>
      <c r="Z529" s="2"/>
    </row>
    <row r="530" spans="1:26" ht="16.5" customHeight="1">
      <c r="A530" s="2"/>
      <c r="B530" s="2"/>
      <c r="C530" s="14"/>
      <c r="D530" s="14"/>
      <c r="E530" s="14"/>
      <c r="F530" s="14"/>
      <c r="G530" s="14"/>
      <c r="H530" s="2"/>
      <c r="I530" s="2"/>
      <c r="J530" s="2"/>
      <c r="K530" s="2"/>
      <c r="L530" s="2"/>
      <c r="M530" s="2"/>
      <c r="N530" s="2"/>
      <c r="O530" s="2"/>
      <c r="P530" s="2"/>
      <c r="Q530" s="2"/>
      <c r="R530" s="2"/>
      <c r="S530" s="52"/>
      <c r="T530" s="52"/>
      <c r="U530" s="52"/>
      <c r="V530" s="52"/>
      <c r="W530" s="52"/>
      <c r="X530" s="52"/>
      <c r="Y530" s="52"/>
      <c r="Z530" s="2"/>
    </row>
    <row r="531" spans="1:26" ht="16.5" customHeight="1">
      <c r="A531" s="2"/>
      <c r="B531" s="2"/>
      <c r="C531" s="14"/>
      <c r="D531" s="14"/>
      <c r="E531" s="14"/>
      <c r="F531" s="14"/>
      <c r="G531" s="14"/>
      <c r="H531" s="2"/>
      <c r="I531" s="2"/>
      <c r="J531" s="2"/>
      <c r="K531" s="2"/>
      <c r="L531" s="2"/>
      <c r="M531" s="2"/>
      <c r="N531" s="2"/>
      <c r="O531" s="2"/>
      <c r="P531" s="2"/>
      <c r="Q531" s="2"/>
      <c r="R531" s="2"/>
      <c r="S531" s="52"/>
      <c r="T531" s="52"/>
      <c r="U531" s="52"/>
      <c r="V531" s="52"/>
      <c r="W531" s="52"/>
      <c r="X531" s="52"/>
      <c r="Y531" s="52"/>
      <c r="Z531" s="2"/>
    </row>
    <row r="532" spans="1:26" ht="16.5" customHeight="1">
      <c r="A532" s="2"/>
      <c r="B532" s="2"/>
      <c r="C532" s="14"/>
      <c r="D532" s="14"/>
      <c r="E532" s="14"/>
      <c r="F532" s="14"/>
      <c r="G532" s="14"/>
      <c r="H532" s="2"/>
      <c r="I532" s="2"/>
      <c r="J532" s="2"/>
      <c r="K532" s="2"/>
      <c r="L532" s="2"/>
      <c r="M532" s="2"/>
      <c r="N532" s="2"/>
      <c r="O532" s="2"/>
      <c r="P532" s="2"/>
      <c r="Q532" s="2"/>
      <c r="R532" s="2"/>
      <c r="S532" s="52"/>
      <c r="T532" s="52"/>
      <c r="U532" s="52"/>
      <c r="V532" s="52"/>
      <c r="W532" s="52"/>
      <c r="X532" s="52"/>
      <c r="Y532" s="52"/>
      <c r="Z532" s="2"/>
    </row>
    <row r="533" spans="1:26" ht="16.5" customHeight="1">
      <c r="A533" s="2"/>
      <c r="B533" s="2"/>
      <c r="C533" s="14"/>
      <c r="D533" s="14"/>
      <c r="E533" s="14"/>
      <c r="F533" s="14"/>
      <c r="G533" s="14"/>
      <c r="H533" s="2"/>
      <c r="I533" s="2"/>
      <c r="J533" s="2"/>
      <c r="K533" s="2"/>
      <c r="L533" s="2"/>
      <c r="M533" s="2"/>
      <c r="N533" s="2"/>
      <c r="O533" s="2"/>
      <c r="P533" s="2"/>
      <c r="Q533" s="2"/>
      <c r="R533" s="2"/>
      <c r="S533" s="52"/>
      <c r="T533" s="52"/>
      <c r="U533" s="52"/>
      <c r="V533" s="52"/>
      <c r="W533" s="52"/>
      <c r="X533" s="52"/>
      <c r="Y533" s="52"/>
      <c r="Z533" s="2"/>
    </row>
    <row r="534" spans="1:26" ht="16.5" customHeight="1">
      <c r="A534" s="2"/>
      <c r="B534" s="2"/>
      <c r="C534" s="14"/>
      <c r="D534" s="14"/>
      <c r="E534" s="14"/>
      <c r="F534" s="14"/>
      <c r="G534" s="14"/>
      <c r="H534" s="2"/>
      <c r="I534" s="2"/>
      <c r="J534" s="2"/>
      <c r="K534" s="2"/>
      <c r="L534" s="2"/>
      <c r="M534" s="2"/>
      <c r="N534" s="2"/>
      <c r="O534" s="2"/>
      <c r="P534" s="2"/>
      <c r="Q534" s="2"/>
      <c r="R534" s="2"/>
      <c r="S534" s="52"/>
      <c r="T534" s="52"/>
      <c r="U534" s="52"/>
      <c r="V534" s="52"/>
      <c r="W534" s="52"/>
      <c r="X534" s="52"/>
      <c r="Y534" s="52"/>
      <c r="Z534" s="2"/>
    </row>
    <row r="535" spans="1:26" ht="16.5" customHeight="1">
      <c r="A535" s="2"/>
      <c r="B535" s="2"/>
      <c r="C535" s="14"/>
      <c r="D535" s="14"/>
      <c r="E535" s="14"/>
      <c r="F535" s="14"/>
      <c r="G535" s="14"/>
      <c r="H535" s="2"/>
      <c r="I535" s="2"/>
      <c r="J535" s="2"/>
      <c r="K535" s="2"/>
      <c r="L535" s="2"/>
      <c r="M535" s="2"/>
      <c r="N535" s="2"/>
      <c r="O535" s="2"/>
      <c r="P535" s="2"/>
      <c r="Q535" s="2"/>
      <c r="R535" s="2"/>
      <c r="S535" s="52"/>
      <c r="T535" s="52"/>
      <c r="U535" s="52"/>
      <c r="V535" s="52"/>
      <c r="W535" s="52"/>
      <c r="X535" s="52"/>
      <c r="Y535" s="52"/>
      <c r="Z535" s="2"/>
    </row>
    <row r="536" spans="1:26" ht="16.5" customHeight="1">
      <c r="A536" s="2"/>
      <c r="B536" s="2"/>
      <c r="C536" s="14"/>
      <c r="D536" s="14"/>
      <c r="E536" s="14"/>
      <c r="F536" s="14"/>
      <c r="G536" s="14"/>
      <c r="H536" s="2"/>
      <c r="I536" s="2"/>
      <c r="J536" s="2"/>
      <c r="K536" s="2"/>
      <c r="L536" s="2"/>
      <c r="M536" s="2"/>
      <c r="N536" s="2"/>
      <c r="O536" s="2"/>
      <c r="P536" s="2"/>
      <c r="Q536" s="2"/>
      <c r="R536" s="2"/>
      <c r="S536" s="52"/>
      <c r="T536" s="52"/>
      <c r="U536" s="52"/>
      <c r="V536" s="52"/>
      <c r="W536" s="52"/>
      <c r="X536" s="52"/>
      <c r="Y536" s="52"/>
      <c r="Z536" s="2"/>
    </row>
    <row r="537" spans="1:26" ht="16.5" customHeight="1">
      <c r="A537" s="2"/>
      <c r="B537" s="2"/>
      <c r="C537" s="14"/>
      <c r="D537" s="14"/>
      <c r="E537" s="14"/>
      <c r="F537" s="14"/>
      <c r="G537" s="14"/>
      <c r="H537" s="2"/>
      <c r="I537" s="2"/>
      <c r="J537" s="2"/>
      <c r="K537" s="2"/>
      <c r="L537" s="2"/>
      <c r="M537" s="2"/>
      <c r="N537" s="2"/>
      <c r="O537" s="2"/>
      <c r="P537" s="2"/>
      <c r="Q537" s="2"/>
      <c r="R537" s="2"/>
      <c r="S537" s="52"/>
      <c r="T537" s="52"/>
      <c r="U537" s="52"/>
      <c r="V537" s="52"/>
      <c r="W537" s="52"/>
      <c r="X537" s="52"/>
      <c r="Y537" s="52"/>
      <c r="Z537" s="2"/>
    </row>
    <row r="538" spans="1:26" ht="16.5" customHeight="1">
      <c r="A538" s="2"/>
      <c r="B538" s="2"/>
      <c r="C538" s="14"/>
      <c r="D538" s="14"/>
      <c r="E538" s="14"/>
      <c r="F538" s="14"/>
      <c r="G538" s="14"/>
      <c r="H538" s="2"/>
      <c r="I538" s="2"/>
      <c r="J538" s="2"/>
      <c r="K538" s="2"/>
      <c r="L538" s="2"/>
      <c r="M538" s="2"/>
      <c r="N538" s="2"/>
      <c r="O538" s="2"/>
      <c r="P538" s="2"/>
      <c r="Q538" s="2"/>
      <c r="R538" s="2"/>
      <c r="S538" s="52"/>
      <c r="T538" s="52"/>
      <c r="U538" s="52"/>
      <c r="V538" s="52"/>
      <c r="W538" s="52"/>
      <c r="X538" s="52"/>
      <c r="Y538" s="52"/>
      <c r="Z538" s="2"/>
    </row>
    <row r="539" spans="1:26" ht="16.5" customHeight="1">
      <c r="A539" s="2"/>
      <c r="B539" s="2"/>
      <c r="C539" s="14"/>
      <c r="D539" s="14"/>
      <c r="E539" s="14"/>
      <c r="F539" s="14"/>
      <c r="G539" s="14"/>
      <c r="H539" s="2"/>
      <c r="I539" s="2"/>
      <c r="J539" s="2"/>
      <c r="K539" s="2"/>
      <c r="L539" s="2"/>
      <c r="M539" s="2"/>
      <c r="N539" s="2"/>
      <c r="O539" s="2"/>
      <c r="P539" s="2"/>
      <c r="Q539" s="2"/>
      <c r="R539" s="2"/>
      <c r="S539" s="52"/>
      <c r="T539" s="52"/>
      <c r="U539" s="52"/>
      <c r="V539" s="52"/>
      <c r="W539" s="52"/>
      <c r="X539" s="52"/>
      <c r="Y539" s="52"/>
      <c r="Z539" s="2"/>
    </row>
    <row r="540" spans="1:26" ht="16.5" customHeight="1">
      <c r="A540" s="2"/>
      <c r="B540" s="2"/>
      <c r="C540" s="14"/>
      <c r="D540" s="14"/>
      <c r="E540" s="14"/>
      <c r="F540" s="14"/>
      <c r="G540" s="14"/>
      <c r="H540" s="2"/>
      <c r="I540" s="2"/>
      <c r="J540" s="2"/>
      <c r="K540" s="2"/>
      <c r="L540" s="2"/>
      <c r="M540" s="2"/>
      <c r="N540" s="2"/>
      <c r="O540" s="2"/>
      <c r="P540" s="2"/>
      <c r="Q540" s="2"/>
      <c r="R540" s="2"/>
      <c r="S540" s="52"/>
      <c r="T540" s="52"/>
      <c r="U540" s="52"/>
      <c r="V540" s="52"/>
      <c r="W540" s="52"/>
      <c r="X540" s="52"/>
      <c r="Y540" s="52"/>
      <c r="Z540" s="2"/>
    </row>
    <row r="541" spans="1:26" ht="16.5" customHeight="1">
      <c r="A541" s="2"/>
      <c r="B541" s="2"/>
      <c r="C541" s="14"/>
      <c r="D541" s="14"/>
      <c r="E541" s="14"/>
      <c r="F541" s="14"/>
      <c r="G541" s="14"/>
      <c r="H541" s="2"/>
      <c r="I541" s="2"/>
      <c r="J541" s="2"/>
      <c r="K541" s="2"/>
      <c r="L541" s="2"/>
      <c r="M541" s="2"/>
      <c r="N541" s="2"/>
      <c r="O541" s="2"/>
      <c r="P541" s="2"/>
      <c r="Q541" s="2"/>
      <c r="R541" s="2"/>
      <c r="S541" s="52"/>
      <c r="T541" s="52"/>
      <c r="U541" s="52"/>
      <c r="V541" s="52"/>
      <c r="W541" s="52"/>
      <c r="X541" s="52"/>
      <c r="Y541" s="52"/>
      <c r="Z541" s="2"/>
    </row>
    <row r="542" spans="1:26" ht="16.5" customHeight="1">
      <c r="A542" s="2"/>
      <c r="B542" s="2"/>
      <c r="C542" s="14"/>
      <c r="D542" s="14"/>
      <c r="E542" s="14"/>
      <c r="F542" s="14"/>
      <c r="G542" s="14"/>
      <c r="H542" s="2"/>
      <c r="I542" s="2"/>
      <c r="J542" s="2"/>
      <c r="K542" s="2"/>
      <c r="L542" s="2"/>
      <c r="M542" s="2"/>
      <c r="N542" s="2"/>
      <c r="O542" s="2"/>
      <c r="P542" s="2"/>
      <c r="Q542" s="2"/>
      <c r="R542" s="2"/>
      <c r="S542" s="52"/>
      <c r="T542" s="52"/>
      <c r="U542" s="52"/>
      <c r="V542" s="52"/>
      <c r="W542" s="52"/>
      <c r="X542" s="52"/>
      <c r="Y542" s="52"/>
      <c r="Z542" s="2"/>
    </row>
    <row r="543" spans="1:26" ht="16.5" customHeight="1">
      <c r="A543" s="2"/>
      <c r="B543" s="2"/>
      <c r="C543" s="14"/>
      <c r="D543" s="14"/>
      <c r="E543" s="14"/>
      <c r="F543" s="14"/>
      <c r="G543" s="14"/>
      <c r="H543" s="2"/>
      <c r="I543" s="2"/>
      <c r="J543" s="2"/>
      <c r="K543" s="2"/>
      <c r="L543" s="2"/>
      <c r="M543" s="2"/>
      <c r="N543" s="2"/>
      <c r="O543" s="2"/>
      <c r="P543" s="2"/>
      <c r="Q543" s="2"/>
      <c r="R543" s="2"/>
      <c r="S543" s="52"/>
      <c r="T543" s="52"/>
      <c r="U543" s="52"/>
      <c r="V543" s="52"/>
      <c r="W543" s="52"/>
      <c r="X543" s="52"/>
      <c r="Y543" s="52"/>
      <c r="Z543" s="2"/>
    </row>
    <row r="544" spans="1:26" ht="16.5" customHeight="1">
      <c r="A544" s="2"/>
      <c r="B544" s="2"/>
      <c r="C544" s="14"/>
      <c r="D544" s="14"/>
      <c r="E544" s="14"/>
      <c r="F544" s="14"/>
      <c r="G544" s="14"/>
      <c r="H544" s="2"/>
      <c r="I544" s="2"/>
      <c r="J544" s="2"/>
      <c r="K544" s="2"/>
      <c r="L544" s="2"/>
      <c r="M544" s="2"/>
      <c r="N544" s="2"/>
      <c r="O544" s="2"/>
      <c r="P544" s="2"/>
      <c r="Q544" s="2"/>
      <c r="R544" s="2"/>
      <c r="S544" s="52"/>
      <c r="T544" s="52"/>
      <c r="U544" s="52"/>
      <c r="V544" s="52"/>
      <c r="W544" s="52"/>
      <c r="X544" s="52"/>
      <c r="Y544" s="52"/>
      <c r="Z544" s="2"/>
    </row>
    <row r="545" spans="1:26" ht="16.5" customHeight="1">
      <c r="A545" s="2"/>
      <c r="B545" s="2"/>
      <c r="C545" s="14"/>
      <c r="D545" s="14"/>
      <c r="E545" s="14"/>
      <c r="F545" s="14"/>
      <c r="G545" s="14"/>
      <c r="H545" s="2"/>
      <c r="I545" s="2"/>
      <c r="J545" s="2"/>
      <c r="K545" s="2"/>
      <c r="L545" s="2"/>
      <c r="M545" s="2"/>
      <c r="N545" s="2"/>
      <c r="O545" s="2"/>
      <c r="P545" s="2"/>
      <c r="Q545" s="2"/>
      <c r="R545" s="2"/>
      <c r="S545" s="52"/>
      <c r="T545" s="52"/>
      <c r="U545" s="52"/>
      <c r="V545" s="52"/>
      <c r="W545" s="52"/>
      <c r="X545" s="52"/>
      <c r="Y545" s="52"/>
      <c r="Z545" s="2"/>
    </row>
    <row r="546" spans="1:26" ht="16.5" customHeight="1">
      <c r="A546" s="2"/>
      <c r="B546" s="2"/>
      <c r="C546" s="14"/>
      <c r="D546" s="14"/>
      <c r="E546" s="14"/>
      <c r="F546" s="14"/>
      <c r="G546" s="14"/>
      <c r="H546" s="2"/>
      <c r="I546" s="2"/>
      <c r="J546" s="2"/>
      <c r="K546" s="2"/>
      <c r="L546" s="2"/>
      <c r="M546" s="2"/>
      <c r="N546" s="2"/>
      <c r="O546" s="2"/>
      <c r="P546" s="2"/>
      <c r="Q546" s="2"/>
      <c r="R546" s="2"/>
      <c r="S546" s="52"/>
      <c r="T546" s="52"/>
      <c r="U546" s="52"/>
      <c r="V546" s="52"/>
      <c r="W546" s="52"/>
      <c r="X546" s="52"/>
      <c r="Y546" s="52"/>
      <c r="Z546" s="2"/>
    </row>
    <row r="547" spans="1:26" ht="16.5" customHeight="1">
      <c r="A547" s="2"/>
      <c r="B547" s="2"/>
      <c r="C547" s="14"/>
      <c r="D547" s="14"/>
      <c r="E547" s="14"/>
      <c r="F547" s="14"/>
      <c r="G547" s="14"/>
      <c r="H547" s="2"/>
      <c r="I547" s="2"/>
      <c r="J547" s="2"/>
      <c r="K547" s="2"/>
      <c r="L547" s="2"/>
      <c r="M547" s="2"/>
      <c r="N547" s="2"/>
      <c r="O547" s="2"/>
      <c r="P547" s="2"/>
      <c r="Q547" s="2"/>
      <c r="R547" s="2"/>
      <c r="S547" s="52"/>
      <c r="T547" s="52"/>
      <c r="U547" s="52"/>
      <c r="V547" s="52"/>
      <c r="W547" s="52"/>
      <c r="X547" s="52"/>
      <c r="Y547" s="52"/>
      <c r="Z547" s="2"/>
    </row>
    <row r="548" spans="1:26" ht="16.5" customHeight="1">
      <c r="A548" s="2"/>
      <c r="B548" s="2"/>
      <c r="C548" s="14"/>
      <c r="D548" s="14"/>
      <c r="E548" s="14"/>
      <c r="F548" s="14"/>
      <c r="G548" s="14"/>
      <c r="H548" s="2"/>
      <c r="I548" s="2"/>
      <c r="J548" s="2"/>
      <c r="K548" s="2"/>
      <c r="L548" s="2"/>
      <c r="M548" s="2"/>
      <c r="N548" s="2"/>
      <c r="O548" s="2"/>
      <c r="P548" s="2"/>
      <c r="Q548" s="2"/>
      <c r="R548" s="2"/>
      <c r="S548" s="52"/>
      <c r="T548" s="52"/>
      <c r="U548" s="52"/>
      <c r="V548" s="52"/>
      <c r="W548" s="52"/>
      <c r="X548" s="52"/>
      <c r="Y548" s="52"/>
      <c r="Z548" s="2"/>
    </row>
    <row r="549" spans="1:26" ht="16.5" customHeight="1">
      <c r="A549" s="2"/>
      <c r="B549" s="2"/>
      <c r="C549" s="14"/>
      <c r="D549" s="14"/>
      <c r="E549" s="14"/>
      <c r="F549" s="14"/>
      <c r="G549" s="14"/>
      <c r="H549" s="2"/>
      <c r="I549" s="2"/>
      <c r="J549" s="2"/>
      <c r="K549" s="2"/>
      <c r="L549" s="2"/>
      <c r="M549" s="2"/>
      <c r="N549" s="2"/>
      <c r="O549" s="2"/>
      <c r="P549" s="2"/>
      <c r="Q549" s="2"/>
      <c r="R549" s="2"/>
      <c r="S549" s="52"/>
      <c r="T549" s="52"/>
      <c r="U549" s="52"/>
      <c r="V549" s="52"/>
      <c r="W549" s="52"/>
      <c r="X549" s="52"/>
      <c r="Y549" s="52"/>
      <c r="Z549" s="2"/>
    </row>
    <row r="550" spans="1:26" ht="16.5" customHeight="1">
      <c r="A550" s="2"/>
      <c r="B550" s="2"/>
      <c r="C550" s="14"/>
      <c r="D550" s="14"/>
      <c r="E550" s="14"/>
      <c r="F550" s="14"/>
      <c r="G550" s="14"/>
      <c r="H550" s="2"/>
      <c r="I550" s="2"/>
      <c r="J550" s="2"/>
      <c r="K550" s="2"/>
      <c r="L550" s="2"/>
      <c r="M550" s="2"/>
      <c r="N550" s="2"/>
      <c r="O550" s="2"/>
      <c r="P550" s="2"/>
      <c r="Q550" s="2"/>
      <c r="R550" s="2"/>
      <c r="S550" s="52"/>
      <c r="T550" s="52"/>
      <c r="U550" s="52"/>
      <c r="V550" s="52"/>
      <c r="W550" s="52"/>
      <c r="X550" s="52"/>
      <c r="Y550" s="52"/>
      <c r="Z550" s="2"/>
    </row>
    <row r="551" spans="1:26" ht="16.5" customHeight="1">
      <c r="A551" s="2"/>
      <c r="B551" s="2"/>
      <c r="C551" s="14"/>
      <c r="D551" s="14"/>
      <c r="E551" s="14"/>
      <c r="F551" s="14"/>
      <c r="G551" s="14"/>
      <c r="H551" s="2"/>
      <c r="I551" s="2"/>
      <c r="J551" s="2"/>
      <c r="K551" s="2"/>
      <c r="L551" s="2"/>
      <c r="M551" s="2"/>
      <c r="N551" s="2"/>
      <c r="O551" s="2"/>
      <c r="P551" s="2"/>
      <c r="Q551" s="2"/>
      <c r="R551" s="2"/>
      <c r="S551" s="52"/>
      <c r="T551" s="52"/>
      <c r="U551" s="52"/>
      <c r="V551" s="52"/>
      <c r="W551" s="52"/>
      <c r="X551" s="52"/>
      <c r="Y551" s="52"/>
      <c r="Z551" s="2"/>
    </row>
    <row r="552" spans="1:26" ht="16.5" customHeight="1">
      <c r="A552" s="2"/>
      <c r="B552" s="2"/>
      <c r="C552" s="14"/>
      <c r="D552" s="14"/>
      <c r="E552" s="14"/>
      <c r="F552" s="14"/>
      <c r="G552" s="14"/>
      <c r="H552" s="2"/>
      <c r="I552" s="2"/>
      <c r="J552" s="2"/>
      <c r="K552" s="2"/>
      <c r="L552" s="2"/>
      <c r="M552" s="2"/>
      <c r="N552" s="2"/>
      <c r="O552" s="2"/>
      <c r="P552" s="2"/>
      <c r="Q552" s="2"/>
      <c r="R552" s="2"/>
      <c r="S552" s="52"/>
      <c r="T552" s="52"/>
      <c r="U552" s="52"/>
      <c r="V552" s="52"/>
      <c r="W552" s="52"/>
      <c r="X552" s="52"/>
      <c r="Y552" s="52"/>
      <c r="Z552" s="2"/>
    </row>
    <row r="553" spans="1:26" ht="16.5" customHeight="1">
      <c r="A553" s="2"/>
      <c r="B553" s="2"/>
      <c r="C553" s="14"/>
      <c r="D553" s="14"/>
      <c r="E553" s="14"/>
      <c r="F553" s="14"/>
      <c r="G553" s="14"/>
      <c r="H553" s="2"/>
      <c r="I553" s="2"/>
      <c r="J553" s="2"/>
      <c r="K553" s="2"/>
      <c r="L553" s="2"/>
      <c r="M553" s="2"/>
      <c r="N553" s="2"/>
      <c r="O553" s="2"/>
      <c r="P553" s="2"/>
      <c r="Q553" s="2"/>
      <c r="R553" s="2"/>
      <c r="S553" s="52"/>
      <c r="T553" s="52"/>
      <c r="U553" s="52"/>
      <c r="V553" s="52"/>
      <c r="W553" s="52"/>
      <c r="X553" s="52"/>
      <c r="Y553" s="52"/>
      <c r="Z553" s="2"/>
    </row>
    <row r="554" spans="1:26" ht="16.5" customHeight="1">
      <c r="A554" s="2"/>
      <c r="B554" s="2"/>
      <c r="C554" s="14"/>
      <c r="D554" s="14"/>
      <c r="E554" s="14"/>
      <c r="F554" s="14"/>
      <c r="G554" s="14"/>
      <c r="H554" s="2"/>
      <c r="I554" s="2"/>
      <c r="J554" s="2"/>
      <c r="K554" s="2"/>
      <c r="L554" s="2"/>
      <c r="M554" s="2"/>
      <c r="N554" s="2"/>
      <c r="O554" s="2"/>
      <c r="P554" s="2"/>
      <c r="Q554" s="2"/>
      <c r="R554" s="2"/>
      <c r="S554" s="52"/>
      <c r="T554" s="52"/>
      <c r="U554" s="52"/>
      <c r="V554" s="52"/>
      <c r="W554" s="52"/>
      <c r="X554" s="52"/>
      <c r="Y554" s="52"/>
      <c r="Z554" s="2"/>
    </row>
    <row r="555" spans="1:26" ht="16.5" customHeight="1">
      <c r="A555" s="2"/>
      <c r="B555" s="2"/>
      <c r="C555" s="14"/>
      <c r="D555" s="14"/>
      <c r="E555" s="14"/>
      <c r="F555" s="14"/>
      <c r="G555" s="14"/>
      <c r="H555" s="2"/>
      <c r="I555" s="2"/>
      <c r="J555" s="2"/>
      <c r="K555" s="2"/>
      <c r="L555" s="2"/>
      <c r="M555" s="2"/>
      <c r="N555" s="2"/>
      <c r="O555" s="2"/>
      <c r="P555" s="2"/>
      <c r="Q555" s="2"/>
      <c r="R555" s="2"/>
      <c r="S555" s="52"/>
      <c r="T555" s="52"/>
      <c r="U555" s="52"/>
      <c r="V555" s="52"/>
      <c r="W555" s="52"/>
      <c r="X555" s="52"/>
      <c r="Y555" s="52"/>
      <c r="Z555" s="2"/>
    </row>
    <row r="556" spans="1:26" ht="16.5" customHeight="1">
      <c r="A556" s="2"/>
      <c r="B556" s="2"/>
      <c r="C556" s="14"/>
      <c r="D556" s="14"/>
      <c r="E556" s="14"/>
      <c r="F556" s="14"/>
      <c r="G556" s="14"/>
      <c r="H556" s="2"/>
      <c r="I556" s="2"/>
      <c r="J556" s="2"/>
      <c r="K556" s="2"/>
      <c r="L556" s="2"/>
      <c r="M556" s="2"/>
      <c r="N556" s="2"/>
      <c r="O556" s="2"/>
      <c r="P556" s="2"/>
      <c r="Q556" s="2"/>
      <c r="R556" s="2"/>
      <c r="S556" s="52"/>
      <c r="T556" s="52"/>
      <c r="U556" s="52"/>
      <c r="V556" s="52"/>
      <c r="W556" s="52"/>
      <c r="X556" s="52"/>
      <c r="Y556" s="52"/>
      <c r="Z556" s="2"/>
    </row>
    <row r="557" spans="1:26" ht="16.5" customHeight="1">
      <c r="A557" s="2"/>
      <c r="B557" s="2"/>
      <c r="C557" s="14"/>
      <c r="D557" s="14"/>
      <c r="E557" s="14"/>
      <c r="F557" s="14"/>
      <c r="G557" s="14"/>
      <c r="H557" s="2"/>
      <c r="I557" s="2"/>
      <c r="J557" s="2"/>
      <c r="K557" s="2"/>
      <c r="L557" s="2"/>
      <c r="M557" s="2"/>
      <c r="N557" s="2"/>
      <c r="O557" s="2"/>
      <c r="P557" s="2"/>
      <c r="Q557" s="2"/>
      <c r="R557" s="2"/>
      <c r="S557" s="52"/>
      <c r="T557" s="52"/>
      <c r="U557" s="52"/>
      <c r="V557" s="52"/>
      <c r="W557" s="52"/>
      <c r="X557" s="52"/>
      <c r="Y557" s="52"/>
      <c r="Z557" s="2"/>
    </row>
    <row r="558" spans="1:26" ht="16.5" customHeight="1">
      <c r="A558" s="2"/>
      <c r="B558" s="2"/>
      <c r="C558" s="14"/>
      <c r="D558" s="14"/>
      <c r="E558" s="14"/>
      <c r="F558" s="14"/>
      <c r="G558" s="14"/>
      <c r="H558" s="2"/>
      <c r="I558" s="2"/>
      <c r="J558" s="2"/>
      <c r="K558" s="2"/>
      <c r="L558" s="2"/>
      <c r="M558" s="2"/>
      <c r="N558" s="2"/>
      <c r="O558" s="2"/>
      <c r="P558" s="2"/>
      <c r="Q558" s="2"/>
      <c r="R558" s="2"/>
      <c r="S558" s="52"/>
      <c r="T558" s="52"/>
      <c r="U558" s="52"/>
      <c r="V558" s="52"/>
      <c r="W558" s="52"/>
      <c r="X558" s="52"/>
      <c r="Y558" s="52"/>
      <c r="Z558" s="2"/>
    </row>
    <row r="559" spans="1:26" ht="16.5" customHeight="1">
      <c r="A559" s="2"/>
      <c r="B559" s="2"/>
      <c r="C559" s="14"/>
      <c r="D559" s="14"/>
      <c r="E559" s="14"/>
      <c r="F559" s="14"/>
      <c r="G559" s="14"/>
      <c r="H559" s="2"/>
      <c r="I559" s="2"/>
      <c r="J559" s="2"/>
      <c r="K559" s="2"/>
      <c r="L559" s="2"/>
      <c r="M559" s="2"/>
      <c r="N559" s="2"/>
      <c r="O559" s="2"/>
      <c r="P559" s="2"/>
      <c r="Q559" s="2"/>
      <c r="R559" s="2"/>
      <c r="S559" s="52"/>
      <c r="T559" s="52"/>
      <c r="U559" s="52"/>
      <c r="V559" s="52"/>
      <c r="W559" s="52"/>
      <c r="X559" s="52"/>
      <c r="Y559" s="52"/>
      <c r="Z559" s="2"/>
    </row>
    <row r="560" spans="1:26" ht="16.5" customHeight="1">
      <c r="A560" s="2"/>
      <c r="B560" s="2"/>
      <c r="C560" s="14"/>
      <c r="D560" s="14"/>
      <c r="E560" s="14"/>
      <c r="F560" s="14"/>
      <c r="G560" s="14"/>
      <c r="H560" s="2"/>
      <c r="I560" s="2"/>
      <c r="J560" s="2"/>
      <c r="K560" s="2"/>
      <c r="L560" s="2"/>
      <c r="M560" s="2"/>
      <c r="N560" s="2"/>
      <c r="O560" s="2"/>
      <c r="P560" s="2"/>
      <c r="Q560" s="2"/>
      <c r="R560" s="2"/>
      <c r="S560" s="52"/>
      <c r="T560" s="52"/>
      <c r="U560" s="52"/>
      <c r="V560" s="52"/>
      <c r="W560" s="52"/>
      <c r="X560" s="52"/>
      <c r="Y560" s="52"/>
      <c r="Z560" s="2"/>
    </row>
    <row r="561" spans="1:26" ht="16.5" customHeight="1">
      <c r="A561" s="2"/>
      <c r="B561" s="2"/>
      <c r="C561" s="14"/>
      <c r="D561" s="14"/>
      <c r="E561" s="14"/>
      <c r="F561" s="14"/>
      <c r="G561" s="14"/>
      <c r="H561" s="2"/>
      <c r="I561" s="2"/>
      <c r="J561" s="2"/>
      <c r="K561" s="2"/>
      <c r="L561" s="2"/>
      <c r="M561" s="2"/>
      <c r="N561" s="2"/>
      <c r="O561" s="2"/>
      <c r="P561" s="2"/>
      <c r="Q561" s="2"/>
      <c r="R561" s="2"/>
      <c r="S561" s="52"/>
      <c r="T561" s="52"/>
      <c r="U561" s="52"/>
      <c r="V561" s="52"/>
      <c r="W561" s="52"/>
      <c r="X561" s="52"/>
      <c r="Y561" s="52"/>
      <c r="Z561" s="2"/>
    </row>
    <row r="562" spans="1:26" ht="16.5" customHeight="1">
      <c r="A562" s="2"/>
      <c r="B562" s="2"/>
      <c r="C562" s="14"/>
      <c r="D562" s="14"/>
      <c r="E562" s="14"/>
      <c r="F562" s="14"/>
      <c r="G562" s="14"/>
      <c r="H562" s="2"/>
      <c r="I562" s="2"/>
      <c r="J562" s="2"/>
      <c r="K562" s="2"/>
      <c r="L562" s="2"/>
      <c r="M562" s="2"/>
      <c r="N562" s="2"/>
      <c r="O562" s="2"/>
      <c r="P562" s="2"/>
      <c r="Q562" s="2"/>
      <c r="R562" s="2"/>
      <c r="S562" s="52"/>
      <c r="T562" s="52"/>
      <c r="U562" s="52"/>
      <c r="V562" s="52"/>
      <c r="W562" s="52"/>
      <c r="X562" s="52"/>
      <c r="Y562" s="52"/>
      <c r="Z562" s="2"/>
    </row>
    <row r="563" spans="1:26" ht="16.5" customHeight="1">
      <c r="A563" s="2"/>
      <c r="B563" s="2"/>
      <c r="C563" s="14"/>
      <c r="D563" s="14"/>
      <c r="E563" s="14"/>
      <c r="F563" s="14"/>
      <c r="G563" s="14"/>
      <c r="H563" s="2"/>
      <c r="I563" s="2"/>
      <c r="J563" s="2"/>
      <c r="K563" s="2"/>
      <c r="L563" s="2"/>
      <c r="M563" s="2"/>
      <c r="N563" s="2"/>
      <c r="O563" s="2"/>
      <c r="P563" s="2"/>
      <c r="Q563" s="2"/>
      <c r="R563" s="2"/>
      <c r="S563" s="52"/>
      <c r="T563" s="52"/>
      <c r="U563" s="52"/>
      <c r="V563" s="52"/>
      <c r="W563" s="52"/>
      <c r="X563" s="52"/>
      <c r="Y563" s="52"/>
      <c r="Z563" s="2"/>
    </row>
    <row r="564" spans="1:26" ht="16.5" customHeight="1">
      <c r="A564" s="2"/>
      <c r="B564" s="2"/>
      <c r="C564" s="14"/>
      <c r="D564" s="14"/>
      <c r="E564" s="14"/>
      <c r="F564" s="14"/>
      <c r="G564" s="14"/>
      <c r="H564" s="2"/>
      <c r="I564" s="2"/>
      <c r="J564" s="2"/>
      <c r="K564" s="2"/>
      <c r="L564" s="2"/>
      <c r="M564" s="2"/>
      <c r="N564" s="2"/>
      <c r="O564" s="2"/>
      <c r="P564" s="2"/>
      <c r="Q564" s="2"/>
      <c r="R564" s="2"/>
      <c r="S564" s="52"/>
      <c r="T564" s="52"/>
      <c r="U564" s="52"/>
      <c r="V564" s="52"/>
      <c r="W564" s="52"/>
      <c r="X564" s="52"/>
      <c r="Y564" s="52"/>
      <c r="Z564" s="2"/>
    </row>
    <row r="565" spans="1:26" ht="16.5" customHeight="1">
      <c r="A565" s="2"/>
      <c r="B565" s="2"/>
      <c r="C565" s="14"/>
      <c r="D565" s="14"/>
      <c r="E565" s="14"/>
      <c r="F565" s="14"/>
      <c r="G565" s="14"/>
      <c r="H565" s="2"/>
      <c r="I565" s="2"/>
      <c r="J565" s="2"/>
      <c r="K565" s="2"/>
      <c r="L565" s="2"/>
      <c r="M565" s="2"/>
      <c r="N565" s="2"/>
      <c r="O565" s="2"/>
      <c r="P565" s="2"/>
      <c r="Q565" s="2"/>
      <c r="R565" s="2"/>
      <c r="S565" s="52"/>
      <c r="T565" s="52"/>
      <c r="U565" s="52"/>
      <c r="V565" s="52"/>
      <c r="W565" s="52"/>
      <c r="X565" s="52"/>
      <c r="Y565" s="52"/>
      <c r="Z565" s="2"/>
    </row>
    <row r="566" spans="1:26" ht="16.5" customHeight="1">
      <c r="A566" s="2"/>
      <c r="B566" s="2"/>
      <c r="C566" s="14"/>
      <c r="D566" s="14"/>
      <c r="E566" s="14"/>
      <c r="F566" s="14"/>
      <c r="G566" s="14"/>
      <c r="H566" s="2"/>
      <c r="I566" s="2"/>
      <c r="J566" s="2"/>
      <c r="K566" s="2"/>
      <c r="L566" s="2"/>
      <c r="M566" s="2"/>
      <c r="N566" s="2"/>
      <c r="O566" s="2"/>
      <c r="P566" s="2"/>
      <c r="Q566" s="2"/>
      <c r="R566" s="2"/>
      <c r="S566" s="52"/>
      <c r="T566" s="52"/>
      <c r="U566" s="52"/>
      <c r="V566" s="52"/>
      <c r="W566" s="52"/>
      <c r="X566" s="52"/>
      <c r="Y566" s="52"/>
      <c r="Z566" s="2"/>
    </row>
    <row r="567" spans="1:26" ht="16.5" customHeight="1">
      <c r="A567" s="2"/>
      <c r="B567" s="2"/>
      <c r="C567" s="14"/>
      <c r="D567" s="14"/>
      <c r="E567" s="14"/>
      <c r="F567" s="14"/>
      <c r="G567" s="14"/>
      <c r="H567" s="2"/>
      <c r="I567" s="2"/>
      <c r="J567" s="2"/>
      <c r="K567" s="2"/>
      <c r="L567" s="2"/>
      <c r="M567" s="2"/>
      <c r="N567" s="2"/>
      <c r="O567" s="2"/>
      <c r="P567" s="2"/>
      <c r="Q567" s="2"/>
      <c r="R567" s="2"/>
      <c r="S567" s="52"/>
      <c r="T567" s="52"/>
      <c r="U567" s="52"/>
      <c r="V567" s="52"/>
      <c r="W567" s="52"/>
      <c r="X567" s="52"/>
      <c r="Y567" s="52"/>
      <c r="Z567" s="2"/>
    </row>
    <row r="568" spans="1:26" ht="16.5" customHeight="1">
      <c r="A568" s="2"/>
      <c r="B568" s="2"/>
      <c r="C568" s="14"/>
      <c r="D568" s="14"/>
      <c r="E568" s="14"/>
      <c r="F568" s="14"/>
      <c r="G568" s="14"/>
      <c r="H568" s="2"/>
      <c r="I568" s="2"/>
      <c r="J568" s="2"/>
      <c r="K568" s="2"/>
      <c r="L568" s="2"/>
      <c r="M568" s="2"/>
      <c r="N568" s="2"/>
      <c r="O568" s="2"/>
      <c r="P568" s="2"/>
      <c r="Q568" s="2"/>
      <c r="R568" s="2"/>
      <c r="S568" s="52"/>
      <c r="T568" s="52"/>
      <c r="U568" s="52"/>
      <c r="V568" s="52"/>
      <c r="W568" s="52"/>
      <c r="X568" s="52"/>
      <c r="Y568" s="52"/>
      <c r="Z568" s="2"/>
    </row>
    <row r="569" spans="1:26" ht="16.5" customHeight="1">
      <c r="A569" s="2"/>
      <c r="B569" s="2"/>
      <c r="C569" s="14"/>
      <c r="D569" s="14"/>
      <c r="E569" s="14"/>
      <c r="F569" s="14"/>
      <c r="G569" s="14"/>
      <c r="H569" s="2"/>
      <c r="I569" s="2"/>
      <c r="J569" s="2"/>
      <c r="K569" s="2"/>
      <c r="L569" s="2"/>
      <c r="M569" s="2"/>
      <c r="N569" s="2"/>
      <c r="O569" s="2"/>
      <c r="P569" s="2"/>
      <c r="Q569" s="2"/>
      <c r="R569" s="2"/>
      <c r="S569" s="52"/>
      <c r="T569" s="52"/>
      <c r="U569" s="52"/>
      <c r="V569" s="52"/>
      <c r="W569" s="52"/>
      <c r="X569" s="52"/>
      <c r="Y569" s="52"/>
      <c r="Z569" s="2"/>
    </row>
    <row r="570" spans="1:26" ht="16.5" customHeight="1">
      <c r="A570" s="2"/>
      <c r="B570" s="2"/>
      <c r="C570" s="14"/>
      <c r="D570" s="14"/>
      <c r="E570" s="14"/>
      <c r="F570" s="14"/>
      <c r="G570" s="14"/>
      <c r="H570" s="2"/>
      <c r="I570" s="2"/>
      <c r="J570" s="2"/>
      <c r="K570" s="2"/>
      <c r="L570" s="2"/>
      <c r="M570" s="2"/>
      <c r="N570" s="2"/>
      <c r="O570" s="2"/>
      <c r="P570" s="2"/>
      <c r="Q570" s="2"/>
      <c r="R570" s="2"/>
      <c r="S570" s="52"/>
      <c r="T570" s="52"/>
      <c r="U570" s="52"/>
      <c r="V570" s="52"/>
      <c r="W570" s="52"/>
      <c r="X570" s="52"/>
      <c r="Y570" s="52"/>
      <c r="Z570" s="2"/>
    </row>
    <row r="571" spans="1:26" ht="16.5" customHeight="1">
      <c r="A571" s="2"/>
      <c r="B571" s="2"/>
      <c r="C571" s="14"/>
      <c r="D571" s="14"/>
      <c r="E571" s="14"/>
      <c r="F571" s="14"/>
      <c r="G571" s="14"/>
      <c r="H571" s="2"/>
      <c r="I571" s="2"/>
      <c r="J571" s="2"/>
      <c r="K571" s="2"/>
      <c r="L571" s="2"/>
      <c r="M571" s="2"/>
      <c r="N571" s="2"/>
      <c r="O571" s="2"/>
      <c r="P571" s="2"/>
      <c r="Q571" s="2"/>
      <c r="R571" s="2"/>
      <c r="S571" s="52"/>
      <c r="T571" s="52"/>
      <c r="U571" s="52"/>
      <c r="V571" s="52"/>
      <c r="W571" s="52"/>
      <c r="X571" s="52"/>
      <c r="Y571" s="52"/>
      <c r="Z571" s="2"/>
    </row>
    <row r="572" spans="1:26" ht="16.5" customHeight="1">
      <c r="A572" s="2"/>
      <c r="B572" s="2"/>
      <c r="C572" s="14"/>
      <c r="D572" s="14"/>
      <c r="E572" s="14"/>
      <c r="F572" s="14"/>
      <c r="G572" s="14"/>
      <c r="H572" s="2"/>
      <c r="I572" s="2"/>
      <c r="J572" s="2"/>
      <c r="K572" s="2"/>
      <c r="L572" s="2"/>
      <c r="M572" s="2"/>
      <c r="N572" s="2"/>
      <c r="O572" s="2"/>
      <c r="P572" s="2"/>
      <c r="Q572" s="2"/>
      <c r="R572" s="2"/>
      <c r="S572" s="52"/>
      <c r="T572" s="52"/>
      <c r="U572" s="52"/>
      <c r="V572" s="52"/>
      <c r="W572" s="52"/>
      <c r="X572" s="52"/>
      <c r="Y572" s="52"/>
      <c r="Z572" s="2"/>
    </row>
    <row r="573" spans="1:26" ht="16.5" customHeight="1">
      <c r="A573" s="2"/>
      <c r="B573" s="2"/>
      <c r="C573" s="14"/>
      <c r="D573" s="14"/>
      <c r="E573" s="14"/>
      <c r="F573" s="14"/>
      <c r="G573" s="14"/>
      <c r="H573" s="2"/>
      <c r="I573" s="2"/>
      <c r="J573" s="2"/>
      <c r="K573" s="2"/>
      <c r="L573" s="2"/>
      <c r="M573" s="2"/>
      <c r="N573" s="2"/>
      <c r="O573" s="2"/>
      <c r="P573" s="2"/>
      <c r="Q573" s="2"/>
      <c r="R573" s="2"/>
      <c r="S573" s="52"/>
      <c r="T573" s="52"/>
      <c r="U573" s="52"/>
      <c r="V573" s="52"/>
      <c r="W573" s="52"/>
      <c r="X573" s="52"/>
      <c r="Y573" s="52"/>
      <c r="Z573" s="2"/>
    </row>
    <row r="574" spans="1:26" ht="16.5" customHeight="1">
      <c r="A574" s="2"/>
      <c r="B574" s="2"/>
      <c r="C574" s="14"/>
      <c r="D574" s="14"/>
      <c r="E574" s="14"/>
      <c r="F574" s="14"/>
      <c r="G574" s="14"/>
      <c r="H574" s="2"/>
      <c r="I574" s="2"/>
      <c r="J574" s="2"/>
      <c r="K574" s="2"/>
      <c r="L574" s="2"/>
      <c r="M574" s="2"/>
      <c r="N574" s="2"/>
      <c r="O574" s="2"/>
      <c r="P574" s="2"/>
      <c r="Q574" s="2"/>
      <c r="R574" s="2"/>
      <c r="S574" s="52"/>
      <c r="T574" s="52"/>
      <c r="U574" s="52"/>
      <c r="V574" s="52"/>
      <c r="W574" s="52"/>
      <c r="X574" s="52"/>
      <c r="Y574" s="52"/>
      <c r="Z574" s="2"/>
    </row>
    <row r="575" spans="1:26" ht="16.5" customHeight="1">
      <c r="A575" s="2"/>
      <c r="B575" s="2"/>
      <c r="C575" s="14"/>
      <c r="D575" s="14"/>
      <c r="E575" s="14"/>
      <c r="F575" s="14"/>
      <c r="G575" s="14"/>
      <c r="H575" s="2"/>
      <c r="I575" s="2"/>
      <c r="J575" s="2"/>
      <c r="K575" s="2"/>
      <c r="L575" s="2"/>
      <c r="M575" s="2"/>
      <c r="N575" s="2"/>
      <c r="O575" s="2"/>
      <c r="P575" s="2"/>
      <c r="Q575" s="2"/>
      <c r="R575" s="2"/>
      <c r="S575" s="52"/>
      <c r="T575" s="52"/>
      <c r="U575" s="52"/>
      <c r="V575" s="52"/>
      <c r="W575" s="52"/>
      <c r="X575" s="52"/>
      <c r="Y575" s="52"/>
      <c r="Z575" s="2"/>
    </row>
    <row r="576" spans="1:26" ht="16.5" customHeight="1">
      <c r="A576" s="2"/>
      <c r="B576" s="2"/>
      <c r="C576" s="14"/>
      <c r="D576" s="14"/>
      <c r="E576" s="14"/>
      <c r="F576" s="14"/>
      <c r="G576" s="14"/>
      <c r="H576" s="2"/>
      <c r="I576" s="2"/>
      <c r="J576" s="2"/>
      <c r="K576" s="2"/>
      <c r="L576" s="2"/>
      <c r="M576" s="2"/>
      <c r="N576" s="2"/>
      <c r="O576" s="2"/>
      <c r="P576" s="2"/>
      <c r="Q576" s="2"/>
      <c r="R576" s="2"/>
      <c r="S576" s="52"/>
      <c r="T576" s="52"/>
      <c r="U576" s="52"/>
      <c r="V576" s="52"/>
      <c r="W576" s="52"/>
      <c r="X576" s="52"/>
      <c r="Y576" s="52"/>
      <c r="Z576" s="2"/>
    </row>
    <row r="577" spans="1:26" ht="16.5" customHeight="1">
      <c r="A577" s="2"/>
      <c r="B577" s="2"/>
      <c r="C577" s="14"/>
      <c r="D577" s="14"/>
      <c r="E577" s="14"/>
      <c r="F577" s="14"/>
      <c r="G577" s="14"/>
      <c r="H577" s="2"/>
      <c r="I577" s="2"/>
      <c r="J577" s="2"/>
      <c r="K577" s="2"/>
      <c r="L577" s="2"/>
      <c r="M577" s="2"/>
      <c r="N577" s="2"/>
      <c r="O577" s="2"/>
      <c r="P577" s="2"/>
      <c r="Q577" s="2"/>
      <c r="R577" s="2"/>
      <c r="S577" s="52"/>
      <c r="T577" s="52"/>
      <c r="U577" s="52"/>
      <c r="V577" s="52"/>
      <c r="W577" s="52"/>
      <c r="X577" s="52"/>
      <c r="Y577" s="52"/>
      <c r="Z577" s="2"/>
    </row>
    <row r="578" spans="1:26" ht="16.5" customHeight="1">
      <c r="A578" s="2"/>
      <c r="B578" s="2"/>
      <c r="C578" s="14"/>
      <c r="D578" s="14"/>
      <c r="E578" s="14"/>
      <c r="F578" s="14"/>
      <c r="G578" s="14"/>
      <c r="H578" s="2"/>
      <c r="I578" s="2"/>
      <c r="J578" s="2"/>
      <c r="K578" s="2"/>
      <c r="L578" s="2"/>
      <c r="M578" s="2"/>
      <c r="N578" s="2"/>
      <c r="O578" s="2"/>
      <c r="P578" s="2"/>
      <c r="Q578" s="2"/>
      <c r="R578" s="2"/>
      <c r="S578" s="52"/>
      <c r="T578" s="52"/>
      <c r="U578" s="52"/>
      <c r="V578" s="52"/>
      <c r="W578" s="52"/>
      <c r="X578" s="52"/>
      <c r="Y578" s="52"/>
      <c r="Z578" s="2"/>
    </row>
    <row r="579" spans="1:26" ht="16.5" customHeight="1">
      <c r="A579" s="2"/>
      <c r="B579" s="2"/>
      <c r="C579" s="14"/>
      <c r="D579" s="14"/>
      <c r="E579" s="14"/>
      <c r="F579" s="14"/>
      <c r="G579" s="14"/>
      <c r="H579" s="2"/>
      <c r="I579" s="2"/>
      <c r="J579" s="2"/>
      <c r="K579" s="2"/>
      <c r="L579" s="2"/>
      <c r="M579" s="2"/>
      <c r="N579" s="2"/>
      <c r="O579" s="2"/>
      <c r="P579" s="2"/>
      <c r="Q579" s="2"/>
      <c r="R579" s="2"/>
      <c r="S579" s="52"/>
      <c r="T579" s="52"/>
      <c r="U579" s="52"/>
      <c r="V579" s="52"/>
      <c r="W579" s="52"/>
      <c r="X579" s="52"/>
      <c r="Y579" s="52"/>
      <c r="Z579" s="2"/>
    </row>
    <row r="580" spans="1:26" ht="16.5" customHeight="1">
      <c r="A580" s="2"/>
      <c r="B580" s="2"/>
      <c r="C580" s="14"/>
      <c r="D580" s="14"/>
      <c r="E580" s="14"/>
      <c r="F580" s="14"/>
      <c r="G580" s="14"/>
      <c r="H580" s="2"/>
      <c r="I580" s="2"/>
      <c r="J580" s="2"/>
      <c r="K580" s="2"/>
      <c r="L580" s="2"/>
      <c r="M580" s="2"/>
      <c r="N580" s="2"/>
      <c r="O580" s="2"/>
      <c r="P580" s="2"/>
      <c r="Q580" s="2"/>
      <c r="R580" s="2"/>
      <c r="S580" s="52"/>
      <c r="T580" s="52"/>
      <c r="U580" s="52"/>
      <c r="V580" s="52"/>
      <c r="W580" s="52"/>
      <c r="X580" s="52"/>
      <c r="Y580" s="52"/>
      <c r="Z580" s="2"/>
    </row>
    <row r="581" spans="1:26" ht="16.5" customHeight="1">
      <c r="A581" s="2"/>
      <c r="B581" s="2"/>
      <c r="C581" s="14"/>
      <c r="D581" s="14"/>
      <c r="E581" s="14"/>
      <c r="F581" s="14"/>
      <c r="G581" s="14"/>
      <c r="H581" s="2"/>
      <c r="I581" s="2"/>
      <c r="J581" s="2"/>
      <c r="K581" s="2"/>
      <c r="L581" s="2"/>
      <c r="M581" s="2"/>
      <c r="N581" s="2"/>
      <c r="O581" s="2"/>
      <c r="P581" s="2"/>
      <c r="Q581" s="2"/>
      <c r="R581" s="2"/>
      <c r="S581" s="52"/>
      <c r="T581" s="52"/>
      <c r="U581" s="52"/>
      <c r="V581" s="52"/>
      <c r="W581" s="52"/>
      <c r="X581" s="52"/>
      <c r="Y581" s="52"/>
      <c r="Z581" s="2"/>
    </row>
    <row r="582" spans="1:26" ht="16.5" customHeight="1">
      <c r="A582" s="2"/>
      <c r="B582" s="2"/>
      <c r="C582" s="14"/>
      <c r="D582" s="14"/>
      <c r="E582" s="14"/>
      <c r="F582" s="14"/>
      <c r="G582" s="14"/>
      <c r="H582" s="2"/>
      <c r="I582" s="2"/>
      <c r="J582" s="2"/>
      <c r="K582" s="2"/>
      <c r="L582" s="2"/>
      <c r="M582" s="2"/>
      <c r="N582" s="2"/>
      <c r="O582" s="2"/>
      <c r="P582" s="2"/>
      <c r="Q582" s="2"/>
      <c r="R582" s="2"/>
      <c r="S582" s="52"/>
      <c r="T582" s="52"/>
      <c r="U582" s="52"/>
      <c r="V582" s="52"/>
      <c r="W582" s="52"/>
      <c r="X582" s="52"/>
      <c r="Y582" s="52"/>
      <c r="Z582" s="2"/>
    </row>
    <row r="583" spans="1:26" ht="16.5" customHeight="1">
      <c r="A583" s="2"/>
      <c r="B583" s="2"/>
      <c r="C583" s="14"/>
      <c r="D583" s="14"/>
      <c r="E583" s="14"/>
      <c r="F583" s="14"/>
      <c r="G583" s="14"/>
      <c r="H583" s="2"/>
      <c r="I583" s="2"/>
      <c r="J583" s="2"/>
      <c r="K583" s="2"/>
      <c r="L583" s="2"/>
      <c r="M583" s="2"/>
      <c r="N583" s="2"/>
      <c r="O583" s="2"/>
      <c r="P583" s="2"/>
      <c r="Q583" s="2"/>
      <c r="R583" s="2"/>
      <c r="S583" s="52"/>
      <c r="T583" s="52"/>
      <c r="U583" s="52"/>
      <c r="V583" s="52"/>
      <c r="W583" s="52"/>
      <c r="X583" s="52"/>
      <c r="Y583" s="52"/>
      <c r="Z583" s="2"/>
    </row>
    <row r="584" spans="1:26" ht="16.5" customHeight="1">
      <c r="A584" s="2"/>
      <c r="B584" s="2"/>
      <c r="C584" s="14"/>
      <c r="D584" s="14"/>
      <c r="E584" s="14"/>
      <c r="F584" s="14"/>
      <c r="G584" s="14"/>
      <c r="H584" s="2"/>
      <c r="I584" s="2"/>
      <c r="J584" s="2"/>
      <c r="K584" s="2"/>
      <c r="L584" s="2"/>
      <c r="M584" s="2"/>
      <c r="N584" s="2"/>
      <c r="O584" s="2"/>
      <c r="P584" s="2"/>
      <c r="Q584" s="2"/>
      <c r="R584" s="2"/>
      <c r="S584" s="52"/>
      <c r="T584" s="52"/>
      <c r="U584" s="52"/>
      <c r="V584" s="52"/>
      <c r="W584" s="52"/>
      <c r="X584" s="52"/>
      <c r="Y584" s="52"/>
      <c r="Z584" s="2"/>
    </row>
    <row r="585" spans="1:26" ht="16.5" customHeight="1">
      <c r="A585" s="2"/>
      <c r="B585" s="2"/>
      <c r="C585" s="14"/>
      <c r="D585" s="14"/>
      <c r="E585" s="14"/>
      <c r="F585" s="14"/>
      <c r="G585" s="14"/>
      <c r="H585" s="2"/>
      <c r="I585" s="2"/>
      <c r="J585" s="2"/>
      <c r="K585" s="2"/>
      <c r="L585" s="2"/>
      <c r="M585" s="2"/>
      <c r="N585" s="2"/>
      <c r="O585" s="2"/>
      <c r="P585" s="2"/>
      <c r="Q585" s="2"/>
      <c r="R585" s="2"/>
      <c r="S585" s="52"/>
      <c r="T585" s="52"/>
      <c r="U585" s="52"/>
      <c r="V585" s="52"/>
      <c r="W585" s="52"/>
      <c r="X585" s="52"/>
      <c r="Y585" s="52"/>
      <c r="Z585" s="2"/>
    </row>
    <row r="586" spans="1:26" ht="16.5" customHeight="1">
      <c r="A586" s="2"/>
      <c r="B586" s="2"/>
      <c r="C586" s="14"/>
      <c r="D586" s="14"/>
      <c r="E586" s="14"/>
      <c r="F586" s="14"/>
      <c r="G586" s="14"/>
      <c r="H586" s="2"/>
      <c r="I586" s="2"/>
      <c r="J586" s="2"/>
      <c r="K586" s="2"/>
      <c r="L586" s="2"/>
      <c r="M586" s="2"/>
      <c r="N586" s="2"/>
      <c r="O586" s="2"/>
      <c r="P586" s="2"/>
      <c r="Q586" s="2"/>
      <c r="R586" s="2"/>
      <c r="S586" s="52"/>
      <c r="T586" s="52"/>
      <c r="U586" s="52"/>
      <c r="V586" s="52"/>
      <c r="W586" s="52"/>
      <c r="X586" s="52"/>
      <c r="Y586" s="52"/>
      <c r="Z586" s="2"/>
    </row>
    <row r="587" spans="1:26" ht="16.5" customHeight="1">
      <c r="A587" s="2"/>
      <c r="B587" s="2"/>
      <c r="C587" s="14"/>
      <c r="D587" s="14"/>
      <c r="E587" s="14"/>
      <c r="F587" s="14"/>
      <c r="G587" s="14"/>
      <c r="H587" s="2"/>
      <c r="I587" s="2"/>
      <c r="J587" s="2"/>
      <c r="K587" s="2"/>
      <c r="L587" s="2"/>
      <c r="M587" s="2"/>
      <c r="N587" s="2"/>
      <c r="O587" s="2"/>
      <c r="P587" s="2"/>
      <c r="Q587" s="2"/>
      <c r="R587" s="2"/>
      <c r="S587" s="52"/>
      <c r="T587" s="52"/>
      <c r="U587" s="52"/>
      <c r="V587" s="52"/>
      <c r="W587" s="52"/>
      <c r="X587" s="52"/>
      <c r="Y587" s="52"/>
      <c r="Z587" s="2"/>
    </row>
    <row r="588" spans="1:26" ht="16.5" customHeight="1">
      <c r="A588" s="2"/>
      <c r="B588" s="2"/>
      <c r="C588" s="14"/>
      <c r="D588" s="14"/>
      <c r="E588" s="14"/>
      <c r="F588" s="14"/>
      <c r="G588" s="14"/>
      <c r="H588" s="2"/>
      <c r="I588" s="2"/>
      <c r="J588" s="2"/>
      <c r="K588" s="2"/>
      <c r="L588" s="2"/>
      <c r="M588" s="2"/>
      <c r="N588" s="2"/>
      <c r="O588" s="2"/>
      <c r="P588" s="2"/>
      <c r="Q588" s="2"/>
      <c r="R588" s="2"/>
      <c r="S588" s="52"/>
      <c r="T588" s="52"/>
      <c r="U588" s="52"/>
      <c r="V588" s="52"/>
      <c r="W588" s="52"/>
      <c r="X588" s="52"/>
      <c r="Y588" s="52"/>
      <c r="Z588" s="2"/>
    </row>
    <row r="589" spans="1:26" ht="16.5" customHeight="1">
      <c r="A589" s="2"/>
      <c r="B589" s="2"/>
      <c r="C589" s="14"/>
      <c r="D589" s="14"/>
      <c r="E589" s="14"/>
      <c r="F589" s="14"/>
      <c r="G589" s="14"/>
      <c r="H589" s="2"/>
      <c r="I589" s="2"/>
      <c r="J589" s="2"/>
      <c r="K589" s="2"/>
      <c r="L589" s="2"/>
      <c r="M589" s="2"/>
      <c r="N589" s="2"/>
      <c r="O589" s="2"/>
      <c r="P589" s="2"/>
      <c r="Q589" s="2"/>
      <c r="R589" s="2"/>
      <c r="S589" s="52"/>
      <c r="T589" s="52"/>
      <c r="U589" s="52"/>
      <c r="V589" s="52"/>
      <c r="W589" s="52"/>
      <c r="X589" s="52"/>
      <c r="Y589" s="52"/>
      <c r="Z589" s="2"/>
    </row>
    <row r="590" spans="1:26" ht="16.5" customHeight="1">
      <c r="A590" s="2"/>
      <c r="B590" s="2"/>
      <c r="C590" s="14"/>
      <c r="D590" s="14"/>
      <c r="E590" s="14"/>
      <c r="F590" s="14"/>
      <c r="G590" s="14"/>
      <c r="H590" s="2"/>
      <c r="I590" s="2"/>
      <c r="J590" s="2"/>
      <c r="K590" s="2"/>
      <c r="L590" s="2"/>
      <c r="M590" s="2"/>
      <c r="N590" s="2"/>
      <c r="O590" s="2"/>
      <c r="P590" s="2"/>
      <c r="Q590" s="2"/>
      <c r="R590" s="2"/>
      <c r="S590" s="52"/>
      <c r="T590" s="52"/>
      <c r="U590" s="52"/>
      <c r="V590" s="52"/>
      <c r="W590" s="52"/>
      <c r="X590" s="52"/>
      <c r="Y590" s="52"/>
      <c r="Z590" s="2"/>
    </row>
    <row r="591" spans="1:26" ht="16.5" customHeight="1">
      <c r="A591" s="2"/>
      <c r="B591" s="2"/>
      <c r="C591" s="14"/>
      <c r="D591" s="14"/>
      <c r="E591" s="14"/>
      <c r="F591" s="14"/>
      <c r="G591" s="14"/>
      <c r="H591" s="2"/>
      <c r="I591" s="2"/>
      <c r="J591" s="2"/>
      <c r="K591" s="2"/>
      <c r="L591" s="2"/>
      <c r="M591" s="2"/>
      <c r="N591" s="2"/>
      <c r="O591" s="2"/>
      <c r="P591" s="2"/>
      <c r="Q591" s="2"/>
      <c r="R591" s="2"/>
      <c r="S591" s="52"/>
      <c r="T591" s="52"/>
      <c r="U591" s="52"/>
      <c r="V591" s="52"/>
      <c r="W591" s="52"/>
      <c r="X591" s="52"/>
      <c r="Y591" s="52"/>
      <c r="Z591" s="2"/>
    </row>
    <row r="592" spans="1:26" ht="16.5" customHeight="1">
      <c r="A592" s="2"/>
      <c r="B592" s="2"/>
      <c r="C592" s="14"/>
      <c r="D592" s="14"/>
      <c r="E592" s="14"/>
      <c r="F592" s="14"/>
      <c r="G592" s="14"/>
      <c r="H592" s="2"/>
      <c r="I592" s="2"/>
      <c r="J592" s="2"/>
      <c r="K592" s="2"/>
      <c r="L592" s="2"/>
      <c r="M592" s="2"/>
      <c r="N592" s="2"/>
      <c r="O592" s="2"/>
      <c r="P592" s="2"/>
      <c r="Q592" s="2"/>
      <c r="R592" s="2"/>
      <c r="S592" s="52"/>
      <c r="T592" s="52"/>
      <c r="U592" s="52"/>
      <c r="V592" s="52"/>
      <c r="W592" s="52"/>
      <c r="X592" s="52"/>
      <c r="Y592" s="52"/>
      <c r="Z592" s="2"/>
    </row>
    <row r="593" spans="1:26" ht="16.5" customHeight="1">
      <c r="A593" s="2"/>
      <c r="B593" s="2"/>
      <c r="C593" s="14"/>
      <c r="D593" s="14"/>
      <c r="E593" s="14"/>
      <c r="F593" s="14"/>
      <c r="G593" s="14"/>
      <c r="H593" s="2"/>
      <c r="I593" s="2"/>
      <c r="J593" s="2"/>
      <c r="K593" s="2"/>
      <c r="L593" s="2"/>
      <c r="M593" s="2"/>
      <c r="N593" s="2"/>
      <c r="O593" s="2"/>
      <c r="P593" s="2"/>
      <c r="Q593" s="2"/>
      <c r="R593" s="2"/>
      <c r="S593" s="52"/>
      <c r="T593" s="52"/>
      <c r="U593" s="52"/>
      <c r="V593" s="52"/>
      <c r="W593" s="52"/>
      <c r="X593" s="52"/>
      <c r="Y593" s="52"/>
      <c r="Z593" s="2"/>
    </row>
    <row r="594" spans="1:26" ht="16.5" customHeight="1">
      <c r="A594" s="2"/>
      <c r="B594" s="2"/>
      <c r="C594" s="14"/>
      <c r="D594" s="14"/>
      <c r="E594" s="14"/>
      <c r="F594" s="14"/>
      <c r="G594" s="14"/>
      <c r="H594" s="2"/>
      <c r="I594" s="2"/>
      <c r="J594" s="2"/>
      <c r="K594" s="2"/>
      <c r="L594" s="2"/>
      <c r="M594" s="2"/>
      <c r="N594" s="2"/>
      <c r="O594" s="2"/>
      <c r="P594" s="2"/>
      <c r="Q594" s="2"/>
      <c r="R594" s="2"/>
      <c r="S594" s="52"/>
      <c r="T594" s="52"/>
      <c r="U594" s="52"/>
      <c r="V594" s="52"/>
      <c r="W594" s="52"/>
      <c r="X594" s="52"/>
      <c r="Y594" s="52"/>
      <c r="Z594" s="2"/>
    </row>
    <row r="595" spans="1:26" ht="16.5" customHeight="1">
      <c r="A595" s="2"/>
      <c r="B595" s="2"/>
      <c r="C595" s="14"/>
      <c r="D595" s="14"/>
      <c r="E595" s="14"/>
      <c r="F595" s="14"/>
      <c r="G595" s="14"/>
      <c r="H595" s="2"/>
      <c r="I595" s="2"/>
      <c r="J595" s="2"/>
      <c r="K595" s="2"/>
      <c r="L595" s="2"/>
      <c r="M595" s="2"/>
      <c r="N595" s="2"/>
      <c r="O595" s="2"/>
      <c r="P595" s="2"/>
      <c r="Q595" s="2"/>
      <c r="R595" s="2"/>
      <c r="S595" s="52"/>
      <c r="T595" s="52"/>
      <c r="U595" s="52"/>
      <c r="V595" s="52"/>
      <c r="W595" s="52"/>
      <c r="X595" s="52"/>
      <c r="Y595" s="52"/>
      <c r="Z595" s="2"/>
    </row>
    <row r="596" spans="1:26" ht="16.5" customHeight="1">
      <c r="A596" s="2"/>
      <c r="B596" s="2"/>
      <c r="C596" s="14"/>
      <c r="D596" s="14"/>
      <c r="E596" s="14"/>
      <c r="F596" s="14"/>
      <c r="G596" s="14"/>
      <c r="H596" s="2"/>
      <c r="I596" s="2"/>
      <c r="J596" s="2"/>
      <c r="K596" s="2"/>
      <c r="L596" s="2"/>
      <c r="M596" s="2"/>
      <c r="N596" s="2"/>
      <c r="O596" s="2"/>
      <c r="P596" s="2"/>
      <c r="Q596" s="2"/>
      <c r="R596" s="2"/>
      <c r="S596" s="52"/>
      <c r="T596" s="52"/>
      <c r="U596" s="52"/>
      <c r="V596" s="52"/>
      <c r="W596" s="52"/>
      <c r="X596" s="52"/>
      <c r="Y596" s="52"/>
      <c r="Z596" s="2"/>
    </row>
    <row r="597" spans="1:26" ht="16.5" customHeight="1">
      <c r="A597" s="2"/>
      <c r="B597" s="2"/>
      <c r="C597" s="14"/>
      <c r="D597" s="14"/>
      <c r="E597" s="14"/>
      <c r="F597" s="14"/>
      <c r="G597" s="14"/>
      <c r="H597" s="2"/>
      <c r="I597" s="2"/>
      <c r="J597" s="2"/>
      <c r="K597" s="2"/>
      <c r="L597" s="2"/>
      <c r="M597" s="2"/>
      <c r="N597" s="2"/>
      <c r="O597" s="2"/>
      <c r="P597" s="2"/>
      <c r="Q597" s="2"/>
      <c r="R597" s="2"/>
      <c r="S597" s="52"/>
      <c r="T597" s="52"/>
      <c r="U597" s="52"/>
      <c r="V597" s="52"/>
      <c r="W597" s="52"/>
      <c r="X597" s="52"/>
      <c r="Y597" s="52"/>
      <c r="Z597" s="2"/>
    </row>
    <row r="598" spans="1:26" ht="16.5" customHeight="1">
      <c r="A598" s="2"/>
      <c r="B598" s="2"/>
      <c r="C598" s="14"/>
      <c r="D598" s="14"/>
      <c r="E598" s="14"/>
      <c r="F598" s="14"/>
      <c r="G598" s="14"/>
      <c r="H598" s="2"/>
      <c r="I598" s="2"/>
      <c r="J598" s="2"/>
      <c r="K598" s="2"/>
      <c r="L598" s="2"/>
      <c r="M598" s="2"/>
      <c r="N598" s="2"/>
      <c r="O598" s="2"/>
      <c r="P598" s="2"/>
      <c r="Q598" s="2"/>
      <c r="R598" s="2"/>
      <c r="S598" s="52"/>
      <c r="T598" s="52"/>
      <c r="U598" s="52"/>
      <c r="V598" s="52"/>
      <c r="W598" s="52"/>
      <c r="X598" s="52"/>
      <c r="Y598" s="52"/>
      <c r="Z598" s="2"/>
    </row>
    <row r="599" spans="1:26" ht="16.5" customHeight="1">
      <c r="A599" s="2"/>
      <c r="B599" s="2"/>
      <c r="C599" s="14"/>
      <c r="D599" s="14"/>
      <c r="E599" s="14"/>
      <c r="F599" s="14"/>
      <c r="G599" s="14"/>
      <c r="H599" s="2"/>
      <c r="I599" s="2"/>
      <c r="J599" s="2"/>
      <c r="K599" s="2"/>
      <c r="L599" s="2"/>
      <c r="M599" s="2"/>
      <c r="N599" s="2"/>
      <c r="O599" s="2"/>
      <c r="P599" s="2"/>
      <c r="Q599" s="2"/>
      <c r="R599" s="2"/>
      <c r="S599" s="52"/>
      <c r="T599" s="52"/>
      <c r="U599" s="52"/>
      <c r="V599" s="52"/>
      <c r="W599" s="52"/>
      <c r="X599" s="52"/>
      <c r="Y599" s="52"/>
      <c r="Z599" s="2"/>
    </row>
    <row r="600" spans="1:26" ht="16.5" customHeight="1">
      <c r="A600" s="2"/>
      <c r="B600" s="2"/>
      <c r="C600" s="14"/>
      <c r="D600" s="14"/>
      <c r="E600" s="14"/>
      <c r="F600" s="14"/>
      <c r="G600" s="14"/>
      <c r="H600" s="2"/>
      <c r="I600" s="2"/>
      <c r="J600" s="2"/>
      <c r="K600" s="2"/>
      <c r="L600" s="2"/>
      <c r="M600" s="2"/>
      <c r="N600" s="2"/>
      <c r="O600" s="2"/>
      <c r="P600" s="2"/>
      <c r="Q600" s="2"/>
      <c r="R600" s="2"/>
      <c r="S600" s="52"/>
      <c r="T600" s="52"/>
      <c r="U600" s="52"/>
      <c r="V600" s="52"/>
      <c r="W600" s="52"/>
      <c r="X600" s="52"/>
      <c r="Y600" s="52"/>
      <c r="Z600" s="2"/>
    </row>
    <row r="601" spans="1:26" ht="16.5" customHeight="1">
      <c r="A601" s="2"/>
      <c r="B601" s="2"/>
      <c r="C601" s="14"/>
      <c r="D601" s="14"/>
      <c r="E601" s="14"/>
      <c r="F601" s="14"/>
      <c r="G601" s="14"/>
      <c r="H601" s="2"/>
      <c r="I601" s="2"/>
      <c r="J601" s="2"/>
      <c r="K601" s="2"/>
      <c r="L601" s="2"/>
      <c r="M601" s="2"/>
      <c r="N601" s="2"/>
      <c r="O601" s="2"/>
      <c r="P601" s="2"/>
      <c r="Q601" s="2"/>
      <c r="R601" s="2"/>
      <c r="S601" s="52"/>
      <c r="T601" s="52"/>
      <c r="U601" s="52"/>
      <c r="V601" s="52"/>
      <c r="W601" s="52"/>
      <c r="X601" s="52"/>
      <c r="Y601" s="52"/>
      <c r="Z601" s="2"/>
    </row>
    <row r="602" spans="1:26" ht="16.5" customHeight="1">
      <c r="A602" s="2"/>
      <c r="B602" s="2"/>
      <c r="C602" s="14"/>
      <c r="D602" s="14"/>
      <c r="E602" s="14"/>
      <c r="F602" s="14"/>
      <c r="G602" s="14"/>
      <c r="H602" s="2"/>
      <c r="I602" s="2"/>
      <c r="J602" s="2"/>
      <c r="K602" s="2"/>
      <c r="L602" s="2"/>
      <c r="M602" s="2"/>
      <c r="N602" s="2"/>
      <c r="O602" s="2"/>
      <c r="P602" s="2"/>
      <c r="Q602" s="2"/>
      <c r="R602" s="2"/>
      <c r="S602" s="52"/>
      <c r="T602" s="52"/>
      <c r="U602" s="52"/>
      <c r="V602" s="52"/>
      <c r="W602" s="52"/>
      <c r="X602" s="52"/>
      <c r="Y602" s="52"/>
      <c r="Z602" s="2"/>
    </row>
    <row r="603" spans="1:26" ht="16.5" customHeight="1">
      <c r="A603" s="2"/>
      <c r="B603" s="2"/>
      <c r="C603" s="14"/>
      <c r="D603" s="14"/>
      <c r="E603" s="14"/>
      <c r="F603" s="14"/>
      <c r="G603" s="14"/>
      <c r="H603" s="2"/>
      <c r="I603" s="2"/>
      <c r="J603" s="2"/>
      <c r="K603" s="2"/>
      <c r="L603" s="2"/>
      <c r="M603" s="2"/>
      <c r="N603" s="2"/>
      <c r="O603" s="2"/>
      <c r="P603" s="2"/>
      <c r="Q603" s="2"/>
      <c r="R603" s="2"/>
      <c r="S603" s="52"/>
      <c r="T603" s="52"/>
      <c r="U603" s="52"/>
      <c r="V603" s="52"/>
      <c r="W603" s="52"/>
      <c r="X603" s="52"/>
      <c r="Y603" s="52"/>
      <c r="Z603" s="2"/>
    </row>
    <row r="604" spans="1:26" ht="16.5" customHeight="1">
      <c r="A604" s="2"/>
      <c r="B604" s="2"/>
      <c r="C604" s="14"/>
      <c r="D604" s="14"/>
      <c r="E604" s="14"/>
      <c r="F604" s="14"/>
      <c r="G604" s="14"/>
      <c r="H604" s="2"/>
      <c r="I604" s="2"/>
      <c r="J604" s="2"/>
      <c r="K604" s="2"/>
      <c r="L604" s="2"/>
      <c r="M604" s="2"/>
      <c r="N604" s="2"/>
      <c r="O604" s="2"/>
      <c r="P604" s="2"/>
      <c r="Q604" s="2"/>
      <c r="R604" s="2"/>
      <c r="S604" s="52"/>
      <c r="T604" s="52"/>
      <c r="U604" s="52"/>
      <c r="V604" s="52"/>
      <c r="W604" s="52"/>
      <c r="X604" s="52"/>
      <c r="Y604" s="52"/>
      <c r="Z604" s="2"/>
    </row>
    <row r="605" spans="1:26" ht="16.5" customHeight="1">
      <c r="A605" s="2"/>
      <c r="B605" s="2"/>
      <c r="C605" s="14"/>
      <c r="D605" s="14"/>
      <c r="E605" s="14"/>
      <c r="F605" s="14"/>
      <c r="G605" s="14"/>
      <c r="H605" s="2"/>
      <c r="I605" s="2"/>
      <c r="J605" s="2"/>
      <c r="K605" s="2"/>
      <c r="L605" s="2"/>
      <c r="M605" s="2"/>
      <c r="N605" s="2"/>
      <c r="O605" s="2"/>
      <c r="P605" s="2"/>
      <c r="Q605" s="2"/>
      <c r="R605" s="2"/>
      <c r="S605" s="52"/>
      <c r="T605" s="52"/>
      <c r="U605" s="52"/>
      <c r="V605" s="52"/>
      <c r="W605" s="52"/>
      <c r="X605" s="52"/>
      <c r="Y605" s="52"/>
      <c r="Z605" s="2"/>
    </row>
    <row r="606" spans="1:26" ht="16.5" customHeight="1">
      <c r="A606" s="2"/>
      <c r="B606" s="2"/>
      <c r="C606" s="14"/>
      <c r="D606" s="14"/>
      <c r="E606" s="14"/>
      <c r="F606" s="14"/>
      <c r="G606" s="14"/>
      <c r="H606" s="2"/>
      <c r="I606" s="2"/>
      <c r="J606" s="2"/>
      <c r="K606" s="2"/>
      <c r="L606" s="2"/>
      <c r="M606" s="2"/>
      <c r="N606" s="2"/>
      <c r="O606" s="2"/>
      <c r="P606" s="2"/>
      <c r="Q606" s="2"/>
      <c r="R606" s="2"/>
      <c r="S606" s="52"/>
      <c r="T606" s="52"/>
      <c r="U606" s="52"/>
      <c r="V606" s="52"/>
      <c r="W606" s="52"/>
      <c r="X606" s="52"/>
      <c r="Y606" s="52"/>
      <c r="Z606" s="2"/>
    </row>
    <row r="607" spans="1:26" ht="16.5" customHeight="1">
      <c r="A607" s="2"/>
      <c r="B607" s="2"/>
      <c r="C607" s="14"/>
      <c r="D607" s="14"/>
      <c r="E607" s="14"/>
      <c r="F607" s="14"/>
      <c r="G607" s="14"/>
      <c r="H607" s="2"/>
      <c r="I607" s="2"/>
      <c r="J607" s="2"/>
      <c r="K607" s="2"/>
      <c r="L607" s="2"/>
      <c r="M607" s="2"/>
      <c r="N607" s="2"/>
      <c r="O607" s="2"/>
      <c r="P607" s="2"/>
      <c r="Q607" s="2"/>
      <c r="R607" s="2"/>
      <c r="S607" s="52"/>
      <c r="T607" s="52"/>
      <c r="U607" s="52"/>
      <c r="V607" s="52"/>
      <c r="W607" s="52"/>
      <c r="X607" s="52"/>
      <c r="Y607" s="52"/>
      <c r="Z607" s="2"/>
    </row>
    <row r="608" spans="1:26" ht="16.5" customHeight="1">
      <c r="A608" s="2"/>
      <c r="B608" s="2"/>
      <c r="C608" s="14"/>
      <c r="D608" s="14"/>
      <c r="E608" s="14"/>
      <c r="F608" s="14"/>
      <c r="G608" s="14"/>
      <c r="H608" s="2"/>
      <c r="I608" s="2"/>
      <c r="J608" s="2"/>
      <c r="K608" s="2"/>
      <c r="L608" s="2"/>
      <c r="M608" s="2"/>
      <c r="N608" s="2"/>
      <c r="O608" s="2"/>
      <c r="P608" s="2"/>
      <c r="Q608" s="2"/>
      <c r="R608" s="2"/>
      <c r="S608" s="52"/>
      <c r="T608" s="52"/>
      <c r="U608" s="52"/>
      <c r="V608" s="52"/>
      <c r="W608" s="52"/>
      <c r="X608" s="52"/>
      <c r="Y608" s="52"/>
      <c r="Z608" s="2"/>
    </row>
    <row r="609" spans="1:26" ht="16.5" customHeight="1">
      <c r="A609" s="2"/>
      <c r="B609" s="2"/>
      <c r="C609" s="14"/>
      <c r="D609" s="14"/>
      <c r="E609" s="14"/>
      <c r="F609" s="14"/>
      <c r="G609" s="14"/>
      <c r="H609" s="2"/>
      <c r="I609" s="2"/>
      <c r="J609" s="2"/>
      <c r="K609" s="2"/>
      <c r="L609" s="2"/>
      <c r="M609" s="2"/>
      <c r="N609" s="2"/>
      <c r="O609" s="2"/>
      <c r="P609" s="2"/>
      <c r="Q609" s="2"/>
      <c r="R609" s="2"/>
      <c r="S609" s="52"/>
      <c r="T609" s="52"/>
      <c r="U609" s="52"/>
      <c r="V609" s="52"/>
      <c r="W609" s="52"/>
      <c r="X609" s="52"/>
      <c r="Y609" s="52"/>
      <c r="Z609" s="2"/>
    </row>
    <row r="610" spans="1:26" ht="16.5" customHeight="1">
      <c r="A610" s="2"/>
      <c r="B610" s="2"/>
      <c r="C610" s="14"/>
      <c r="D610" s="14"/>
      <c r="E610" s="14"/>
      <c r="F610" s="14"/>
      <c r="G610" s="14"/>
      <c r="H610" s="2"/>
      <c r="I610" s="2"/>
      <c r="J610" s="2"/>
      <c r="K610" s="2"/>
      <c r="L610" s="2"/>
      <c r="M610" s="2"/>
      <c r="N610" s="2"/>
      <c r="O610" s="2"/>
      <c r="P610" s="2"/>
      <c r="Q610" s="2"/>
      <c r="R610" s="2"/>
      <c r="S610" s="52"/>
      <c r="T610" s="52"/>
      <c r="U610" s="52"/>
      <c r="V610" s="52"/>
      <c r="W610" s="52"/>
      <c r="X610" s="52"/>
      <c r="Y610" s="52"/>
      <c r="Z610" s="2"/>
    </row>
    <row r="611" spans="1:26" ht="16.5" customHeight="1">
      <c r="A611" s="2"/>
      <c r="B611" s="2"/>
      <c r="C611" s="14"/>
      <c r="D611" s="14"/>
      <c r="E611" s="14"/>
      <c r="F611" s="14"/>
      <c r="G611" s="14"/>
      <c r="H611" s="2"/>
      <c r="I611" s="2"/>
      <c r="J611" s="2"/>
      <c r="K611" s="2"/>
      <c r="L611" s="2"/>
      <c r="M611" s="2"/>
      <c r="N611" s="2"/>
      <c r="O611" s="2"/>
      <c r="P611" s="2"/>
      <c r="Q611" s="2"/>
      <c r="R611" s="2"/>
      <c r="S611" s="52"/>
      <c r="T611" s="52"/>
      <c r="U611" s="52"/>
      <c r="V611" s="52"/>
      <c r="W611" s="52"/>
      <c r="X611" s="52"/>
      <c r="Y611" s="52"/>
      <c r="Z611" s="2"/>
    </row>
    <row r="612" spans="1:26" ht="16.5" customHeight="1">
      <c r="A612" s="2"/>
      <c r="B612" s="2"/>
      <c r="C612" s="14"/>
      <c r="D612" s="14"/>
      <c r="E612" s="14"/>
      <c r="F612" s="14"/>
      <c r="G612" s="14"/>
      <c r="H612" s="2"/>
      <c r="I612" s="2"/>
      <c r="J612" s="2"/>
      <c r="K612" s="2"/>
      <c r="L612" s="2"/>
      <c r="M612" s="2"/>
      <c r="N612" s="2"/>
      <c r="O612" s="2"/>
      <c r="P612" s="2"/>
      <c r="Q612" s="2"/>
      <c r="R612" s="2"/>
      <c r="S612" s="52"/>
      <c r="T612" s="52"/>
      <c r="U612" s="52"/>
      <c r="V612" s="52"/>
      <c r="W612" s="52"/>
      <c r="X612" s="52"/>
      <c r="Y612" s="52"/>
      <c r="Z612" s="2"/>
    </row>
    <row r="613" spans="1:26" ht="16.5" customHeight="1">
      <c r="A613" s="2"/>
      <c r="B613" s="2"/>
      <c r="C613" s="14"/>
      <c r="D613" s="14"/>
      <c r="E613" s="14"/>
      <c r="F613" s="14"/>
      <c r="G613" s="14"/>
      <c r="H613" s="2"/>
      <c r="I613" s="2"/>
      <c r="J613" s="2"/>
      <c r="K613" s="2"/>
      <c r="L613" s="2"/>
      <c r="M613" s="2"/>
      <c r="N613" s="2"/>
      <c r="O613" s="2"/>
      <c r="P613" s="2"/>
      <c r="Q613" s="2"/>
      <c r="R613" s="2"/>
      <c r="S613" s="52"/>
      <c r="T613" s="52"/>
      <c r="U613" s="52"/>
      <c r="V613" s="52"/>
      <c r="W613" s="52"/>
      <c r="X613" s="52"/>
      <c r="Y613" s="52"/>
      <c r="Z613" s="2"/>
    </row>
    <row r="614" spans="1:26" ht="16.5" customHeight="1">
      <c r="A614" s="2"/>
      <c r="B614" s="2"/>
      <c r="C614" s="14"/>
      <c r="D614" s="14"/>
      <c r="E614" s="14"/>
      <c r="F614" s="14"/>
      <c r="G614" s="14"/>
      <c r="H614" s="2"/>
      <c r="I614" s="2"/>
      <c r="J614" s="2"/>
      <c r="K614" s="2"/>
      <c r="L614" s="2"/>
      <c r="M614" s="2"/>
      <c r="N614" s="2"/>
      <c r="O614" s="2"/>
      <c r="P614" s="2"/>
      <c r="Q614" s="2"/>
      <c r="R614" s="2"/>
      <c r="S614" s="52"/>
      <c r="T614" s="52"/>
      <c r="U614" s="52"/>
      <c r="V614" s="52"/>
      <c r="W614" s="52"/>
      <c r="X614" s="52"/>
      <c r="Y614" s="52"/>
      <c r="Z614" s="2"/>
    </row>
    <row r="615" spans="1:26" ht="16.5" customHeight="1">
      <c r="A615" s="2"/>
      <c r="B615" s="2"/>
      <c r="C615" s="14"/>
      <c r="D615" s="14"/>
      <c r="E615" s="14"/>
      <c r="F615" s="14"/>
      <c r="G615" s="14"/>
      <c r="H615" s="2"/>
      <c r="I615" s="2"/>
      <c r="J615" s="2"/>
      <c r="K615" s="2"/>
      <c r="L615" s="2"/>
      <c r="M615" s="2"/>
      <c r="N615" s="2"/>
      <c r="O615" s="2"/>
      <c r="P615" s="2"/>
      <c r="Q615" s="2"/>
      <c r="R615" s="2"/>
      <c r="S615" s="52"/>
      <c r="T615" s="52"/>
      <c r="U615" s="52"/>
      <c r="V615" s="52"/>
      <c r="W615" s="52"/>
      <c r="X615" s="52"/>
      <c r="Y615" s="52"/>
      <c r="Z615" s="2"/>
    </row>
    <row r="616" spans="1:26" ht="16.5" customHeight="1">
      <c r="A616" s="2"/>
      <c r="B616" s="2"/>
      <c r="C616" s="14"/>
      <c r="D616" s="14"/>
      <c r="E616" s="14"/>
      <c r="F616" s="14"/>
      <c r="G616" s="14"/>
      <c r="H616" s="2"/>
      <c r="I616" s="2"/>
      <c r="J616" s="2"/>
      <c r="K616" s="2"/>
      <c r="L616" s="2"/>
      <c r="M616" s="2"/>
      <c r="N616" s="2"/>
      <c r="O616" s="2"/>
      <c r="P616" s="2"/>
      <c r="Q616" s="2"/>
      <c r="R616" s="2"/>
      <c r="S616" s="52"/>
      <c r="T616" s="52"/>
      <c r="U616" s="52"/>
      <c r="V616" s="52"/>
      <c r="W616" s="52"/>
      <c r="X616" s="52"/>
      <c r="Y616" s="52"/>
      <c r="Z616" s="2"/>
    </row>
    <row r="617" spans="1:26" ht="16.5" customHeight="1">
      <c r="A617" s="2"/>
      <c r="B617" s="2"/>
      <c r="C617" s="14"/>
      <c r="D617" s="14"/>
      <c r="E617" s="14"/>
      <c r="F617" s="14"/>
      <c r="G617" s="14"/>
      <c r="H617" s="2"/>
      <c r="I617" s="2"/>
      <c r="J617" s="2"/>
      <c r="K617" s="2"/>
      <c r="L617" s="2"/>
      <c r="M617" s="2"/>
      <c r="N617" s="2"/>
      <c r="O617" s="2"/>
      <c r="P617" s="2"/>
      <c r="Q617" s="2"/>
      <c r="R617" s="2"/>
      <c r="S617" s="52"/>
      <c r="T617" s="52"/>
      <c r="U617" s="52"/>
      <c r="V617" s="52"/>
      <c r="W617" s="52"/>
      <c r="X617" s="52"/>
      <c r="Y617" s="52"/>
      <c r="Z617" s="2"/>
    </row>
    <row r="618" spans="1:26" ht="16.5" customHeight="1">
      <c r="A618" s="2"/>
      <c r="B618" s="2"/>
      <c r="C618" s="14"/>
      <c r="D618" s="14"/>
      <c r="E618" s="14"/>
      <c r="F618" s="14"/>
      <c r="G618" s="14"/>
      <c r="H618" s="2"/>
      <c r="I618" s="2"/>
      <c r="J618" s="2"/>
      <c r="K618" s="2"/>
      <c r="L618" s="2"/>
      <c r="M618" s="2"/>
      <c r="N618" s="2"/>
      <c r="O618" s="2"/>
      <c r="P618" s="2"/>
      <c r="Q618" s="2"/>
      <c r="R618" s="2"/>
      <c r="S618" s="52"/>
      <c r="T618" s="52"/>
      <c r="U618" s="52"/>
      <c r="V618" s="52"/>
      <c r="W618" s="52"/>
      <c r="X618" s="52"/>
      <c r="Y618" s="52"/>
      <c r="Z618" s="2"/>
    </row>
    <row r="619" spans="1:26" ht="16.5" customHeight="1">
      <c r="A619" s="2"/>
      <c r="B619" s="2"/>
      <c r="C619" s="14"/>
      <c r="D619" s="14"/>
      <c r="E619" s="14"/>
      <c r="F619" s="14"/>
      <c r="G619" s="14"/>
      <c r="H619" s="2"/>
      <c r="I619" s="2"/>
      <c r="J619" s="2"/>
      <c r="K619" s="2"/>
      <c r="L619" s="2"/>
      <c r="M619" s="2"/>
      <c r="N619" s="2"/>
      <c r="O619" s="2"/>
      <c r="P619" s="2"/>
      <c r="Q619" s="2"/>
      <c r="R619" s="2"/>
      <c r="S619" s="52"/>
      <c r="T619" s="52"/>
      <c r="U619" s="52"/>
      <c r="V619" s="52"/>
      <c r="W619" s="52"/>
      <c r="X619" s="52"/>
      <c r="Y619" s="52"/>
      <c r="Z619" s="2"/>
    </row>
    <row r="620" spans="1:26" ht="16.5" customHeight="1">
      <c r="A620" s="2"/>
      <c r="B620" s="2"/>
      <c r="C620" s="14"/>
      <c r="D620" s="14"/>
      <c r="E620" s="14"/>
      <c r="F620" s="14"/>
      <c r="G620" s="14"/>
      <c r="H620" s="2"/>
      <c r="I620" s="2"/>
      <c r="J620" s="2"/>
      <c r="K620" s="2"/>
      <c r="L620" s="2"/>
      <c r="M620" s="2"/>
      <c r="N620" s="2"/>
      <c r="O620" s="2"/>
      <c r="P620" s="2"/>
      <c r="Q620" s="2"/>
      <c r="R620" s="2"/>
      <c r="S620" s="52"/>
      <c r="T620" s="52"/>
      <c r="U620" s="52"/>
      <c r="V620" s="52"/>
      <c r="W620" s="52"/>
      <c r="X620" s="52"/>
      <c r="Y620" s="52"/>
      <c r="Z620" s="2"/>
    </row>
    <row r="621" spans="1:26" ht="16.5" customHeight="1">
      <c r="A621" s="2"/>
      <c r="B621" s="2"/>
      <c r="C621" s="14"/>
      <c r="D621" s="14"/>
      <c r="E621" s="14"/>
      <c r="F621" s="14"/>
      <c r="G621" s="14"/>
      <c r="H621" s="2"/>
      <c r="I621" s="2"/>
      <c r="J621" s="2"/>
      <c r="K621" s="2"/>
      <c r="L621" s="2"/>
      <c r="M621" s="2"/>
      <c r="N621" s="2"/>
      <c r="O621" s="2"/>
      <c r="P621" s="2"/>
      <c r="Q621" s="2"/>
      <c r="R621" s="2"/>
      <c r="S621" s="52"/>
      <c r="T621" s="52"/>
      <c r="U621" s="52"/>
      <c r="V621" s="52"/>
      <c r="W621" s="52"/>
      <c r="X621" s="52"/>
      <c r="Y621" s="52"/>
      <c r="Z621" s="2"/>
    </row>
    <row r="622" spans="1:26" ht="16.5" customHeight="1">
      <c r="A622" s="2"/>
      <c r="B622" s="2"/>
      <c r="C622" s="14"/>
      <c r="D622" s="14"/>
      <c r="E622" s="14"/>
      <c r="F622" s="14"/>
      <c r="G622" s="14"/>
      <c r="H622" s="2"/>
      <c r="I622" s="2"/>
      <c r="J622" s="2"/>
      <c r="K622" s="2"/>
      <c r="L622" s="2"/>
      <c r="M622" s="2"/>
      <c r="N622" s="2"/>
      <c r="O622" s="2"/>
      <c r="P622" s="2"/>
      <c r="Q622" s="2"/>
      <c r="R622" s="2"/>
      <c r="S622" s="52"/>
      <c r="T622" s="52"/>
      <c r="U622" s="52"/>
      <c r="V622" s="52"/>
      <c r="W622" s="52"/>
      <c r="X622" s="52"/>
      <c r="Y622" s="52"/>
      <c r="Z622" s="2"/>
    </row>
    <row r="623" spans="1:26" ht="16.5" customHeight="1">
      <c r="A623" s="2"/>
      <c r="B623" s="2"/>
      <c r="C623" s="14"/>
      <c r="D623" s="14"/>
      <c r="E623" s="14"/>
      <c r="F623" s="14"/>
      <c r="G623" s="14"/>
      <c r="H623" s="2"/>
      <c r="I623" s="2"/>
      <c r="J623" s="2"/>
      <c r="K623" s="2"/>
      <c r="L623" s="2"/>
      <c r="M623" s="2"/>
      <c r="N623" s="2"/>
      <c r="O623" s="2"/>
      <c r="P623" s="2"/>
      <c r="Q623" s="2"/>
      <c r="R623" s="2"/>
      <c r="S623" s="52"/>
      <c r="T623" s="52"/>
      <c r="U623" s="52"/>
      <c r="V623" s="52"/>
      <c r="W623" s="52"/>
      <c r="X623" s="52"/>
      <c r="Y623" s="52"/>
      <c r="Z623" s="2"/>
    </row>
    <row r="624" spans="1:26" ht="16.5" customHeight="1">
      <c r="A624" s="2"/>
      <c r="B624" s="2"/>
      <c r="C624" s="14"/>
      <c r="D624" s="14"/>
      <c r="E624" s="14"/>
      <c r="F624" s="14"/>
      <c r="G624" s="14"/>
      <c r="H624" s="2"/>
      <c r="I624" s="2"/>
      <c r="J624" s="2"/>
      <c r="K624" s="2"/>
      <c r="L624" s="2"/>
      <c r="M624" s="2"/>
      <c r="N624" s="2"/>
      <c r="O624" s="2"/>
      <c r="P624" s="2"/>
      <c r="Q624" s="2"/>
      <c r="R624" s="2"/>
      <c r="S624" s="52"/>
      <c r="T624" s="52"/>
      <c r="U624" s="52"/>
      <c r="V624" s="52"/>
      <c r="W624" s="52"/>
      <c r="X624" s="52"/>
      <c r="Y624" s="52"/>
      <c r="Z624" s="2"/>
    </row>
    <row r="625" spans="1:26" ht="16.5" customHeight="1">
      <c r="A625" s="2"/>
      <c r="B625" s="2"/>
      <c r="C625" s="14"/>
      <c r="D625" s="14"/>
      <c r="E625" s="14"/>
      <c r="F625" s="14"/>
      <c r="G625" s="14"/>
      <c r="H625" s="2"/>
      <c r="I625" s="2"/>
      <c r="J625" s="2"/>
      <c r="K625" s="2"/>
      <c r="L625" s="2"/>
      <c r="M625" s="2"/>
      <c r="N625" s="2"/>
      <c r="O625" s="2"/>
      <c r="P625" s="2"/>
      <c r="Q625" s="2"/>
      <c r="R625" s="2"/>
      <c r="S625" s="52"/>
      <c r="T625" s="52"/>
      <c r="U625" s="52"/>
      <c r="V625" s="52"/>
      <c r="W625" s="52"/>
      <c r="X625" s="52"/>
      <c r="Y625" s="52"/>
      <c r="Z625" s="2"/>
    </row>
    <row r="626" spans="1:26" ht="16.5" customHeight="1">
      <c r="A626" s="2"/>
      <c r="B626" s="2"/>
      <c r="C626" s="14"/>
      <c r="D626" s="14"/>
      <c r="E626" s="14"/>
      <c r="F626" s="14"/>
      <c r="G626" s="14"/>
      <c r="H626" s="2"/>
      <c r="I626" s="2"/>
      <c r="J626" s="2"/>
      <c r="K626" s="2"/>
      <c r="L626" s="2"/>
      <c r="M626" s="2"/>
      <c r="N626" s="2"/>
      <c r="O626" s="2"/>
      <c r="P626" s="2"/>
      <c r="Q626" s="2"/>
      <c r="R626" s="2"/>
      <c r="S626" s="52"/>
      <c r="T626" s="52"/>
      <c r="U626" s="52"/>
      <c r="V626" s="52"/>
      <c r="W626" s="52"/>
      <c r="X626" s="52"/>
      <c r="Y626" s="52"/>
      <c r="Z626" s="2"/>
    </row>
    <row r="627" spans="1:26" ht="16.5" customHeight="1">
      <c r="A627" s="2"/>
      <c r="B627" s="2"/>
      <c r="C627" s="14"/>
      <c r="D627" s="14"/>
      <c r="E627" s="14"/>
      <c r="F627" s="14"/>
      <c r="G627" s="14"/>
      <c r="H627" s="2"/>
      <c r="I627" s="2"/>
      <c r="J627" s="2"/>
      <c r="K627" s="2"/>
      <c r="L627" s="2"/>
      <c r="M627" s="2"/>
      <c r="N627" s="2"/>
      <c r="O627" s="2"/>
      <c r="P627" s="2"/>
      <c r="Q627" s="2"/>
      <c r="R627" s="2"/>
      <c r="S627" s="52"/>
      <c r="T627" s="52"/>
      <c r="U627" s="52"/>
      <c r="V627" s="52"/>
      <c r="W627" s="52"/>
      <c r="X627" s="52"/>
      <c r="Y627" s="52"/>
      <c r="Z627" s="2"/>
    </row>
    <row r="628" spans="1:26" ht="16.5" customHeight="1">
      <c r="A628" s="2"/>
      <c r="B628" s="2"/>
      <c r="C628" s="14"/>
      <c r="D628" s="14"/>
      <c r="E628" s="14"/>
      <c r="F628" s="14"/>
      <c r="G628" s="14"/>
      <c r="H628" s="2"/>
      <c r="I628" s="2"/>
      <c r="J628" s="2"/>
      <c r="K628" s="2"/>
      <c r="L628" s="2"/>
      <c r="M628" s="2"/>
      <c r="N628" s="2"/>
      <c r="O628" s="2"/>
      <c r="P628" s="2"/>
      <c r="Q628" s="2"/>
      <c r="R628" s="2"/>
      <c r="S628" s="52"/>
      <c r="T628" s="52"/>
      <c r="U628" s="52"/>
      <c r="V628" s="52"/>
      <c r="W628" s="52"/>
      <c r="X628" s="52"/>
      <c r="Y628" s="52"/>
      <c r="Z628" s="2"/>
    </row>
    <row r="629" spans="1:26" ht="16.5" customHeight="1">
      <c r="A629" s="2"/>
      <c r="B629" s="2"/>
      <c r="C629" s="14"/>
      <c r="D629" s="14"/>
      <c r="E629" s="14"/>
      <c r="F629" s="14"/>
      <c r="G629" s="14"/>
      <c r="H629" s="2"/>
      <c r="I629" s="2"/>
      <c r="J629" s="2"/>
      <c r="K629" s="2"/>
      <c r="L629" s="2"/>
      <c r="M629" s="2"/>
      <c r="N629" s="2"/>
      <c r="O629" s="2"/>
      <c r="P629" s="2"/>
      <c r="Q629" s="2"/>
      <c r="R629" s="2"/>
      <c r="S629" s="52"/>
      <c r="T629" s="52"/>
      <c r="U629" s="52"/>
      <c r="V629" s="52"/>
      <c r="W629" s="52"/>
      <c r="X629" s="52"/>
      <c r="Y629" s="52"/>
      <c r="Z629" s="2"/>
    </row>
    <row r="630" spans="1:26" ht="16.5" customHeight="1">
      <c r="A630" s="2"/>
      <c r="B630" s="2"/>
      <c r="C630" s="14"/>
      <c r="D630" s="14"/>
      <c r="E630" s="14"/>
      <c r="F630" s="14"/>
      <c r="G630" s="14"/>
      <c r="H630" s="2"/>
      <c r="I630" s="2"/>
      <c r="J630" s="2"/>
      <c r="K630" s="2"/>
      <c r="L630" s="2"/>
      <c r="M630" s="2"/>
      <c r="N630" s="2"/>
      <c r="O630" s="2"/>
      <c r="P630" s="2"/>
      <c r="Q630" s="2"/>
      <c r="R630" s="2"/>
      <c r="S630" s="52"/>
      <c r="T630" s="52"/>
      <c r="U630" s="52"/>
      <c r="V630" s="52"/>
      <c r="W630" s="52"/>
      <c r="X630" s="52"/>
      <c r="Y630" s="52"/>
      <c r="Z630" s="2"/>
    </row>
    <row r="631" spans="1:26" ht="16.5" customHeight="1">
      <c r="A631" s="2"/>
      <c r="B631" s="2"/>
      <c r="C631" s="14"/>
      <c r="D631" s="14"/>
      <c r="E631" s="14"/>
      <c r="F631" s="14"/>
      <c r="G631" s="14"/>
      <c r="H631" s="2"/>
      <c r="I631" s="2"/>
      <c r="J631" s="2"/>
      <c r="K631" s="2"/>
      <c r="L631" s="2"/>
      <c r="M631" s="2"/>
      <c r="N631" s="2"/>
      <c r="O631" s="2"/>
      <c r="P631" s="2"/>
      <c r="Q631" s="2"/>
      <c r="R631" s="2"/>
      <c r="S631" s="52"/>
      <c r="T631" s="52"/>
      <c r="U631" s="52"/>
      <c r="V631" s="52"/>
      <c r="W631" s="52"/>
      <c r="X631" s="52"/>
      <c r="Y631" s="52"/>
      <c r="Z631" s="2"/>
    </row>
    <row r="632" spans="1:26" ht="16.5" customHeight="1">
      <c r="A632" s="2"/>
      <c r="B632" s="2"/>
      <c r="C632" s="14"/>
      <c r="D632" s="14"/>
      <c r="E632" s="14"/>
      <c r="F632" s="14"/>
      <c r="G632" s="14"/>
      <c r="H632" s="2"/>
      <c r="I632" s="2"/>
      <c r="J632" s="2"/>
      <c r="K632" s="2"/>
      <c r="L632" s="2"/>
      <c r="M632" s="2"/>
      <c r="N632" s="2"/>
      <c r="O632" s="2"/>
      <c r="P632" s="2"/>
      <c r="Q632" s="2"/>
      <c r="R632" s="2"/>
      <c r="S632" s="52"/>
      <c r="T632" s="52"/>
      <c r="U632" s="52"/>
      <c r="V632" s="52"/>
      <c r="W632" s="52"/>
      <c r="X632" s="52"/>
      <c r="Y632" s="52"/>
      <c r="Z632" s="2"/>
    </row>
    <row r="633" spans="1:26" ht="16.5" customHeight="1">
      <c r="A633" s="2"/>
      <c r="B633" s="2"/>
      <c r="C633" s="14"/>
      <c r="D633" s="14"/>
      <c r="E633" s="14"/>
      <c r="F633" s="14"/>
      <c r="G633" s="14"/>
      <c r="H633" s="2"/>
      <c r="I633" s="2"/>
      <c r="J633" s="2"/>
      <c r="K633" s="2"/>
      <c r="L633" s="2"/>
      <c r="M633" s="2"/>
      <c r="N633" s="2"/>
      <c r="O633" s="2"/>
      <c r="P633" s="2"/>
      <c r="Q633" s="2"/>
      <c r="R633" s="2"/>
      <c r="S633" s="52"/>
      <c r="T633" s="52"/>
      <c r="U633" s="52"/>
      <c r="V633" s="52"/>
      <c r="W633" s="52"/>
      <c r="X633" s="52"/>
      <c r="Y633" s="52"/>
      <c r="Z633" s="2"/>
    </row>
    <row r="634" spans="1:26" ht="16.5" customHeight="1">
      <c r="A634" s="2"/>
      <c r="B634" s="2"/>
      <c r="C634" s="14"/>
      <c r="D634" s="14"/>
      <c r="E634" s="14"/>
      <c r="F634" s="14"/>
      <c r="G634" s="14"/>
      <c r="H634" s="2"/>
      <c r="I634" s="2"/>
      <c r="J634" s="2"/>
      <c r="K634" s="2"/>
      <c r="L634" s="2"/>
      <c r="M634" s="2"/>
      <c r="N634" s="2"/>
      <c r="O634" s="2"/>
      <c r="P634" s="2"/>
      <c r="Q634" s="2"/>
      <c r="R634" s="2"/>
      <c r="S634" s="52"/>
      <c r="T634" s="52"/>
      <c r="U634" s="52"/>
      <c r="V634" s="52"/>
      <c r="W634" s="52"/>
      <c r="X634" s="52"/>
      <c r="Y634" s="52"/>
      <c r="Z634" s="2"/>
    </row>
    <row r="635" spans="1:26" ht="16.5" customHeight="1">
      <c r="A635" s="2"/>
      <c r="B635" s="2"/>
      <c r="C635" s="14"/>
      <c r="D635" s="14"/>
      <c r="E635" s="14"/>
      <c r="F635" s="14"/>
      <c r="G635" s="14"/>
      <c r="H635" s="2"/>
      <c r="I635" s="2"/>
      <c r="J635" s="2"/>
      <c r="K635" s="2"/>
      <c r="L635" s="2"/>
      <c r="M635" s="2"/>
      <c r="N635" s="2"/>
      <c r="O635" s="2"/>
      <c r="P635" s="2"/>
      <c r="Q635" s="2"/>
      <c r="R635" s="2"/>
      <c r="S635" s="52"/>
      <c r="T635" s="52"/>
      <c r="U635" s="52"/>
      <c r="V635" s="52"/>
      <c r="W635" s="52"/>
      <c r="X635" s="52"/>
      <c r="Y635" s="52"/>
      <c r="Z635" s="2"/>
    </row>
    <row r="636" spans="1:26" ht="16.5" customHeight="1">
      <c r="A636" s="2"/>
      <c r="B636" s="2"/>
      <c r="C636" s="14"/>
      <c r="D636" s="14"/>
      <c r="E636" s="14"/>
      <c r="F636" s="14"/>
      <c r="G636" s="14"/>
      <c r="H636" s="2"/>
      <c r="I636" s="2"/>
      <c r="J636" s="2"/>
      <c r="K636" s="2"/>
      <c r="L636" s="2"/>
      <c r="M636" s="2"/>
      <c r="N636" s="2"/>
      <c r="O636" s="2"/>
      <c r="P636" s="2"/>
      <c r="Q636" s="2"/>
      <c r="R636" s="2"/>
      <c r="S636" s="52"/>
      <c r="T636" s="52"/>
      <c r="U636" s="52"/>
      <c r="V636" s="52"/>
      <c r="W636" s="52"/>
      <c r="X636" s="52"/>
      <c r="Y636" s="52"/>
      <c r="Z636" s="2"/>
    </row>
    <row r="637" spans="1:26" ht="16.5" customHeight="1">
      <c r="A637" s="2"/>
      <c r="B637" s="2"/>
      <c r="C637" s="14"/>
      <c r="D637" s="14"/>
      <c r="E637" s="14"/>
      <c r="F637" s="14"/>
      <c r="G637" s="14"/>
      <c r="H637" s="2"/>
      <c r="I637" s="2"/>
      <c r="J637" s="2"/>
      <c r="K637" s="2"/>
      <c r="L637" s="2"/>
      <c r="M637" s="2"/>
      <c r="N637" s="2"/>
      <c r="O637" s="2"/>
      <c r="P637" s="2"/>
      <c r="Q637" s="2"/>
      <c r="R637" s="2"/>
      <c r="S637" s="52"/>
      <c r="T637" s="52"/>
      <c r="U637" s="52"/>
      <c r="V637" s="52"/>
      <c r="W637" s="52"/>
      <c r="X637" s="52"/>
      <c r="Y637" s="52"/>
      <c r="Z637" s="2"/>
    </row>
    <row r="638" spans="1:26" ht="16.5" customHeight="1">
      <c r="A638" s="2"/>
      <c r="B638" s="2"/>
      <c r="C638" s="14"/>
      <c r="D638" s="14"/>
      <c r="E638" s="14"/>
      <c r="F638" s="14"/>
      <c r="G638" s="14"/>
      <c r="H638" s="2"/>
      <c r="I638" s="2"/>
      <c r="J638" s="2"/>
      <c r="K638" s="2"/>
      <c r="L638" s="2"/>
      <c r="M638" s="2"/>
      <c r="N638" s="2"/>
      <c r="O638" s="2"/>
      <c r="P638" s="2"/>
      <c r="Q638" s="2"/>
      <c r="R638" s="2"/>
      <c r="S638" s="52"/>
      <c r="T638" s="52"/>
      <c r="U638" s="52"/>
      <c r="V638" s="52"/>
      <c r="W638" s="52"/>
      <c r="X638" s="52"/>
      <c r="Y638" s="52"/>
      <c r="Z638" s="2"/>
    </row>
    <row r="639" spans="1:26" ht="16.5" customHeight="1">
      <c r="A639" s="2"/>
      <c r="B639" s="2"/>
      <c r="C639" s="14"/>
      <c r="D639" s="14"/>
      <c r="E639" s="14"/>
      <c r="F639" s="14"/>
      <c r="G639" s="14"/>
      <c r="H639" s="2"/>
      <c r="I639" s="2"/>
      <c r="J639" s="2"/>
      <c r="K639" s="2"/>
      <c r="L639" s="2"/>
      <c r="M639" s="2"/>
      <c r="N639" s="2"/>
      <c r="O639" s="2"/>
      <c r="P639" s="2"/>
      <c r="Q639" s="2"/>
      <c r="R639" s="2"/>
      <c r="S639" s="52"/>
      <c r="T639" s="52"/>
      <c r="U639" s="52"/>
      <c r="V639" s="52"/>
      <c r="W639" s="52"/>
      <c r="X639" s="52"/>
      <c r="Y639" s="52"/>
      <c r="Z639" s="2"/>
    </row>
    <row r="640" spans="1:26" ht="16.5" customHeight="1">
      <c r="A640" s="2"/>
      <c r="B640" s="2"/>
      <c r="C640" s="14"/>
      <c r="D640" s="14"/>
      <c r="E640" s="14"/>
      <c r="F640" s="14"/>
      <c r="G640" s="14"/>
      <c r="H640" s="2"/>
      <c r="I640" s="2"/>
      <c r="J640" s="2"/>
      <c r="K640" s="2"/>
      <c r="L640" s="2"/>
      <c r="M640" s="2"/>
      <c r="N640" s="2"/>
      <c r="O640" s="2"/>
      <c r="P640" s="2"/>
      <c r="Q640" s="2"/>
      <c r="R640" s="2"/>
      <c r="S640" s="52"/>
      <c r="T640" s="52"/>
      <c r="U640" s="52"/>
      <c r="V640" s="52"/>
      <c r="W640" s="52"/>
      <c r="X640" s="52"/>
      <c r="Y640" s="52"/>
      <c r="Z640" s="2"/>
    </row>
    <row r="641" spans="1:26" ht="16.5" customHeight="1">
      <c r="A641" s="2"/>
      <c r="B641" s="2"/>
      <c r="C641" s="14"/>
      <c r="D641" s="14"/>
      <c r="E641" s="14"/>
      <c r="F641" s="14"/>
      <c r="G641" s="14"/>
      <c r="H641" s="2"/>
      <c r="I641" s="2"/>
      <c r="J641" s="2"/>
      <c r="K641" s="2"/>
      <c r="L641" s="2"/>
      <c r="M641" s="2"/>
      <c r="N641" s="2"/>
      <c r="O641" s="2"/>
      <c r="P641" s="2"/>
      <c r="Q641" s="2"/>
      <c r="R641" s="2"/>
      <c r="S641" s="52"/>
      <c r="T641" s="52"/>
      <c r="U641" s="52"/>
      <c r="V641" s="52"/>
      <c r="W641" s="52"/>
      <c r="X641" s="52"/>
      <c r="Y641" s="52"/>
      <c r="Z641" s="2"/>
    </row>
    <row r="642" spans="1:26" ht="16.5" customHeight="1">
      <c r="A642" s="2"/>
      <c r="B642" s="2"/>
      <c r="C642" s="14"/>
      <c r="D642" s="14"/>
      <c r="E642" s="14"/>
      <c r="F642" s="14"/>
      <c r="G642" s="14"/>
      <c r="H642" s="2"/>
      <c r="I642" s="2"/>
      <c r="J642" s="2"/>
      <c r="K642" s="2"/>
      <c r="L642" s="2"/>
      <c r="M642" s="2"/>
      <c r="N642" s="2"/>
      <c r="O642" s="2"/>
      <c r="P642" s="2"/>
      <c r="Q642" s="2"/>
      <c r="R642" s="2"/>
      <c r="S642" s="52"/>
      <c r="T642" s="52"/>
      <c r="U642" s="52"/>
      <c r="V642" s="52"/>
      <c r="W642" s="52"/>
      <c r="X642" s="52"/>
      <c r="Y642" s="52"/>
      <c r="Z642" s="2"/>
    </row>
    <row r="643" spans="1:26" ht="16.5" customHeight="1">
      <c r="A643" s="2"/>
      <c r="B643" s="2"/>
      <c r="C643" s="14"/>
      <c r="D643" s="14"/>
      <c r="E643" s="14"/>
      <c r="F643" s="14"/>
      <c r="G643" s="14"/>
      <c r="H643" s="2"/>
      <c r="I643" s="2"/>
      <c r="J643" s="2"/>
      <c r="K643" s="2"/>
      <c r="L643" s="2"/>
      <c r="M643" s="2"/>
      <c r="N643" s="2"/>
      <c r="O643" s="2"/>
      <c r="P643" s="2"/>
      <c r="Q643" s="2"/>
      <c r="R643" s="2"/>
      <c r="S643" s="52"/>
      <c r="T643" s="52"/>
      <c r="U643" s="52"/>
      <c r="V643" s="52"/>
      <c r="W643" s="52"/>
      <c r="X643" s="52"/>
      <c r="Y643" s="52"/>
      <c r="Z643" s="2"/>
    </row>
    <row r="644" spans="1:26" ht="16.5" customHeight="1">
      <c r="A644" s="2"/>
      <c r="B644" s="2"/>
      <c r="C644" s="14"/>
      <c r="D644" s="14"/>
      <c r="E644" s="14"/>
      <c r="F644" s="14"/>
      <c r="G644" s="14"/>
      <c r="H644" s="2"/>
      <c r="I644" s="2"/>
      <c r="J644" s="2"/>
      <c r="K644" s="2"/>
      <c r="L644" s="2"/>
      <c r="M644" s="2"/>
      <c r="N644" s="2"/>
      <c r="O644" s="2"/>
      <c r="P644" s="2"/>
      <c r="Q644" s="2"/>
      <c r="R644" s="2"/>
      <c r="S644" s="52"/>
      <c r="T644" s="52"/>
      <c r="U644" s="52"/>
      <c r="V644" s="52"/>
      <c r="W644" s="52"/>
      <c r="X644" s="52"/>
      <c r="Y644" s="52"/>
      <c r="Z644" s="2"/>
    </row>
    <row r="645" spans="1:26" ht="16.5" customHeight="1">
      <c r="A645" s="2"/>
      <c r="B645" s="2"/>
      <c r="C645" s="14"/>
      <c r="D645" s="14"/>
      <c r="E645" s="14"/>
      <c r="F645" s="14"/>
      <c r="G645" s="14"/>
      <c r="H645" s="2"/>
      <c r="I645" s="2"/>
      <c r="J645" s="2"/>
      <c r="K645" s="2"/>
      <c r="L645" s="2"/>
      <c r="M645" s="2"/>
      <c r="N645" s="2"/>
      <c r="O645" s="2"/>
      <c r="P645" s="2"/>
      <c r="Q645" s="2"/>
      <c r="R645" s="2"/>
      <c r="S645" s="52"/>
      <c r="T645" s="52"/>
      <c r="U645" s="52"/>
      <c r="V645" s="52"/>
      <c r="W645" s="52"/>
      <c r="X645" s="52"/>
      <c r="Y645" s="52"/>
      <c r="Z645" s="2"/>
    </row>
    <row r="646" spans="1:26" ht="16.5" customHeight="1">
      <c r="A646" s="2"/>
      <c r="B646" s="2"/>
      <c r="C646" s="14"/>
      <c r="D646" s="14"/>
      <c r="E646" s="14"/>
      <c r="F646" s="14"/>
      <c r="G646" s="14"/>
      <c r="H646" s="2"/>
      <c r="I646" s="2"/>
      <c r="J646" s="2"/>
      <c r="K646" s="2"/>
      <c r="L646" s="2"/>
      <c r="M646" s="2"/>
      <c r="N646" s="2"/>
      <c r="O646" s="2"/>
      <c r="P646" s="2"/>
      <c r="Q646" s="2"/>
      <c r="R646" s="2"/>
      <c r="S646" s="52"/>
      <c r="T646" s="52"/>
      <c r="U646" s="52"/>
      <c r="V646" s="52"/>
      <c r="W646" s="52"/>
      <c r="X646" s="52"/>
      <c r="Y646" s="52"/>
      <c r="Z646" s="2"/>
    </row>
    <row r="647" spans="1:26" ht="16.5" customHeight="1">
      <c r="A647" s="2"/>
      <c r="B647" s="2"/>
      <c r="C647" s="14"/>
      <c r="D647" s="14"/>
      <c r="E647" s="14"/>
      <c r="F647" s="14"/>
      <c r="G647" s="14"/>
      <c r="H647" s="2"/>
      <c r="I647" s="2"/>
      <c r="J647" s="2"/>
      <c r="K647" s="2"/>
      <c r="L647" s="2"/>
      <c r="M647" s="2"/>
      <c r="N647" s="2"/>
      <c r="O647" s="2"/>
      <c r="P647" s="2"/>
      <c r="Q647" s="2"/>
      <c r="R647" s="2"/>
      <c r="S647" s="52"/>
      <c r="T647" s="52"/>
      <c r="U647" s="52"/>
      <c r="V647" s="52"/>
      <c r="W647" s="52"/>
      <c r="X647" s="52"/>
      <c r="Y647" s="52"/>
      <c r="Z647" s="2"/>
    </row>
    <row r="648" spans="1:26" ht="16.5" customHeight="1">
      <c r="A648" s="2"/>
      <c r="B648" s="2"/>
      <c r="C648" s="14"/>
      <c r="D648" s="14"/>
      <c r="E648" s="14"/>
      <c r="F648" s="14"/>
      <c r="G648" s="14"/>
      <c r="H648" s="2"/>
      <c r="I648" s="2"/>
      <c r="J648" s="2"/>
      <c r="K648" s="2"/>
      <c r="L648" s="2"/>
      <c r="M648" s="2"/>
      <c r="N648" s="2"/>
      <c r="O648" s="2"/>
      <c r="P648" s="2"/>
      <c r="Q648" s="2"/>
      <c r="R648" s="2"/>
      <c r="S648" s="52"/>
      <c r="T648" s="52"/>
      <c r="U648" s="52"/>
      <c r="V648" s="52"/>
      <c r="W648" s="52"/>
      <c r="X648" s="52"/>
      <c r="Y648" s="52"/>
      <c r="Z648" s="2"/>
    </row>
    <row r="649" spans="1:26" ht="16.5" customHeight="1">
      <c r="A649" s="2"/>
      <c r="B649" s="2"/>
      <c r="C649" s="14"/>
      <c r="D649" s="14"/>
      <c r="E649" s="14"/>
      <c r="F649" s="14"/>
      <c r="G649" s="14"/>
      <c r="H649" s="2"/>
      <c r="I649" s="2"/>
      <c r="J649" s="2"/>
      <c r="K649" s="2"/>
      <c r="L649" s="2"/>
      <c r="M649" s="2"/>
      <c r="N649" s="2"/>
      <c r="O649" s="2"/>
      <c r="P649" s="2"/>
      <c r="Q649" s="2"/>
      <c r="R649" s="2"/>
      <c r="S649" s="52"/>
      <c r="T649" s="52"/>
      <c r="U649" s="52"/>
      <c r="V649" s="52"/>
      <c r="W649" s="52"/>
      <c r="X649" s="52"/>
      <c r="Y649" s="52"/>
      <c r="Z649" s="2"/>
    </row>
    <row r="650" spans="1:26" ht="16.5" customHeight="1">
      <c r="A650" s="2"/>
      <c r="B650" s="2"/>
      <c r="C650" s="14"/>
      <c r="D650" s="14"/>
      <c r="E650" s="14"/>
      <c r="F650" s="14"/>
      <c r="G650" s="14"/>
      <c r="H650" s="2"/>
      <c r="I650" s="2"/>
      <c r="J650" s="2"/>
      <c r="K650" s="2"/>
      <c r="L650" s="2"/>
      <c r="M650" s="2"/>
      <c r="N650" s="2"/>
      <c r="O650" s="2"/>
      <c r="P650" s="2"/>
      <c r="Q650" s="2"/>
      <c r="R650" s="2"/>
      <c r="S650" s="52"/>
      <c r="T650" s="52"/>
      <c r="U650" s="52"/>
      <c r="V650" s="52"/>
      <c r="W650" s="52"/>
      <c r="X650" s="52"/>
      <c r="Y650" s="52"/>
      <c r="Z650" s="2"/>
    </row>
    <row r="651" spans="1:26" ht="16.5" customHeight="1">
      <c r="A651" s="2"/>
      <c r="B651" s="2"/>
      <c r="C651" s="14"/>
      <c r="D651" s="14"/>
      <c r="E651" s="14"/>
      <c r="F651" s="14"/>
      <c r="G651" s="14"/>
      <c r="H651" s="2"/>
      <c r="I651" s="2"/>
      <c r="J651" s="2"/>
      <c r="K651" s="2"/>
      <c r="L651" s="2"/>
      <c r="M651" s="2"/>
      <c r="N651" s="2"/>
      <c r="O651" s="2"/>
      <c r="P651" s="2"/>
      <c r="Q651" s="2"/>
      <c r="R651" s="2"/>
      <c r="S651" s="52"/>
      <c r="T651" s="52"/>
      <c r="U651" s="52"/>
      <c r="V651" s="52"/>
      <c r="W651" s="52"/>
      <c r="X651" s="52"/>
      <c r="Y651" s="52"/>
      <c r="Z651" s="2"/>
    </row>
    <row r="652" spans="1:26" ht="16.5" customHeight="1">
      <c r="A652" s="2"/>
      <c r="B652" s="2"/>
      <c r="C652" s="14"/>
      <c r="D652" s="14"/>
      <c r="E652" s="14"/>
      <c r="F652" s="14"/>
      <c r="G652" s="14"/>
      <c r="H652" s="2"/>
      <c r="I652" s="2"/>
      <c r="J652" s="2"/>
      <c r="K652" s="2"/>
      <c r="L652" s="2"/>
      <c r="M652" s="2"/>
      <c r="N652" s="2"/>
      <c r="O652" s="2"/>
      <c r="P652" s="2"/>
      <c r="Q652" s="2"/>
      <c r="R652" s="2"/>
      <c r="S652" s="52"/>
      <c r="T652" s="52"/>
      <c r="U652" s="52"/>
      <c r="V652" s="52"/>
      <c r="W652" s="52"/>
      <c r="X652" s="52"/>
      <c r="Y652" s="52"/>
      <c r="Z652" s="2"/>
    </row>
    <row r="653" spans="1:26" ht="16.5" customHeight="1">
      <c r="A653" s="2"/>
      <c r="B653" s="2"/>
      <c r="C653" s="14"/>
      <c r="D653" s="14"/>
      <c r="E653" s="14"/>
      <c r="F653" s="14"/>
      <c r="G653" s="14"/>
      <c r="H653" s="2"/>
      <c r="I653" s="2"/>
      <c r="J653" s="2"/>
      <c r="K653" s="2"/>
      <c r="L653" s="2"/>
      <c r="M653" s="2"/>
      <c r="N653" s="2"/>
      <c r="O653" s="2"/>
      <c r="P653" s="2"/>
      <c r="Q653" s="2"/>
      <c r="R653" s="2"/>
      <c r="S653" s="52"/>
      <c r="T653" s="52"/>
      <c r="U653" s="52"/>
      <c r="V653" s="52"/>
      <c r="W653" s="52"/>
      <c r="X653" s="52"/>
      <c r="Y653" s="52"/>
      <c r="Z653" s="2"/>
    </row>
    <row r="654" spans="1:26" ht="16.5" customHeight="1">
      <c r="A654" s="2"/>
      <c r="B654" s="2"/>
      <c r="C654" s="14"/>
      <c r="D654" s="14"/>
      <c r="E654" s="14"/>
      <c r="F654" s="14"/>
      <c r="G654" s="14"/>
      <c r="H654" s="2"/>
      <c r="I654" s="2"/>
      <c r="J654" s="2"/>
      <c r="K654" s="2"/>
      <c r="L654" s="2"/>
      <c r="M654" s="2"/>
      <c r="N654" s="2"/>
      <c r="O654" s="2"/>
      <c r="P654" s="2"/>
      <c r="Q654" s="2"/>
      <c r="R654" s="2"/>
      <c r="S654" s="52"/>
      <c r="T654" s="52"/>
      <c r="U654" s="52"/>
      <c r="V654" s="52"/>
      <c r="W654" s="52"/>
      <c r="X654" s="52"/>
      <c r="Y654" s="52"/>
      <c r="Z654" s="2"/>
    </row>
    <row r="655" spans="1:26" ht="16.5" customHeight="1">
      <c r="A655" s="2"/>
      <c r="B655" s="2"/>
      <c r="C655" s="14"/>
      <c r="D655" s="14"/>
      <c r="E655" s="14"/>
      <c r="F655" s="14"/>
      <c r="G655" s="14"/>
      <c r="H655" s="2"/>
      <c r="I655" s="2"/>
      <c r="J655" s="2"/>
      <c r="K655" s="2"/>
      <c r="L655" s="2"/>
      <c r="M655" s="2"/>
      <c r="N655" s="2"/>
      <c r="O655" s="2"/>
      <c r="P655" s="2"/>
      <c r="Q655" s="2"/>
      <c r="R655" s="2"/>
      <c r="S655" s="52"/>
      <c r="T655" s="52"/>
      <c r="U655" s="52"/>
      <c r="V655" s="52"/>
      <c r="W655" s="52"/>
      <c r="X655" s="52"/>
      <c r="Y655" s="52"/>
      <c r="Z655" s="2"/>
    </row>
    <row r="656" spans="1:26" ht="16.5" customHeight="1">
      <c r="A656" s="2"/>
      <c r="B656" s="2"/>
      <c r="C656" s="14"/>
      <c r="D656" s="14"/>
      <c r="E656" s="14"/>
      <c r="F656" s="14"/>
      <c r="G656" s="14"/>
      <c r="H656" s="2"/>
      <c r="I656" s="2"/>
      <c r="J656" s="2"/>
      <c r="K656" s="2"/>
      <c r="L656" s="2"/>
      <c r="M656" s="2"/>
      <c r="N656" s="2"/>
      <c r="O656" s="2"/>
      <c r="P656" s="2"/>
      <c r="Q656" s="2"/>
      <c r="R656" s="2"/>
      <c r="S656" s="52"/>
      <c r="T656" s="52"/>
      <c r="U656" s="52"/>
      <c r="V656" s="52"/>
      <c r="W656" s="52"/>
      <c r="X656" s="52"/>
      <c r="Y656" s="52"/>
      <c r="Z656" s="2"/>
    </row>
    <row r="657" spans="1:26" ht="16.5" customHeight="1">
      <c r="A657" s="2"/>
      <c r="B657" s="2"/>
      <c r="C657" s="14"/>
      <c r="D657" s="14"/>
      <c r="E657" s="14"/>
      <c r="F657" s="14"/>
      <c r="G657" s="14"/>
      <c r="H657" s="2"/>
      <c r="I657" s="2"/>
      <c r="J657" s="2"/>
      <c r="K657" s="2"/>
      <c r="L657" s="2"/>
      <c r="M657" s="2"/>
      <c r="N657" s="2"/>
      <c r="O657" s="2"/>
      <c r="P657" s="2"/>
      <c r="Q657" s="2"/>
      <c r="R657" s="2"/>
      <c r="S657" s="52"/>
      <c r="T657" s="52"/>
      <c r="U657" s="52"/>
      <c r="V657" s="52"/>
      <c r="W657" s="52"/>
      <c r="X657" s="52"/>
      <c r="Y657" s="52"/>
      <c r="Z657" s="2"/>
    </row>
    <row r="658" spans="1:26" ht="16.5" customHeight="1">
      <c r="A658" s="2"/>
      <c r="B658" s="2"/>
      <c r="C658" s="14"/>
      <c r="D658" s="14"/>
      <c r="E658" s="14"/>
      <c r="F658" s="14"/>
      <c r="G658" s="14"/>
      <c r="H658" s="2"/>
      <c r="I658" s="2"/>
      <c r="J658" s="2"/>
      <c r="K658" s="2"/>
      <c r="L658" s="2"/>
      <c r="M658" s="2"/>
      <c r="N658" s="2"/>
      <c r="O658" s="2"/>
      <c r="P658" s="2"/>
      <c r="Q658" s="2"/>
      <c r="R658" s="2"/>
      <c r="S658" s="52"/>
      <c r="T658" s="52"/>
      <c r="U658" s="52"/>
      <c r="V658" s="52"/>
      <c r="W658" s="52"/>
      <c r="X658" s="52"/>
      <c r="Y658" s="52"/>
      <c r="Z658" s="2"/>
    </row>
    <row r="659" spans="1:26" ht="16.5" customHeight="1">
      <c r="A659" s="2"/>
      <c r="B659" s="2"/>
      <c r="C659" s="14"/>
      <c r="D659" s="14"/>
      <c r="E659" s="14"/>
      <c r="F659" s="14"/>
      <c r="G659" s="14"/>
      <c r="H659" s="2"/>
      <c r="I659" s="2"/>
      <c r="J659" s="2"/>
      <c r="K659" s="2"/>
      <c r="L659" s="2"/>
      <c r="M659" s="2"/>
      <c r="N659" s="2"/>
      <c r="O659" s="2"/>
      <c r="P659" s="2"/>
      <c r="Q659" s="2"/>
      <c r="R659" s="2"/>
      <c r="S659" s="52"/>
      <c r="T659" s="52"/>
      <c r="U659" s="52"/>
      <c r="V659" s="52"/>
      <c r="W659" s="52"/>
      <c r="X659" s="52"/>
      <c r="Y659" s="52"/>
      <c r="Z659" s="2"/>
    </row>
    <row r="660" spans="1:26" ht="16.5" customHeight="1">
      <c r="A660" s="2"/>
      <c r="B660" s="2"/>
      <c r="C660" s="14"/>
      <c r="D660" s="14"/>
      <c r="E660" s="14"/>
      <c r="F660" s="14"/>
      <c r="G660" s="14"/>
      <c r="H660" s="2"/>
      <c r="I660" s="2"/>
      <c r="J660" s="2"/>
      <c r="K660" s="2"/>
      <c r="L660" s="2"/>
      <c r="M660" s="2"/>
      <c r="N660" s="2"/>
      <c r="O660" s="2"/>
      <c r="P660" s="2"/>
      <c r="Q660" s="2"/>
      <c r="R660" s="2"/>
      <c r="S660" s="52"/>
      <c r="T660" s="52"/>
      <c r="U660" s="52"/>
      <c r="V660" s="52"/>
      <c r="W660" s="52"/>
      <c r="X660" s="52"/>
      <c r="Y660" s="52"/>
      <c r="Z660" s="2"/>
    </row>
    <row r="661" spans="1:26" ht="16.5" customHeight="1">
      <c r="A661" s="2"/>
      <c r="B661" s="2"/>
      <c r="C661" s="14"/>
      <c r="D661" s="14"/>
      <c r="E661" s="14"/>
      <c r="F661" s="14"/>
      <c r="G661" s="14"/>
      <c r="H661" s="2"/>
      <c r="I661" s="2"/>
      <c r="J661" s="2"/>
      <c r="K661" s="2"/>
      <c r="L661" s="2"/>
      <c r="M661" s="2"/>
      <c r="N661" s="2"/>
      <c r="O661" s="2"/>
      <c r="P661" s="2"/>
      <c r="Q661" s="2"/>
      <c r="R661" s="2"/>
      <c r="S661" s="52"/>
      <c r="T661" s="52"/>
      <c r="U661" s="52"/>
      <c r="V661" s="52"/>
      <c r="W661" s="52"/>
      <c r="X661" s="52"/>
      <c r="Y661" s="52"/>
      <c r="Z661" s="2"/>
    </row>
    <row r="662" spans="1:26" ht="16.5" customHeight="1">
      <c r="A662" s="2"/>
      <c r="B662" s="2"/>
      <c r="C662" s="14"/>
      <c r="D662" s="14"/>
      <c r="E662" s="14"/>
      <c r="F662" s="14"/>
      <c r="G662" s="14"/>
      <c r="H662" s="2"/>
      <c r="I662" s="2"/>
      <c r="J662" s="2"/>
      <c r="K662" s="2"/>
      <c r="L662" s="2"/>
      <c r="M662" s="2"/>
      <c r="N662" s="2"/>
      <c r="O662" s="2"/>
      <c r="P662" s="2"/>
      <c r="Q662" s="2"/>
      <c r="R662" s="2"/>
      <c r="S662" s="52"/>
      <c r="T662" s="52"/>
      <c r="U662" s="52"/>
      <c r="V662" s="52"/>
      <c r="W662" s="52"/>
      <c r="X662" s="52"/>
      <c r="Y662" s="52"/>
      <c r="Z662" s="2"/>
    </row>
    <row r="663" spans="1:26" ht="16.5" customHeight="1">
      <c r="A663" s="2"/>
      <c r="B663" s="2"/>
      <c r="C663" s="14"/>
      <c r="D663" s="14"/>
      <c r="E663" s="14"/>
      <c r="F663" s="14"/>
      <c r="G663" s="14"/>
      <c r="H663" s="2"/>
      <c r="I663" s="2"/>
      <c r="J663" s="2"/>
      <c r="K663" s="2"/>
      <c r="L663" s="2"/>
      <c r="M663" s="2"/>
      <c r="N663" s="2"/>
      <c r="O663" s="2"/>
      <c r="P663" s="2"/>
      <c r="Q663" s="2"/>
      <c r="R663" s="2"/>
      <c r="S663" s="52"/>
      <c r="T663" s="52"/>
      <c r="U663" s="52"/>
      <c r="V663" s="52"/>
      <c r="W663" s="52"/>
      <c r="X663" s="52"/>
      <c r="Y663" s="52"/>
      <c r="Z663" s="2"/>
    </row>
    <row r="664" spans="1:26" ht="16.5" customHeight="1">
      <c r="A664" s="2"/>
      <c r="B664" s="2"/>
      <c r="C664" s="14"/>
      <c r="D664" s="14"/>
      <c r="E664" s="14"/>
      <c r="F664" s="14"/>
      <c r="G664" s="14"/>
      <c r="H664" s="2"/>
      <c r="I664" s="2"/>
      <c r="J664" s="2"/>
      <c r="K664" s="2"/>
      <c r="L664" s="2"/>
      <c r="M664" s="2"/>
      <c r="N664" s="2"/>
      <c r="O664" s="2"/>
      <c r="P664" s="2"/>
      <c r="Q664" s="2"/>
      <c r="R664" s="2"/>
      <c r="S664" s="52"/>
      <c r="T664" s="52"/>
      <c r="U664" s="52"/>
      <c r="V664" s="52"/>
      <c r="W664" s="52"/>
      <c r="X664" s="52"/>
      <c r="Y664" s="52"/>
      <c r="Z664" s="2"/>
    </row>
    <row r="665" spans="1:26" ht="16.5" customHeight="1">
      <c r="A665" s="2"/>
      <c r="B665" s="2"/>
      <c r="C665" s="14"/>
      <c r="D665" s="14"/>
      <c r="E665" s="14"/>
      <c r="F665" s="14"/>
      <c r="G665" s="14"/>
      <c r="H665" s="2"/>
      <c r="I665" s="2"/>
      <c r="J665" s="2"/>
      <c r="K665" s="2"/>
      <c r="L665" s="2"/>
      <c r="M665" s="2"/>
      <c r="N665" s="2"/>
      <c r="O665" s="2"/>
      <c r="P665" s="2"/>
      <c r="Q665" s="2"/>
      <c r="R665" s="2"/>
      <c r="S665" s="52"/>
      <c r="T665" s="52"/>
      <c r="U665" s="52"/>
      <c r="V665" s="52"/>
      <c r="W665" s="52"/>
      <c r="X665" s="52"/>
      <c r="Y665" s="52"/>
      <c r="Z665" s="2"/>
    </row>
    <row r="666" spans="1:26" ht="16.5" customHeight="1">
      <c r="A666" s="2"/>
      <c r="B666" s="2"/>
      <c r="C666" s="14"/>
      <c r="D666" s="14"/>
      <c r="E666" s="14"/>
      <c r="F666" s="14"/>
      <c r="G666" s="14"/>
      <c r="H666" s="2"/>
      <c r="I666" s="2"/>
      <c r="J666" s="2"/>
      <c r="K666" s="2"/>
      <c r="L666" s="2"/>
      <c r="M666" s="2"/>
      <c r="N666" s="2"/>
      <c r="O666" s="2"/>
      <c r="P666" s="2"/>
      <c r="Q666" s="2"/>
      <c r="R666" s="2"/>
      <c r="S666" s="52"/>
      <c r="T666" s="52"/>
      <c r="U666" s="52"/>
      <c r="V666" s="52"/>
      <c r="W666" s="52"/>
      <c r="X666" s="52"/>
      <c r="Y666" s="52"/>
      <c r="Z666" s="2"/>
    </row>
    <row r="667" spans="1:26" ht="16.5" customHeight="1">
      <c r="A667" s="2"/>
      <c r="B667" s="2"/>
      <c r="C667" s="14"/>
      <c r="D667" s="14"/>
      <c r="E667" s="14"/>
      <c r="F667" s="14"/>
      <c r="G667" s="14"/>
      <c r="H667" s="2"/>
      <c r="I667" s="2"/>
      <c r="J667" s="2"/>
      <c r="K667" s="2"/>
      <c r="L667" s="2"/>
      <c r="M667" s="2"/>
      <c r="N667" s="2"/>
      <c r="O667" s="2"/>
      <c r="P667" s="2"/>
      <c r="Q667" s="2"/>
      <c r="R667" s="2"/>
      <c r="S667" s="52"/>
      <c r="T667" s="52"/>
      <c r="U667" s="52"/>
      <c r="V667" s="52"/>
      <c r="W667" s="52"/>
      <c r="X667" s="52"/>
      <c r="Y667" s="52"/>
      <c r="Z667" s="2"/>
    </row>
    <row r="668" spans="1:26" ht="16.5" customHeight="1">
      <c r="A668" s="2"/>
      <c r="B668" s="2"/>
      <c r="C668" s="14"/>
      <c r="D668" s="14"/>
      <c r="E668" s="14"/>
      <c r="F668" s="14"/>
      <c r="G668" s="14"/>
      <c r="H668" s="2"/>
      <c r="I668" s="2"/>
      <c r="J668" s="2"/>
      <c r="K668" s="2"/>
      <c r="L668" s="2"/>
      <c r="M668" s="2"/>
      <c r="N668" s="2"/>
      <c r="O668" s="2"/>
      <c r="P668" s="2"/>
      <c r="Q668" s="2"/>
      <c r="R668" s="2"/>
      <c r="S668" s="52"/>
      <c r="T668" s="52"/>
      <c r="U668" s="52"/>
      <c r="V668" s="52"/>
      <c r="W668" s="52"/>
      <c r="X668" s="52"/>
      <c r="Y668" s="52"/>
      <c r="Z668" s="2"/>
    </row>
    <row r="669" spans="1:26" ht="16.5" customHeight="1">
      <c r="A669" s="2"/>
      <c r="B669" s="2"/>
      <c r="C669" s="14"/>
      <c r="D669" s="14"/>
      <c r="E669" s="14"/>
      <c r="F669" s="14"/>
      <c r="G669" s="14"/>
      <c r="H669" s="2"/>
      <c r="I669" s="2"/>
      <c r="J669" s="2"/>
      <c r="K669" s="2"/>
      <c r="L669" s="2"/>
      <c r="M669" s="2"/>
      <c r="N669" s="2"/>
      <c r="O669" s="2"/>
      <c r="P669" s="2"/>
      <c r="Q669" s="2"/>
      <c r="R669" s="2"/>
      <c r="S669" s="52"/>
      <c r="T669" s="52"/>
      <c r="U669" s="52"/>
      <c r="V669" s="52"/>
      <c r="W669" s="52"/>
      <c r="X669" s="52"/>
      <c r="Y669" s="52"/>
      <c r="Z669" s="2"/>
    </row>
    <row r="670" spans="1:26" ht="16.5" customHeight="1">
      <c r="A670" s="2"/>
      <c r="B670" s="2"/>
      <c r="C670" s="14"/>
      <c r="D670" s="14"/>
      <c r="E670" s="14"/>
      <c r="F670" s="14"/>
      <c r="G670" s="14"/>
      <c r="H670" s="2"/>
      <c r="I670" s="2"/>
      <c r="J670" s="2"/>
      <c r="K670" s="2"/>
      <c r="L670" s="2"/>
      <c r="M670" s="2"/>
      <c r="N670" s="2"/>
      <c r="O670" s="2"/>
      <c r="P670" s="2"/>
      <c r="Q670" s="2"/>
      <c r="R670" s="2"/>
      <c r="S670" s="52"/>
      <c r="T670" s="52"/>
      <c r="U670" s="52"/>
      <c r="V670" s="52"/>
      <c r="W670" s="52"/>
      <c r="X670" s="52"/>
      <c r="Y670" s="52"/>
      <c r="Z670" s="2"/>
    </row>
    <row r="671" spans="1:26" ht="16.5" customHeight="1">
      <c r="A671" s="2"/>
      <c r="B671" s="2"/>
      <c r="C671" s="14"/>
      <c r="D671" s="14"/>
      <c r="E671" s="14"/>
      <c r="F671" s="14"/>
      <c r="G671" s="14"/>
      <c r="H671" s="2"/>
      <c r="I671" s="2"/>
      <c r="J671" s="2"/>
      <c r="K671" s="2"/>
      <c r="L671" s="2"/>
      <c r="M671" s="2"/>
      <c r="N671" s="2"/>
      <c r="O671" s="2"/>
      <c r="P671" s="2"/>
      <c r="Q671" s="2"/>
      <c r="R671" s="2"/>
      <c r="S671" s="52"/>
      <c r="T671" s="52"/>
      <c r="U671" s="52"/>
      <c r="V671" s="52"/>
      <c r="W671" s="52"/>
      <c r="X671" s="52"/>
      <c r="Y671" s="52"/>
      <c r="Z671" s="2"/>
    </row>
    <row r="672" spans="1:26" ht="16.5" customHeight="1">
      <c r="A672" s="2"/>
      <c r="B672" s="2"/>
      <c r="C672" s="14"/>
      <c r="D672" s="14"/>
      <c r="E672" s="14"/>
      <c r="F672" s="14"/>
      <c r="G672" s="14"/>
      <c r="H672" s="2"/>
      <c r="I672" s="2"/>
      <c r="J672" s="2"/>
      <c r="K672" s="2"/>
      <c r="L672" s="2"/>
      <c r="M672" s="2"/>
      <c r="N672" s="2"/>
      <c r="O672" s="2"/>
      <c r="P672" s="2"/>
      <c r="Q672" s="2"/>
      <c r="R672" s="2"/>
      <c r="S672" s="52"/>
      <c r="T672" s="52"/>
      <c r="U672" s="52"/>
      <c r="V672" s="52"/>
      <c r="W672" s="52"/>
      <c r="X672" s="52"/>
      <c r="Y672" s="52"/>
      <c r="Z672" s="2"/>
    </row>
    <row r="673" spans="1:26" ht="16.5" customHeight="1">
      <c r="A673" s="2"/>
      <c r="B673" s="2"/>
      <c r="C673" s="14"/>
      <c r="D673" s="14"/>
      <c r="E673" s="14"/>
      <c r="F673" s="14"/>
      <c r="G673" s="14"/>
      <c r="H673" s="2"/>
      <c r="I673" s="2"/>
      <c r="J673" s="2"/>
      <c r="K673" s="2"/>
      <c r="L673" s="2"/>
      <c r="M673" s="2"/>
      <c r="N673" s="2"/>
      <c r="O673" s="2"/>
      <c r="P673" s="2"/>
      <c r="Q673" s="2"/>
      <c r="R673" s="2"/>
      <c r="S673" s="52"/>
      <c r="T673" s="52"/>
      <c r="U673" s="52"/>
      <c r="V673" s="52"/>
      <c r="W673" s="52"/>
      <c r="X673" s="52"/>
      <c r="Y673" s="52"/>
      <c r="Z673" s="2"/>
    </row>
    <row r="674" spans="1:26" ht="16.5" customHeight="1">
      <c r="A674" s="2"/>
      <c r="B674" s="2"/>
      <c r="C674" s="14"/>
      <c r="D674" s="14"/>
      <c r="E674" s="14"/>
      <c r="F674" s="14"/>
      <c r="G674" s="14"/>
      <c r="H674" s="2"/>
      <c r="I674" s="2"/>
      <c r="J674" s="2"/>
      <c r="K674" s="2"/>
      <c r="L674" s="2"/>
      <c r="M674" s="2"/>
      <c r="N674" s="2"/>
      <c r="O674" s="2"/>
      <c r="P674" s="2"/>
      <c r="Q674" s="2"/>
      <c r="R674" s="2"/>
      <c r="S674" s="52"/>
      <c r="T674" s="52"/>
      <c r="U674" s="52"/>
      <c r="V674" s="52"/>
      <c r="W674" s="52"/>
      <c r="X674" s="52"/>
      <c r="Y674" s="52"/>
      <c r="Z674" s="2"/>
    </row>
    <row r="675" spans="1:26" ht="16.5" customHeight="1">
      <c r="A675" s="2"/>
      <c r="B675" s="2"/>
      <c r="C675" s="14"/>
      <c r="D675" s="14"/>
      <c r="E675" s="14"/>
      <c r="F675" s="14"/>
      <c r="G675" s="14"/>
      <c r="H675" s="2"/>
      <c r="I675" s="2"/>
      <c r="J675" s="2"/>
      <c r="K675" s="2"/>
      <c r="L675" s="2"/>
      <c r="M675" s="2"/>
      <c r="N675" s="2"/>
      <c r="O675" s="2"/>
      <c r="P675" s="2"/>
      <c r="Q675" s="2"/>
      <c r="R675" s="2"/>
      <c r="S675" s="52"/>
      <c r="T675" s="52"/>
      <c r="U675" s="52"/>
      <c r="V675" s="52"/>
      <c r="W675" s="52"/>
      <c r="X675" s="52"/>
      <c r="Y675" s="52"/>
      <c r="Z675" s="2"/>
    </row>
    <row r="676" spans="1:26" ht="16.5" customHeight="1">
      <c r="A676" s="2"/>
      <c r="B676" s="2"/>
      <c r="C676" s="14"/>
      <c r="D676" s="14"/>
      <c r="E676" s="14"/>
      <c r="F676" s="14"/>
      <c r="G676" s="14"/>
      <c r="H676" s="2"/>
      <c r="I676" s="2"/>
      <c r="J676" s="2"/>
      <c r="K676" s="2"/>
      <c r="L676" s="2"/>
      <c r="M676" s="2"/>
      <c r="N676" s="2"/>
      <c r="O676" s="2"/>
      <c r="P676" s="2"/>
      <c r="Q676" s="2"/>
      <c r="R676" s="2"/>
      <c r="S676" s="52"/>
      <c r="T676" s="52"/>
      <c r="U676" s="52"/>
      <c r="V676" s="52"/>
      <c r="W676" s="52"/>
      <c r="X676" s="52"/>
      <c r="Y676" s="52"/>
      <c r="Z676" s="2"/>
    </row>
    <row r="677" spans="1:26" ht="16.5" customHeight="1">
      <c r="A677" s="2"/>
      <c r="B677" s="2"/>
      <c r="C677" s="14"/>
      <c r="D677" s="14"/>
      <c r="E677" s="14"/>
      <c r="F677" s="14"/>
      <c r="G677" s="14"/>
      <c r="H677" s="2"/>
      <c r="I677" s="2"/>
      <c r="J677" s="2"/>
      <c r="K677" s="2"/>
      <c r="L677" s="2"/>
      <c r="M677" s="2"/>
      <c r="N677" s="2"/>
      <c r="O677" s="2"/>
      <c r="P677" s="2"/>
      <c r="Q677" s="2"/>
      <c r="R677" s="2"/>
      <c r="S677" s="52"/>
      <c r="T677" s="52"/>
      <c r="U677" s="52"/>
      <c r="V677" s="52"/>
      <c r="W677" s="52"/>
      <c r="X677" s="52"/>
      <c r="Y677" s="52"/>
      <c r="Z677" s="2"/>
    </row>
    <row r="678" spans="1:26" ht="16.5" customHeight="1">
      <c r="A678" s="2"/>
      <c r="B678" s="2"/>
      <c r="C678" s="14"/>
      <c r="D678" s="14"/>
      <c r="E678" s="14"/>
      <c r="F678" s="14"/>
      <c r="G678" s="14"/>
      <c r="H678" s="2"/>
      <c r="I678" s="2"/>
      <c r="J678" s="2"/>
      <c r="K678" s="2"/>
      <c r="L678" s="2"/>
      <c r="M678" s="2"/>
      <c r="N678" s="2"/>
      <c r="O678" s="2"/>
      <c r="P678" s="2"/>
      <c r="Q678" s="2"/>
      <c r="R678" s="2"/>
      <c r="S678" s="52"/>
      <c r="T678" s="52"/>
      <c r="U678" s="52"/>
      <c r="V678" s="52"/>
      <c r="W678" s="52"/>
      <c r="X678" s="52"/>
      <c r="Y678" s="52"/>
      <c r="Z678" s="2"/>
    </row>
    <row r="679" spans="1:26" ht="16.5" customHeight="1">
      <c r="A679" s="2"/>
      <c r="B679" s="2"/>
      <c r="C679" s="14"/>
      <c r="D679" s="14"/>
      <c r="E679" s="14"/>
      <c r="F679" s="14"/>
      <c r="G679" s="14"/>
      <c r="H679" s="2"/>
      <c r="I679" s="2"/>
      <c r="J679" s="2"/>
      <c r="K679" s="2"/>
      <c r="L679" s="2"/>
      <c r="M679" s="2"/>
      <c r="N679" s="2"/>
      <c r="O679" s="2"/>
      <c r="P679" s="2"/>
      <c r="Q679" s="2"/>
      <c r="R679" s="2"/>
      <c r="S679" s="52"/>
      <c r="T679" s="52"/>
      <c r="U679" s="52"/>
      <c r="V679" s="52"/>
      <c r="W679" s="52"/>
      <c r="X679" s="52"/>
      <c r="Y679" s="52"/>
      <c r="Z679" s="2"/>
    </row>
    <row r="680" spans="1:26" ht="16.5" customHeight="1">
      <c r="A680" s="2"/>
      <c r="B680" s="2"/>
      <c r="C680" s="14"/>
      <c r="D680" s="14"/>
      <c r="E680" s="14"/>
      <c r="F680" s="14"/>
      <c r="G680" s="14"/>
      <c r="H680" s="2"/>
      <c r="I680" s="2"/>
      <c r="J680" s="2"/>
      <c r="K680" s="2"/>
      <c r="L680" s="2"/>
      <c r="M680" s="2"/>
      <c r="N680" s="2"/>
      <c r="O680" s="2"/>
      <c r="P680" s="2"/>
      <c r="Q680" s="2"/>
      <c r="R680" s="2"/>
      <c r="S680" s="52"/>
      <c r="T680" s="52"/>
      <c r="U680" s="52"/>
      <c r="V680" s="52"/>
      <c r="W680" s="52"/>
      <c r="X680" s="52"/>
      <c r="Y680" s="52"/>
      <c r="Z680" s="2"/>
    </row>
    <row r="681" spans="1:26" ht="16.5" customHeight="1">
      <c r="A681" s="2"/>
      <c r="B681" s="2"/>
      <c r="C681" s="14"/>
      <c r="D681" s="14"/>
      <c r="E681" s="14"/>
      <c r="F681" s="14"/>
      <c r="G681" s="14"/>
      <c r="H681" s="2"/>
      <c r="I681" s="2"/>
      <c r="J681" s="2"/>
      <c r="K681" s="2"/>
      <c r="L681" s="2"/>
      <c r="M681" s="2"/>
      <c r="N681" s="2"/>
      <c r="O681" s="2"/>
      <c r="P681" s="2"/>
      <c r="Q681" s="2"/>
      <c r="R681" s="2"/>
      <c r="S681" s="52"/>
      <c r="T681" s="52"/>
      <c r="U681" s="52"/>
      <c r="V681" s="52"/>
      <c r="W681" s="52"/>
      <c r="X681" s="52"/>
      <c r="Y681" s="52"/>
      <c r="Z681" s="2"/>
    </row>
    <row r="682" spans="1:26" ht="16.5" customHeight="1">
      <c r="A682" s="2"/>
      <c r="B682" s="2"/>
      <c r="C682" s="14"/>
      <c r="D682" s="14"/>
      <c r="E682" s="14"/>
      <c r="F682" s="14"/>
      <c r="G682" s="14"/>
      <c r="H682" s="2"/>
      <c r="I682" s="2"/>
      <c r="J682" s="2"/>
      <c r="K682" s="2"/>
      <c r="L682" s="2"/>
      <c r="M682" s="2"/>
      <c r="N682" s="2"/>
      <c r="O682" s="2"/>
      <c r="P682" s="2"/>
      <c r="Q682" s="2"/>
      <c r="R682" s="2"/>
      <c r="S682" s="52"/>
      <c r="T682" s="52"/>
      <c r="U682" s="52"/>
      <c r="V682" s="52"/>
      <c r="W682" s="52"/>
      <c r="X682" s="52"/>
      <c r="Y682" s="52"/>
      <c r="Z682" s="2"/>
    </row>
    <row r="683" spans="1:26" ht="16.5" customHeight="1">
      <c r="A683" s="2"/>
      <c r="B683" s="2"/>
      <c r="C683" s="14"/>
      <c r="D683" s="14"/>
      <c r="E683" s="14"/>
      <c r="F683" s="14"/>
      <c r="G683" s="14"/>
      <c r="H683" s="2"/>
      <c r="I683" s="2"/>
      <c r="J683" s="2"/>
      <c r="K683" s="2"/>
      <c r="L683" s="2"/>
      <c r="M683" s="2"/>
      <c r="N683" s="2"/>
      <c r="O683" s="2"/>
      <c r="P683" s="2"/>
      <c r="Q683" s="2"/>
      <c r="R683" s="2"/>
      <c r="S683" s="52"/>
      <c r="T683" s="52"/>
      <c r="U683" s="52"/>
      <c r="V683" s="52"/>
      <c r="W683" s="52"/>
      <c r="X683" s="52"/>
      <c r="Y683" s="52"/>
      <c r="Z683" s="2"/>
    </row>
    <row r="684" spans="1:26" ht="16.5" customHeight="1">
      <c r="A684" s="2"/>
      <c r="B684" s="2"/>
      <c r="C684" s="14"/>
      <c r="D684" s="14"/>
      <c r="E684" s="14"/>
      <c r="F684" s="14"/>
      <c r="G684" s="14"/>
      <c r="H684" s="2"/>
      <c r="I684" s="2"/>
      <c r="J684" s="2"/>
      <c r="K684" s="2"/>
      <c r="L684" s="2"/>
      <c r="M684" s="2"/>
      <c r="N684" s="2"/>
      <c r="O684" s="2"/>
      <c r="P684" s="2"/>
      <c r="Q684" s="2"/>
      <c r="R684" s="2"/>
      <c r="S684" s="52"/>
      <c r="T684" s="52"/>
      <c r="U684" s="52"/>
      <c r="V684" s="52"/>
      <c r="W684" s="52"/>
      <c r="X684" s="52"/>
      <c r="Y684" s="52"/>
      <c r="Z684" s="2"/>
    </row>
    <row r="685" spans="1:26" ht="16.5" customHeight="1">
      <c r="A685" s="2"/>
      <c r="B685" s="2"/>
      <c r="C685" s="14"/>
      <c r="D685" s="14"/>
      <c r="E685" s="14"/>
      <c r="F685" s="14"/>
      <c r="G685" s="14"/>
      <c r="H685" s="2"/>
      <c r="I685" s="2"/>
      <c r="J685" s="2"/>
      <c r="K685" s="2"/>
      <c r="L685" s="2"/>
      <c r="M685" s="2"/>
      <c r="N685" s="2"/>
      <c r="O685" s="2"/>
      <c r="P685" s="2"/>
      <c r="Q685" s="2"/>
      <c r="R685" s="2"/>
      <c r="S685" s="52"/>
      <c r="T685" s="52"/>
      <c r="U685" s="52"/>
      <c r="V685" s="52"/>
      <c r="W685" s="52"/>
      <c r="X685" s="52"/>
      <c r="Y685" s="52"/>
      <c r="Z685" s="2"/>
    </row>
    <row r="686" spans="1:26" ht="16.5" customHeight="1">
      <c r="A686" s="2"/>
      <c r="B686" s="2"/>
      <c r="C686" s="14"/>
      <c r="D686" s="14"/>
      <c r="E686" s="14"/>
      <c r="F686" s="14"/>
      <c r="G686" s="14"/>
      <c r="H686" s="2"/>
      <c r="I686" s="2"/>
      <c r="J686" s="2"/>
      <c r="K686" s="2"/>
      <c r="L686" s="2"/>
      <c r="M686" s="2"/>
      <c r="N686" s="2"/>
      <c r="O686" s="2"/>
      <c r="P686" s="2"/>
      <c r="Q686" s="2"/>
      <c r="R686" s="2"/>
      <c r="S686" s="52"/>
      <c r="T686" s="52"/>
      <c r="U686" s="52"/>
      <c r="V686" s="52"/>
      <c r="W686" s="52"/>
      <c r="X686" s="52"/>
      <c r="Y686" s="52"/>
      <c r="Z686" s="2"/>
    </row>
    <row r="687" spans="1:26" ht="16.5" customHeight="1">
      <c r="A687" s="2"/>
      <c r="B687" s="2"/>
      <c r="C687" s="14"/>
      <c r="D687" s="14"/>
      <c r="E687" s="14"/>
      <c r="F687" s="14"/>
      <c r="G687" s="14"/>
      <c r="H687" s="2"/>
      <c r="I687" s="2"/>
      <c r="J687" s="2"/>
      <c r="K687" s="2"/>
      <c r="L687" s="2"/>
      <c r="M687" s="2"/>
      <c r="N687" s="2"/>
      <c r="O687" s="2"/>
      <c r="P687" s="2"/>
      <c r="Q687" s="2"/>
      <c r="R687" s="2"/>
      <c r="S687" s="52"/>
      <c r="T687" s="52"/>
      <c r="U687" s="52"/>
      <c r="V687" s="52"/>
      <c r="W687" s="52"/>
      <c r="X687" s="52"/>
      <c r="Y687" s="52"/>
      <c r="Z687" s="2"/>
    </row>
    <row r="688" spans="1:26" ht="16.5" customHeight="1">
      <c r="A688" s="2"/>
      <c r="B688" s="2"/>
      <c r="C688" s="14"/>
      <c r="D688" s="14"/>
      <c r="E688" s="14"/>
      <c r="F688" s="14"/>
      <c r="G688" s="14"/>
      <c r="H688" s="2"/>
      <c r="I688" s="2"/>
      <c r="J688" s="2"/>
      <c r="K688" s="2"/>
      <c r="L688" s="2"/>
      <c r="M688" s="2"/>
      <c r="N688" s="2"/>
      <c r="O688" s="2"/>
      <c r="P688" s="2"/>
      <c r="Q688" s="2"/>
      <c r="R688" s="2"/>
      <c r="S688" s="52"/>
      <c r="T688" s="52"/>
      <c r="U688" s="52"/>
      <c r="V688" s="52"/>
      <c r="W688" s="52"/>
      <c r="X688" s="52"/>
      <c r="Y688" s="52"/>
      <c r="Z688" s="2"/>
    </row>
    <row r="689" spans="1:26" ht="16.5" customHeight="1">
      <c r="A689" s="2"/>
      <c r="B689" s="2"/>
      <c r="C689" s="14"/>
      <c r="D689" s="14"/>
      <c r="E689" s="14"/>
      <c r="F689" s="14"/>
      <c r="G689" s="14"/>
      <c r="H689" s="2"/>
      <c r="I689" s="2"/>
      <c r="J689" s="2"/>
      <c r="K689" s="2"/>
      <c r="L689" s="2"/>
      <c r="M689" s="2"/>
      <c r="N689" s="2"/>
      <c r="O689" s="2"/>
      <c r="P689" s="2"/>
      <c r="Q689" s="2"/>
      <c r="R689" s="2"/>
      <c r="S689" s="52"/>
      <c r="T689" s="52"/>
      <c r="U689" s="52"/>
      <c r="V689" s="52"/>
      <c r="W689" s="52"/>
      <c r="X689" s="52"/>
      <c r="Y689" s="52"/>
      <c r="Z689" s="2"/>
    </row>
    <row r="690" spans="1:26" ht="16.5" customHeight="1">
      <c r="A690" s="2"/>
      <c r="B690" s="2"/>
      <c r="C690" s="14"/>
      <c r="D690" s="14"/>
      <c r="E690" s="14"/>
      <c r="F690" s="14"/>
      <c r="G690" s="14"/>
      <c r="H690" s="2"/>
      <c r="I690" s="2"/>
      <c r="J690" s="2"/>
      <c r="K690" s="2"/>
      <c r="L690" s="2"/>
      <c r="M690" s="2"/>
      <c r="N690" s="2"/>
      <c r="O690" s="2"/>
      <c r="P690" s="2"/>
      <c r="Q690" s="2"/>
      <c r="R690" s="2"/>
      <c r="S690" s="52"/>
      <c r="T690" s="52"/>
      <c r="U690" s="52"/>
      <c r="V690" s="52"/>
      <c r="W690" s="52"/>
      <c r="X690" s="52"/>
      <c r="Y690" s="52"/>
      <c r="Z690" s="2"/>
    </row>
    <row r="691" spans="1:26" ht="16.5" customHeight="1">
      <c r="A691" s="2"/>
      <c r="B691" s="2"/>
      <c r="C691" s="14"/>
      <c r="D691" s="14"/>
      <c r="E691" s="14"/>
      <c r="F691" s="14"/>
      <c r="G691" s="14"/>
      <c r="H691" s="2"/>
      <c r="I691" s="2"/>
      <c r="J691" s="2"/>
      <c r="K691" s="2"/>
      <c r="L691" s="2"/>
      <c r="M691" s="2"/>
      <c r="N691" s="2"/>
      <c r="O691" s="2"/>
      <c r="P691" s="2"/>
      <c r="Q691" s="2"/>
      <c r="R691" s="2"/>
      <c r="S691" s="52"/>
      <c r="T691" s="52"/>
      <c r="U691" s="52"/>
      <c r="V691" s="52"/>
      <c r="W691" s="52"/>
      <c r="X691" s="52"/>
      <c r="Y691" s="52"/>
      <c r="Z691" s="2"/>
    </row>
    <row r="692" spans="1:26" ht="16.5" customHeight="1">
      <c r="A692" s="2"/>
      <c r="B692" s="2"/>
      <c r="C692" s="14"/>
      <c r="D692" s="14"/>
      <c r="E692" s="14"/>
      <c r="F692" s="14"/>
      <c r="G692" s="14"/>
      <c r="H692" s="2"/>
      <c r="I692" s="2"/>
      <c r="J692" s="2"/>
      <c r="K692" s="2"/>
      <c r="L692" s="2"/>
      <c r="M692" s="2"/>
      <c r="N692" s="2"/>
      <c r="O692" s="2"/>
      <c r="P692" s="2"/>
      <c r="Q692" s="2"/>
      <c r="R692" s="2"/>
      <c r="S692" s="52"/>
      <c r="T692" s="52"/>
      <c r="U692" s="52"/>
      <c r="V692" s="52"/>
      <c r="W692" s="52"/>
      <c r="X692" s="52"/>
      <c r="Y692" s="52"/>
      <c r="Z692" s="2"/>
    </row>
    <row r="693" spans="1:26" ht="16.5" customHeight="1">
      <c r="A693" s="2"/>
      <c r="B693" s="2"/>
      <c r="C693" s="14"/>
      <c r="D693" s="14"/>
      <c r="E693" s="14"/>
      <c r="F693" s="14"/>
      <c r="G693" s="14"/>
      <c r="H693" s="2"/>
      <c r="I693" s="2"/>
      <c r="J693" s="2"/>
      <c r="K693" s="2"/>
      <c r="L693" s="2"/>
      <c r="M693" s="2"/>
      <c r="N693" s="2"/>
      <c r="O693" s="2"/>
      <c r="P693" s="2"/>
      <c r="Q693" s="2"/>
      <c r="R693" s="2"/>
      <c r="S693" s="52"/>
      <c r="T693" s="52"/>
      <c r="U693" s="52"/>
      <c r="V693" s="52"/>
      <c r="W693" s="52"/>
      <c r="X693" s="52"/>
      <c r="Y693" s="52"/>
      <c r="Z693" s="2"/>
    </row>
    <row r="694" spans="1:26" ht="16.5" customHeight="1">
      <c r="A694" s="2"/>
      <c r="B694" s="2"/>
      <c r="C694" s="14"/>
      <c r="D694" s="14"/>
      <c r="E694" s="14"/>
      <c r="F694" s="14"/>
      <c r="G694" s="14"/>
      <c r="H694" s="2"/>
      <c r="I694" s="2"/>
      <c r="J694" s="2"/>
      <c r="K694" s="2"/>
      <c r="L694" s="2"/>
      <c r="M694" s="2"/>
      <c r="N694" s="2"/>
      <c r="O694" s="2"/>
      <c r="P694" s="2"/>
      <c r="Q694" s="2"/>
      <c r="R694" s="2"/>
      <c r="S694" s="52"/>
      <c r="T694" s="52"/>
      <c r="U694" s="52"/>
      <c r="V694" s="52"/>
      <c r="W694" s="52"/>
      <c r="X694" s="52"/>
      <c r="Y694" s="52"/>
      <c r="Z694" s="2"/>
    </row>
    <row r="695" spans="1:26" ht="16.5" customHeight="1">
      <c r="A695" s="2"/>
      <c r="B695" s="2"/>
      <c r="C695" s="14"/>
      <c r="D695" s="14"/>
      <c r="E695" s="14"/>
      <c r="F695" s="14"/>
      <c r="G695" s="14"/>
      <c r="H695" s="2"/>
      <c r="I695" s="2"/>
      <c r="J695" s="2"/>
      <c r="K695" s="2"/>
      <c r="L695" s="2"/>
      <c r="M695" s="2"/>
      <c r="N695" s="2"/>
      <c r="O695" s="2"/>
      <c r="P695" s="2"/>
      <c r="Q695" s="2"/>
      <c r="R695" s="2"/>
      <c r="S695" s="52"/>
      <c r="T695" s="52"/>
      <c r="U695" s="52"/>
      <c r="V695" s="52"/>
      <c r="W695" s="52"/>
      <c r="X695" s="52"/>
      <c r="Y695" s="52"/>
      <c r="Z695" s="2"/>
    </row>
    <row r="696" spans="1:26" ht="16.5" customHeight="1">
      <c r="A696" s="2"/>
      <c r="B696" s="2"/>
      <c r="C696" s="14"/>
      <c r="D696" s="14"/>
      <c r="E696" s="14"/>
      <c r="F696" s="14"/>
      <c r="G696" s="14"/>
      <c r="H696" s="2"/>
      <c r="I696" s="2"/>
      <c r="J696" s="2"/>
      <c r="K696" s="2"/>
      <c r="L696" s="2"/>
      <c r="M696" s="2"/>
      <c r="N696" s="2"/>
      <c r="O696" s="2"/>
      <c r="P696" s="2"/>
      <c r="Q696" s="2"/>
      <c r="R696" s="2"/>
      <c r="S696" s="52"/>
      <c r="T696" s="52"/>
      <c r="U696" s="52"/>
      <c r="V696" s="52"/>
      <c r="W696" s="52"/>
      <c r="X696" s="52"/>
      <c r="Y696" s="52"/>
      <c r="Z696" s="2"/>
    </row>
    <row r="697" spans="1:26" ht="16.5" customHeight="1">
      <c r="A697" s="2"/>
      <c r="B697" s="2"/>
      <c r="C697" s="14"/>
      <c r="D697" s="14"/>
      <c r="E697" s="14"/>
      <c r="F697" s="14"/>
      <c r="G697" s="14"/>
      <c r="H697" s="2"/>
      <c r="I697" s="2"/>
      <c r="J697" s="2"/>
      <c r="K697" s="2"/>
      <c r="L697" s="2"/>
      <c r="M697" s="2"/>
      <c r="N697" s="2"/>
      <c r="O697" s="2"/>
      <c r="P697" s="2"/>
      <c r="Q697" s="2"/>
      <c r="R697" s="2"/>
      <c r="S697" s="52"/>
      <c r="T697" s="52"/>
      <c r="U697" s="52"/>
      <c r="V697" s="52"/>
      <c r="W697" s="52"/>
      <c r="X697" s="52"/>
      <c r="Y697" s="52"/>
      <c r="Z697" s="2"/>
    </row>
    <row r="698" spans="1:26" ht="16.5" customHeight="1">
      <c r="A698" s="2"/>
      <c r="B698" s="2"/>
      <c r="C698" s="14"/>
      <c r="D698" s="14"/>
      <c r="E698" s="14"/>
      <c r="F698" s="14"/>
      <c r="G698" s="14"/>
      <c r="H698" s="2"/>
      <c r="I698" s="2"/>
      <c r="J698" s="2"/>
      <c r="K698" s="2"/>
      <c r="L698" s="2"/>
      <c r="M698" s="2"/>
      <c r="N698" s="2"/>
      <c r="O698" s="2"/>
      <c r="P698" s="2"/>
      <c r="Q698" s="2"/>
      <c r="R698" s="2"/>
      <c r="S698" s="52"/>
      <c r="T698" s="52"/>
      <c r="U698" s="52"/>
      <c r="V698" s="52"/>
      <c r="W698" s="52"/>
      <c r="X698" s="52"/>
      <c r="Y698" s="52"/>
      <c r="Z698" s="2"/>
    </row>
    <row r="699" spans="1:26" ht="16.5" customHeight="1">
      <c r="A699" s="2"/>
      <c r="B699" s="2"/>
      <c r="C699" s="14"/>
      <c r="D699" s="14"/>
      <c r="E699" s="14"/>
      <c r="F699" s="14"/>
      <c r="G699" s="14"/>
      <c r="H699" s="2"/>
      <c r="I699" s="2"/>
      <c r="J699" s="2"/>
      <c r="K699" s="2"/>
      <c r="L699" s="2"/>
      <c r="M699" s="2"/>
      <c r="N699" s="2"/>
      <c r="O699" s="2"/>
      <c r="P699" s="2"/>
      <c r="Q699" s="2"/>
      <c r="R699" s="2"/>
      <c r="S699" s="52"/>
      <c r="T699" s="52"/>
      <c r="U699" s="52"/>
      <c r="V699" s="52"/>
      <c r="W699" s="52"/>
      <c r="X699" s="52"/>
      <c r="Y699" s="52"/>
      <c r="Z699" s="2"/>
    </row>
    <row r="700" spans="1:26" ht="16.5" customHeight="1">
      <c r="A700" s="2"/>
      <c r="B700" s="2"/>
      <c r="C700" s="14"/>
      <c r="D700" s="14"/>
      <c r="E700" s="14"/>
      <c r="F700" s="14"/>
      <c r="G700" s="14"/>
      <c r="H700" s="2"/>
      <c r="I700" s="2"/>
      <c r="J700" s="2"/>
      <c r="K700" s="2"/>
      <c r="L700" s="2"/>
      <c r="M700" s="2"/>
      <c r="N700" s="2"/>
      <c r="O700" s="2"/>
      <c r="P700" s="2"/>
      <c r="Q700" s="2"/>
      <c r="R700" s="2"/>
      <c r="S700" s="52"/>
      <c r="T700" s="52"/>
      <c r="U700" s="52"/>
      <c r="V700" s="52"/>
      <c r="W700" s="52"/>
      <c r="X700" s="52"/>
      <c r="Y700" s="52"/>
      <c r="Z700" s="2"/>
    </row>
    <row r="701" spans="1:26" ht="16.5" customHeight="1">
      <c r="A701" s="2"/>
      <c r="B701" s="2"/>
      <c r="C701" s="14"/>
      <c r="D701" s="14"/>
      <c r="E701" s="14"/>
      <c r="F701" s="14"/>
      <c r="G701" s="14"/>
      <c r="H701" s="2"/>
      <c r="I701" s="2"/>
      <c r="J701" s="2"/>
      <c r="K701" s="2"/>
      <c r="L701" s="2"/>
      <c r="M701" s="2"/>
      <c r="N701" s="2"/>
      <c r="O701" s="2"/>
      <c r="P701" s="2"/>
      <c r="Q701" s="2"/>
      <c r="R701" s="2"/>
      <c r="S701" s="52"/>
      <c r="T701" s="52"/>
      <c r="U701" s="52"/>
      <c r="V701" s="52"/>
      <c r="W701" s="52"/>
      <c r="X701" s="52"/>
      <c r="Y701" s="52"/>
      <c r="Z701" s="2"/>
    </row>
    <row r="702" spans="1:26" ht="16.5" customHeight="1">
      <c r="A702" s="2"/>
      <c r="B702" s="2"/>
      <c r="C702" s="14"/>
      <c r="D702" s="14"/>
      <c r="E702" s="14"/>
      <c r="F702" s="14"/>
      <c r="G702" s="14"/>
      <c r="H702" s="2"/>
      <c r="I702" s="2"/>
      <c r="J702" s="2"/>
      <c r="K702" s="2"/>
      <c r="L702" s="2"/>
      <c r="M702" s="2"/>
      <c r="N702" s="2"/>
      <c r="O702" s="2"/>
      <c r="P702" s="2"/>
      <c r="Q702" s="2"/>
      <c r="R702" s="2"/>
      <c r="S702" s="52"/>
      <c r="T702" s="52"/>
      <c r="U702" s="52"/>
      <c r="V702" s="52"/>
      <c r="W702" s="52"/>
      <c r="X702" s="52"/>
      <c r="Y702" s="52"/>
      <c r="Z702" s="2"/>
    </row>
    <row r="703" spans="1:26" ht="16.5" customHeight="1">
      <c r="A703" s="2"/>
      <c r="B703" s="2"/>
      <c r="C703" s="14"/>
      <c r="D703" s="14"/>
      <c r="E703" s="14"/>
      <c r="F703" s="14"/>
      <c r="G703" s="14"/>
      <c r="H703" s="2"/>
      <c r="I703" s="2"/>
      <c r="J703" s="2"/>
      <c r="K703" s="2"/>
      <c r="L703" s="2"/>
      <c r="M703" s="2"/>
      <c r="N703" s="2"/>
      <c r="O703" s="2"/>
      <c r="P703" s="2"/>
      <c r="Q703" s="2"/>
      <c r="R703" s="2"/>
      <c r="S703" s="52"/>
      <c r="T703" s="52"/>
      <c r="U703" s="52"/>
      <c r="V703" s="52"/>
      <c r="W703" s="52"/>
      <c r="X703" s="52"/>
      <c r="Y703" s="52"/>
      <c r="Z703" s="2"/>
    </row>
    <row r="704" spans="1:26" ht="16.5" customHeight="1">
      <c r="A704" s="2"/>
      <c r="B704" s="2"/>
      <c r="C704" s="14"/>
      <c r="D704" s="14"/>
      <c r="E704" s="14"/>
      <c r="F704" s="14"/>
      <c r="G704" s="14"/>
      <c r="H704" s="2"/>
      <c r="I704" s="2"/>
      <c r="J704" s="2"/>
      <c r="K704" s="2"/>
      <c r="L704" s="2"/>
      <c r="M704" s="2"/>
      <c r="N704" s="2"/>
      <c r="O704" s="2"/>
      <c r="P704" s="2"/>
      <c r="Q704" s="2"/>
      <c r="R704" s="2"/>
      <c r="S704" s="52"/>
      <c r="T704" s="52"/>
      <c r="U704" s="52"/>
      <c r="V704" s="52"/>
      <c r="W704" s="52"/>
      <c r="X704" s="52"/>
      <c r="Y704" s="52"/>
      <c r="Z704" s="2"/>
    </row>
    <row r="705" spans="1:26" ht="16.5" customHeight="1">
      <c r="A705" s="2"/>
      <c r="B705" s="2"/>
      <c r="C705" s="14"/>
      <c r="D705" s="14"/>
      <c r="E705" s="14"/>
      <c r="F705" s="14"/>
      <c r="G705" s="14"/>
      <c r="H705" s="2"/>
      <c r="I705" s="2"/>
      <c r="J705" s="2"/>
      <c r="K705" s="2"/>
      <c r="L705" s="2"/>
      <c r="M705" s="2"/>
      <c r="N705" s="2"/>
      <c r="O705" s="2"/>
      <c r="P705" s="2"/>
      <c r="Q705" s="2"/>
      <c r="R705" s="2"/>
      <c r="S705" s="52"/>
      <c r="T705" s="52"/>
      <c r="U705" s="52"/>
      <c r="V705" s="52"/>
      <c r="W705" s="52"/>
      <c r="X705" s="52"/>
      <c r="Y705" s="52"/>
      <c r="Z705" s="2"/>
    </row>
    <row r="706" spans="1:26" ht="16.5" customHeight="1">
      <c r="A706" s="2"/>
      <c r="B706" s="2"/>
      <c r="C706" s="14"/>
      <c r="D706" s="14"/>
      <c r="E706" s="14"/>
      <c r="F706" s="14"/>
      <c r="G706" s="14"/>
      <c r="H706" s="2"/>
      <c r="I706" s="2"/>
      <c r="J706" s="2"/>
      <c r="K706" s="2"/>
      <c r="L706" s="2"/>
      <c r="M706" s="2"/>
      <c r="N706" s="2"/>
      <c r="O706" s="2"/>
      <c r="P706" s="2"/>
      <c r="Q706" s="2"/>
      <c r="R706" s="2"/>
      <c r="S706" s="52"/>
      <c r="T706" s="52"/>
      <c r="U706" s="52"/>
      <c r="V706" s="52"/>
      <c r="W706" s="52"/>
      <c r="X706" s="52"/>
      <c r="Y706" s="52"/>
      <c r="Z706" s="2"/>
    </row>
    <row r="707" spans="1:26" ht="16.5" customHeight="1">
      <c r="A707" s="2"/>
      <c r="B707" s="2"/>
      <c r="C707" s="14"/>
      <c r="D707" s="14"/>
      <c r="E707" s="14"/>
      <c r="F707" s="14"/>
      <c r="G707" s="14"/>
      <c r="H707" s="2"/>
      <c r="I707" s="2"/>
      <c r="J707" s="2"/>
      <c r="K707" s="2"/>
      <c r="L707" s="2"/>
      <c r="M707" s="2"/>
      <c r="N707" s="2"/>
      <c r="O707" s="2"/>
      <c r="P707" s="2"/>
      <c r="Q707" s="2"/>
      <c r="R707" s="2"/>
      <c r="S707" s="52"/>
      <c r="T707" s="52"/>
      <c r="U707" s="52"/>
      <c r="V707" s="52"/>
      <c r="W707" s="52"/>
      <c r="X707" s="52"/>
      <c r="Y707" s="52"/>
      <c r="Z707" s="2"/>
    </row>
    <row r="708" spans="1:26" ht="16.5" customHeight="1">
      <c r="A708" s="2"/>
      <c r="B708" s="2"/>
      <c r="C708" s="14"/>
      <c r="D708" s="14"/>
      <c r="E708" s="14"/>
      <c r="F708" s="14"/>
      <c r="G708" s="14"/>
      <c r="H708" s="2"/>
      <c r="I708" s="2"/>
      <c r="J708" s="2"/>
      <c r="K708" s="2"/>
      <c r="L708" s="2"/>
      <c r="M708" s="2"/>
      <c r="N708" s="2"/>
      <c r="O708" s="2"/>
      <c r="P708" s="2"/>
      <c r="Q708" s="2"/>
      <c r="R708" s="2"/>
      <c r="S708" s="52"/>
      <c r="T708" s="52"/>
      <c r="U708" s="52"/>
      <c r="V708" s="52"/>
      <c r="W708" s="52"/>
      <c r="X708" s="52"/>
      <c r="Y708" s="52"/>
      <c r="Z708" s="2"/>
    </row>
    <row r="709" spans="1:26" ht="16.5" customHeight="1">
      <c r="A709" s="2"/>
      <c r="B709" s="2"/>
      <c r="C709" s="14"/>
      <c r="D709" s="14"/>
      <c r="E709" s="14"/>
      <c r="F709" s="14"/>
      <c r="G709" s="14"/>
      <c r="H709" s="2"/>
      <c r="I709" s="2"/>
      <c r="J709" s="2"/>
      <c r="K709" s="2"/>
      <c r="L709" s="2"/>
      <c r="M709" s="2"/>
      <c r="N709" s="2"/>
      <c r="O709" s="2"/>
      <c r="P709" s="2"/>
      <c r="Q709" s="2"/>
      <c r="R709" s="2"/>
      <c r="S709" s="52"/>
      <c r="T709" s="52"/>
      <c r="U709" s="52"/>
      <c r="V709" s="52"/>
      <c r="W709" s="52"/>
      <c r="X709" s="52"/>
      <c r="Y709" s="52"/>
      <c r="Z709" s="2"/>
    </row>
    <row r="710" spans="1:26" ht="16.5" customHeight="1">
      <c r="A710" s="2"/>
      <c r="B710" s="2"/>
      <c r="C710" s="14"/>
      <c r="D710" s="14"/>
      <c r="E710" s="14"/>
      <c r="F710" s="14"/>
      <c r="G710" s="14"/>
      <c r="H710" s="2"/>
      <c r="I710" s="2"/>
      <c r="J710" s="2"/>
      <c r="K710" s="2"/>
      <c r="L710" s="2"/>
      <c r="M710" s="2"/>
      <c r="N710" s="2"/>
      <c r="O710" s="2"/>
      <c r="P710" s="2"/>
      <c r="Q710" s="2"/>
      <c r="R710" s="2"/>
      <c r="S710" s="52"/>
      <c r="T710" s="52"/>
      <c r="U710" s="52"/>
      <c r="V710" s="52"/>
      <c r="W710" s="52"/>
      <c r="X710" s="52"/>
      <c r="Y710" s="52"/>
      <c r="Z710" s="2"/>
    </row>
    <row r="711" spans="1:26" ht="16.5" customHeight="1">
      <c r="A711" s="2"/>
      <c r="B711" s="2"/>
      <c r="C711" s="14"/>
      <c r="D711" s="14"/>
      <c r="E711" s="14"/>
      <c r="F711" s="14"/>
      <c r="G711" s="14"/>
      <c r="H711" s="2"/>
      <c r="I711" s="2"/>
      <c r="J711" s="2"/>
      <c r="K711" s="2"/>
      <c r="L711" s="2"/>
      <c r="M711" s="2"/>
      <c r="N711" s="2"/>
      <c r="O711" s="2"/>
      <c r="P711" s="2"/>
      <c r="Q711" s="2"/>
      <c r="R711" s="2"/>
      <c r="S711" s="52"/>
      <c r="T711" s="52"/>
      <c r="U711" s="52"/>
      <c r="V711" s="52"/>
      <c r="W711" s="52"/>
      <c r="X711" s="52"/>
      <c r="Y711" s="52"/>
      <c r="Z711" s="2"/>
    </row>
    <row r="712" spans="1:26" ht="16.5" customHeight="1">
      <c r="A712" s="2"/>
      <c r="B712" s="2"/>
      <c r="C712" s="14"/>
      <c r="D712" s="14"/>
      <c r="E712" s="14"/>
      <c r="F712" s="14"/>
      <c r="G712" s="14"/>
      <c r="H712" s="2"/>
      <c r="I712" s="2"/>
      <c r="J712" s="2"/>
      <c r="K712" s="2"/>
      <c r="L712" s="2"/>
      <c r="M712" s="2"/>
      <c r="N712" s="2"/>
      <c r="O712" s="2"/>
      <c r="P712" s="2"/>
      <c r="Q712" s="2"/>
      <c r="R712" s="2"/>
      <c r="S712" s="52"/>
      <c r="T712" s="52"/>
      <c r="U712" s="52"/>
      <c r="V712" s="52"/>
      <c r="W712" s="52"/>
      <c r="X712" s="52"/>
      <c r="Y712" s="52"/>
      <c r="Z712" s="2"/>
    </row>
    <row r="713" spans="1:26" ht="16.5" customHeight="1">
      <c r="A713" s="2"/>
      <c r="B713" s="2"/>
      <c r="C713" s="14"/>
      <c r="D713" s="14"/>
      <c r="E713" s="14"/>
      <c r="F713" s="14"/>
      <c r="G713" s="14"/>
      <c r="H713" s="2"/>
      <c r="I713" s="2"/>
      <c r="J713" s="2"/>
      <c r="K713" s="2"/>
      <c r="L713" s="2"/>
      <c r="M713" s="2"/>
      <c r="N713" s="2"/>
      <c r="O713" s="2"/>
      <c r="P713" s="2"/>
      <c r="Q713" s="2"/>
      <c r="R713" s="2"/>
      <c r="S713" s="52"/>
      <c r="T713" s="52"/>
      <c r="U713" s="52"/>
      <c r="V713" s="52"/>
      <c r="W713" s="52"/>
      <c r="X713" s="52"/>
      <c r="Y713" s="52"/>
      <c r="Z713" s="2"/>
    </row>
    <row r="714" spans="1:26" ht="16.5" customHeight="1">
      <c r="A714" s="2"/>
      <c r="B714" s="2"/>
      <c r="C714" s="14"/>
      <c r="D714" s="14"/>
      <c r="E714" s="14"/>
      <c r="F714" s="14"/>
      <c r="G714" s="14"/>
      <c r="H714" s="2"/>
      <c r="I714" s="2"/>
      <c r="J714" s="2"/>
      <c r="K714" s="2"/>
      <c r="L714" s="2"/>
      <c r="M714" s="2"/>
      <c r="N714" s="2"/>
      <c r="O714" s="2"/>
      <c r="P714" s="2"/>
      <c r="Q714" s="2"/>
      <c r="R714" s="2"/>
      <c r="S714" s="52"/>
      <c r="T714" s="52"/>
      <c r="U714" s="52"/>
      <c r="V714" s="52"/>
      <c r="W714" s="52"/>
      <c r="X714" s="52"/>
      <c r="Y714" s="52"/>
      <c r="Z714" s="2"/>
    </row>
    <row r="715" spans="1:26" ht="16.5" customHeight="1">
      <c r="A715" s="2"/>
      <c r="B715" s="2"/>
      <c r="C715" s="14"/>
      <c r="D715" s="14"/>
      <c r="E715" s="14"/>
      <c r="F715" s="14"/>
      <c r="G715" s="14"/>
      <c r="H715" s="2"/>
      <c r="I715" s="2"/>
      <c r="J715" s="2"/>
      <c r="K715" s="2"/>
      <c r="L715" s="2"/>
      <c r="M715" s="2"/>
      <c r="N715" s="2"/>
      <c r="O715" s="2"/>
      <c r="P715" s="2"/>
      <c r="Q715" s="2"/>
      <c r="R715" s="2"/>
      <c r="S715" s="52"/>
      <c r="T715" s="52"/>
      <c r="U715" s="52"/>
      <c r="V715" s="52"/>
      <c r="W715" s="52"/>
      <c r="X715" s="52"/>
      <c r="Y715" s="52"/>
      <c r="Z715" s="2"/>
    </row>
    <row r="716" spans="1:26" ht="16.5" customHeight="1">
      <c r="A716" s="2"/>
      <c r="B716" s="2"/>
      <c r="C716" s="14"/>
      <c r="D716" s="14"/>
      <c r="E716" s="14"/>
      <c r="F716" s="14"/>
      <c r="G716" s="14"/>
      <c r="H716" s="2"/>
      <c r="I716" s="2"/>
      <c r="J716" s="2"/>
      <c r="K716" s="2"/>
      <c r="L716" s="2"/>
      <c r="M716" s="2"/>
      <c r="N716" s="2"/>
      <c r="O716" s="2"/>
      <c r="P716" s="2"/>
      <c r="Q716" s="2"/>
      <c r="R716" s="2"/>
      <c r="S716" s="52"/>
      <c r="T716" s="52"/>
      <c r="U716" s="52"/>
      <c r="V716" s="52"/>
      <c r="W716" s="52"/>
      <c r="X716" s="52"/>
      <c r="Y716" s="52"/>
      <c r="Z716" s="2"/>
    </row>
    <row r="717" spans="1:26" ht="16.5" customHeight="1">
      <c r="A717" s="2"/>
      <c r="B717" s="2"/>
      <c r="C717" s="14"/>
      <c r="D717" s="14"/>
      <c r="E717" s="14"/>
      <c r="F717" s="14"/>
      <c r="G717" s="14"/>
      <c r="H717" s="2"/>
      <c r="I717" s="2"/>
      <c r="J717" s="2"/>
      <c r="K717" s="2"/>
      <c r="L717" s="2"/>
      <c r="M717" s="2"/>
      <c r="N717" s="2"/>
      <c r="O717" s="2"/>
      <c r="P717" s="2"/>
      <c r="Q717" s="2"/>
      <c r="R717" s="2"/>
      <c r="S717" s="52"/>
      <c r="T717" s="52"/>
      <c r="U717" s="52"/>
      <c r="V717" s="52"/>
      <c r="W717" s="52"/>
      <c r="X717" s="52"/>
      <c r="Y717" s="52"/>
      <c r="Z717" s="2"/>
    </row>
    <row r="718" spans="1:26" ht="16.5" customHeight="1">
      <c r="A718" s="2"/>
      <c r="B718" s="2"/>
      <c r="C718" s="14"/>
      <c r="D718" s="14"/>
      <c r="E718" s="14"/>
      <c r="F718" s="14"/>
      <c r="G718" s="14"/>
      <c r="H718" s="2"/>
      <c r="I718" s="2"/>
      <c r="J718" s="2"/>
      <c r="K718" s="2"/>
      <c r="L718" s="2"/>
      <c r="M718" s="2"/>
      <c r="N718" s="2"/>
      <c r="O718" s="2"/>
      <c r="P718" s="2"/>
      <c r="Q718" s="2"/>
      <c r="R718" s="2"/>
      <c r="S718" s="52"/>
      <c r="T718" s="52"/>
      <c r="U718" s="52"/>
      <c r="V718" s="52"/>
      <c r="W718" s="52"/>
      <c r="X718" s="52"/>
      <c r="Y718" s="52"/>
      <c r="Z718" s="2"/>
    </row>
    <row r="719" spans="1:26" ht="16.5" customHeight="1">
      <c r="A719" s="2"/>
      <c r="B719" s="2"/>
      <c r="C719" s="14"/>
      <c r="D719" s="14"/>
      <c r="E719" s="14"/>
      <c r="F719" s="14"/>
      <c r="G719" s="14"/>
      <c r="H719" s="2"/>
      <c r="I719" s="2"/>
      <c r="J719" s="2"/>
      <c r="K719" s="2"/>
      <c r="L719" s="2"/>
      <c r="M719" s="2"/>
      <c r="N719" s="2"/>
      <c r="O719" s="2"/>
      <c r="P719" s="2"/>
      <c r="Q719" s="2"/>
      <c r="R719" s="2"/>
      <c r="S719" s="52"/>
      <c r="T719" s="52"/>
      <c r="U719" s="52"/>
      <c r="V719" s="52"/>
      <c r="W719" s="52"/>
      <c r="X719" s="52"/>
      <c r="Y719" s="52"/>
      <c r="Z719" s="2"/>
    </row>
    <row r="720" spans="1:26" ht="16.5" customHeight="1">
      <c r="A720" s="2"/>
      <c r="B720" s="2"/>
      <c r="C720" s="14"/>
      <c r="D720" s="14"/>
      <c r="E720" s="14"/>
      <c r="F720" s="14"/>
      <c r="G720" s="14"/>
      <c r="H720" s="2"/>
      <c r="I720" s="2"/>
      <c r="J720" s="2"/>
      <c r="K720" s="2"/>
      <c r="L720" s="2"/>
      <c r="M720" s="2"/>
      <c r="N720" s="2"/>
      <c r="O720" s="2"/>
      <c r="P720" s="2"/>
      <c r="Q720" s="2"/>
      <c r="R720" s="2"/>
      <c r="S720" s="52"/>
      <c r="T720" s="52"/>
      <c r="U720" s="52"/>
      <c r="V720" s="52"/>
      <c r="W720" s="52"/>
      <c r="X720" s="52"/>
      <c r="Y720" s="52"/>
      <c r="Z720" s="2"/>
    </row>
    <row r="721" spans="1:26" ht="16.5" customHeight="1">
      <c r="A721" s="2"/>
      <c r="B721" s="2"/>
      <c r="C721" s="14"/>
      <c r="D721" s="14"/>
      <c r="E721" s="14"/>
      <c r="F721" s="14"/>
      <c r="G721" s="14"/>
      <c r="H721" s="2"/>
      <c r="I721" s="2"/>
      <c r="J721" s="2"/>
      <c r="K721" s="2"/>
      <c r="L721" s="2"/>
      <c r="M721" s="2"/>
      <c r="N721" s="2"/>
      <c r="O721" s="2"/>
      <c r="P721" s="2"/>
      <c r="Q721" s="2"/>
      <c r="R721" s="2"/>
      <c r="S721" s="52"/>
      <c r="T721" s="52"/>
      <c r="U721" s="52"/>
      <c r="V721" s="52"/>
      <c r="W721" s="52"/>
      <c r="X721" s="52"/>
      <c r="Y721" s="52"/>
      <c r="Z721" s="2"/>
    </row>
    <row r="722" spans="1:26" ht="16.5" customHeight="1">
      <c r="A722" s="2"/>
      <c r="B722" s="2"/>
      <c r="C722" s="14"/>
      <c r="D722" s="14"/>
      <c r="E722" s="14"/>
      <c r="F722" s="14"/>
      <c r="G722" s="14"/>
      <c r="H722" s="2"/>
      <c r="I722" s="2"/>
      <c r="J722" s="2"/>
      <c r="K722" s="2"/>
      <c r="L722" s="2"/>
      <c r="M722" s="2"/>
      <c r="N722" s="2"/>
      <c r="O722" s="2"/>
      <c r="P722" s="2"/>
      <c r="Q722" s="2"/>
      <c r="R722" s="2"/>
      <c r="S722" s="52"/>
      <c r="T722" s="52"/>
      <c r="U722" s="52"/>
      <c r="V722" s="52"/>
      <c r="W722" s="52"/>
      <c r="X722" s="52"/>
      <c r="Y722" s="52"/>
      <c r="Z722" s="2"/>
    </row>
    <row r="723" spans="1:26" ht="16.5" customHeight="1">
      <c r="A723" s="2"/>
      <c r="B723" s="2"/>
      <c r="C723" s="14"/>
      <c r="D723" s="14"/>
      <c r="E723" s="14"/>
      <c r="F723" s="14"/>
      <c r="G723" s="14"/>
      <c r="H723" s="2"/>
      <c r="I723" s="2"/>
      <c r="J723" s="2"/>
      <c r="K723" s="2"/>
      <c r="L723" s="2"/>
      <c r="M723" s="2"/>
      <c r="N723" s="2"/>
      <c r="O723" s="2"/>
      <c r="P723" s="2"/>
      <c r="Q723" s="2"/>
      <c r="R723" s="2"/>
      <c r="S723" s="52"/>
      <c r="T723" s="52"/>
      <c r="U723" s="52"/>
      <c r="V723" s="52"/>
      <c r="W723" s="52"/>
      <c r="X723" s="52"/>
      <c r="Y723" s="52"/>
      <c r="Z723" s="2"/>
    </row>
    <row r="724" spans="1:26" ht="16.5" customHeight="1">
      <c r="A724" s="2"/>
      <c r="B724" s="2"/>
      <c r="C724" s="14"/>
      <c r="D724" s="14"/>
      <c r="E724" s="14"/>
      <c r="F724" s="14"/>
      <c r="G724" s="14"/>
      <c r="H724" s="2"/>
      <c r="I724" s="2"/>
      <c r="J724" s="2"/>
      <c r="K724" s="2"/>
      <c r="L724" s="2"/>
      <c r="M724" s="2"/>
      <c r="N724" s="2"/>
      <c r="O724" s="2"/>
      <c r="P724" s="2"/>
      <c r="Q724" s="2"/>
      <c r="R724" s="2"/>
      <c r="S724" s="52"/>
      <c r="T724" s="52"/>
      <c r="U724" s="52"/>
      <c r="V724" s="52"/>
      <c r="W724" s="52"/>
      <c r="X724" s="52"/>
      <c r="Y724" s="52"/>
      <c r="Z724" s="2"/>
    </row>
    <row r="725" spans="1:26" ht="16.5" customHeight="1">
      <c r="A725" s="2"/>
      <c r="B725" s="2"/>
      <c r="C725" s="14"/>
      <c r="D725" s="14"/>
      <c r="E725" s="14"/>
      <c r="F725" s="14"/>
      <c r="G725" s="14"/>
      <c r="H725" s="2"/>
      <c r="I725" s="2"/>
      <c r="J725" s="2"/>
      <c r="K725" s="2"/>
      <c r="L725" s="2"/>
      <c r="M725" s="2"/>
      <c r="N725" s="2"/>
      <c r="O725" s="2"/>
      <c r="P725" s="2"/>
      <c r="Q725" s="2"/>
      <c r="R725" s="2"/>
      <c r="S725" s="52"/>
      <c r="T725" s="52"/>
      <c r="U725" s="52"/>
      <c r="V725" s="52"/>
      <c r="W725" s="52"/>
      <c r="X725" s="52"/>
      <c r="Y725" s="52"/>
      <c r="Z725" s="2"/>
    </row>
    <row r="726" spans="1:26" ht="16.5" customHeight="1">
      <c r="A726" s="2"/>
      <c r="B726" s="2"/>
      <c r="C726" s="14"/>
      <c r="D726" s="14"/>
      <c r="E726" s="14"/>
      <c r="F726" s="14"/>
      <c r="G726" s="14"/>
      <c r="H726" s="2"/>
      <c r="I726" s="2"/>
      <c r="J726" s="2"/>
      <c r="K726" s="2"/>
      <c r="L726" s="2"/>
      <c r="M726" s="2"/>
      <c r="N726" s="2"/>
      <c r="O726" s="2"/>
      <c r="P726" s="2"/>
      <c r="Q726" s="2"/>
      <c r="R726" s="2"/>
      <c r="S726" s="52"/>
      <c r="T726" s="52"/>
      <c r="U726" s="52"/>
      <c r="V726" s="52"/>
      <c r="W726" s="52"/>
      <c r="X726" s="52"/>
      <c r="Y726" s="52"/>
      <c r="Z726" s="2"/>
    </row>
    <row r="727" spans="1:26" ht="16.5" customHeight="1">
      <c r="A727" s="2"/>
      <c r="B727" s="2"/>
      <c r="C727" s="14"/>
      <c r="D727" s="14"/>
      <c r="E727" s="14"/>
      <c r="F727" s="14"/>
      <c r="G727" s="14"/>
      <c r="H727" s="2"/>
      <c r="I727" s="2"/>
      <c r="J727" s="2"/>
      <c r="K727" s="2"/>
      <c r="L727" s="2"/>
      <c r="M727" s="2"/>
      <c r="N727" s="2"/>
      <c r="O727" s="2"/>
      <c r="P727" s="2"/>
      <c r="Q727" s="2"/>
      <c r="R727" s="2"/>
      <c r="S727" s="52"/>
      <c r="T727" s="52"/>
      <c r="U727" s="52"/>
      <c r="V727" s="52"/>
      <c r="W727" s="52"/>
      <c r="X727" s="52"/>
      <c r="Y727" s="52"/>
      <c r="Z727" s="2"/>
    </row>
    <row r="728" spans="1:26" ht="16.5" customHeight="1">
      <c r="A728" s="2"/>
      <c r="B728" s="2"/>
      <c r="C728" s="14"/>
      <c r="D728" s="14"/>
      <c r="E728" s="14"/>
      <c r="F728" s="14"/>
      <c r="G728" s="14"/>
      <c r="H728" s="2"/>
      <c r="I728" s="2"/>
      <c r="J728" s="2"/>
      <c r="K728" s="2"/>
      <c r="L728" s="2"/>
      <c r="M728" s="2"/>
      <c r="N728" s="2"/>
      <c r="O728" s="2"/>
      <c r="P728" s="2"/>
      <c r="Q728" s="2"/>
      <c r="R728" s="2"/>
      <c r="S728" s="52"/>
      <c r="T728" s="52"/>
      <c r="U728" s="52"/>
      <c r="V728" s="52"/>
      <c r="W728" s="52"/>
      <c r="X728" s="52"/>
      <c r="Y728" s="52"/>
      <c r="Z728" s="2"/>
    </row>
    <row r="729" spans="1:26" ht="16.5" customHeight="1">
      <c r="A729" s="2"/>
      <c r="B729" s="2"/>
      <c r="C729" s="14"/>
      <c r="D729" s="14"/>
      <c r="E729" s="14"/>
      <c r="F729" s="14"/>
      <c r="G729" s="14"/>
      <c r="H729" s="2"/>
      <c r="I729" s="2"/>
      <c r="J729" s="2"/>
      <c r="K729" s="2"/>
      <c r="L729" s="2"/>
      <c r="M729" s="2"/>
      <c r="N729" s="2"/>
      <c r="O729" s="2"/>
      <c r="P729" s="2"/>
      <c r="Q729" s="2"/>
      <c r="R729" s="2"/>
      <c r="S729" s="52"/>
      <c r="T729" s="52"/>
      <c r="U729" s="52"/>
      <c r="V729" s="52"/>
      <c r="W729" s="52"/>
      <c r="X729" s="52"/>
      <c r="Y729" s="52"/>
      <c r="Z729" s="2"/>
    </row>
    <row r="730" spans="1:26" ht="16.5" customHeight="1">
      <c r="A730" s="2"/>
      <c r="B730" s="2"/>
      <c r="C730" s="14"/>
      <c r="D730" s="14"/>
      <c r="E730" s="14"/>
      <c r="F730" s="14"/>
      <c r="G730" s="14"/>
      <c r="H730" s="2"/>
      <c r="I730" s="2"/>
      <c r="J730" s="2"/>
      <c r="K730" s="2"/>
      <c r="L730" s="2"/>
      <c r="M730" s="2"/>
      <c r="N730" s="2"/>
      <c r="O730" s="2"/>
      <c r="P730" s="2"/>
      <c r="Q730" s="2"/>
      <c r="R730" s="2"/>
      <c r="S730" s="52"/>
      <c r="T730" s="52"/>
      <c r="U730" s="52"/>
      <c r="V730" s="52"/>
      <c r="W730" s="52"/>
      <c r="X730" s="52"/>
      <c r="Y730" s="52"/>
      <c r="Z730" s="2"/>
    </row>
    <row r="731" spans="1:26" ht="16.5" customHeight="1">
      <c r="A731" s="2"/>
      <c r="B731" s="2"/>
      <c r="C731" s="14"/>
      <c r="D731" s="14"/>
      <c r="E731" s="14"/>
      <c r="F731" s="14"/>
      <c r="G731" s="14"/>
      <c r="H731" s="2"/>
      <c r="I731" s="2"/>
      <c r="J731" s="2"/>
      <c r="K731" s="2"/>
      <c r="L731" s="2"/>
      <c r="M731" s="2"/>
      <c r="N731" s="2"/>
      <c r="O731" s="2"/>
      <c r="P731" s="2"/>
      <c r="Q731" s="2"/>
      <c r="R731" s="2"/>
      <c r="S731" s="52"/>
      <c r="T731" s="52"/>
      <c r="U731" s="52"/>
      <c r="V731" s="52"/>
      <c r="W731" s="52"/>
      <c r="X731" s="52"/>
      <c r="Y731" s="52"/>
      <c r="Z731" s="2"/>
    </row>
    <row r="732" spans="1:26" ht="16.5" customHeight="1">
      <c r="A732" s="2"/>
      <c r="B732" s="2"/>
      <c r="C732" s="14"/>
      <c r="D732" s="14"/>
      <c r="E732" s="14"/>
      <c r="F732" s="14"/>
      <c r="G732" s="14"/>
      <c r="H732" s="2"/>
      <c r="I732" s="2"/>
      <c r="J732" s="2"/>
      <c r="K732" s="2"/>
      <c r="L732" s="2"/>
      <c r="M732" s="2"/>
      <c r="N732" s="2"/>
      <c r="O732" s="2"/>
      <c r="P732" s="2"/>
      <c r="Q732" s="2"/>
      <c r="R732" s="2"/>
      <c r="S732" s="52"/>
      <c r="T732" s="52"/>
      <c r="U732" s="52"/>
      <c r="V732" s="52"/>
      <c r="W732" s="52"/>
      <c r="X732" s="52"/>
      <c r="Y732" s="52"/>
      <c r="Z732" s="2"/>
    </row>
    <row r="733" spans="1:26" ht="16.5" customHeight="1">
      <c r="A733" s="2"/>
      <c r="B733" s="2"/>
      <c r="C733" s="14"/>
      <c r="D733" s="14"/>
      <c r="E733" s="14"/>
      <c r="F733" s="14"/>
      <c r="G733" s="14"/>
      <c r="H733" s="2"/>
      <c r="I733" s="2"/>
      <c r="J733" s="2"/>
      <c r="K733" s="2"/>
      <c r="L733" s="2"/>
      <c r="M733" s="2"/>
      <c r="N733" s="2"/>
      <c r="O733" s="2"/>
      <c r="P733" s="2"/>
      <c r="Q733" s="2"/>
      <c r="R733" s="2"/>
      <c r="S733" s="52"/>
      <c r="T733" s="52"/>
      <c r="U733" s="52"/>
      <c r="V733" s="52"/>
      <c r="W733" s="52"/>
      <c r="X733" s="52"/>
      <c r="Y733" s="52"/>
      <c r="Z733" s="2"/>
    </row>
    <row r="734" spans="1:26" ht="16.5" customHeight="1">
      <c r="A734" s="2"/>
      <c r="B734" s="2"/>
      <c r="C734" s="14"/>
      <c r="D734" s="14"/>
      <c r="E734" s="14"/>
      <c r="F734" s="14"/>
      <c r="G734" s="14"/>
      <c r="H734" s="2"/>
      <c r="I734" s="2"/>
      <c r="J734" s="2"/>
      <c r="K734" s="2"/>
      <c r="L734" s="2"/>
      <c r="M734" s="2"/>
      <c r="N734" s="2"/>
      <c r="O734" s="2"/>
      <c r="P734" s="2"/>
      <c r="Q734" s="2"/>
      <c r="R734" s="2"/>
      <c r="S734" s="52"/>
      <c r="T734" s="52"/>
      <c r="U734" s="52"/>
      <c r="V734" s="52"/>
      <c r="W734" s="52"/>
      <c r="X734" s="52"/>
      <c r="Y734" s="52"/>
      <c r="Z734" s="2"/>
    </row>
    <row r="735" spans="1:26" ht="16.5" customHeight="1">
      <c r="A735" s="2"/>
      <c r="B735" s="2"/>
      <c r="C735" s="14"/>
      <c r="D735" s="14"/>
      <c r="E735" s="14"/>
      <c r="F735" s="14"/>
      <c r="G735" s="14"/>
      <c r="H735" s="2"/>
      <c r="I735" s="2"/>
      <c r="J735" s="2"/>
      <c r="K735" s="2"/>
      <c r="L735" s="2"/>
      <c r="M735" s="2"/>
      <c r="N735" s="2"/>
      <c r="O735" s="2"/>
      <c r="P735" s="2"/>
      <c r="Q735" s="2"/>
      <c r="R735" s="2"/>
      <c r="S735" s="52"/>
      <c r="T735" s="52"/>
      <c r="U735" s="52"/>
      <c r="V735" s="52"/>
      <c r="W735" s="52"/>
      <c r="X735" s="52"/>
      <c r="Y735" s="52"/>
      <c r="Z735" s="2"/>
    </row>
    <row r="736" spans="1:26" ht="16.5" customHeight="1">
      <c r="A736" s="2"/>
      <c r="B736" s="2"/>
      <c r="C736" s="14"/>
      <c r="D736" s="14"/>
      <c r="E736" s="14"/>
      <c r="F736" s="14"/>
      <c r="G736" s="14"/>
      <c r="H736" s="2"/>
      <c r="I736" s="2"/>
      <c r="J736" s="2"/>
      <c r="K736" s="2"/>
      <c r="L736" s="2"/>
      <c r="M736" s="2"/>
      <c r="N736" s="2"/>
      <c r="O736" s="2"/>
      <c r="P736" s="2"/>
      <c r="Q736" s="2"/>
      <c r="R736" s="2"/>
      <c r="S736" s="52"/>
      <c r="T736" s="52"/>
      <c r="U736" s="52"/>
      <c r="V736" s="52"/>
      <c r="W736" s="52"/>
      <c r="X736" s="52"/>
      <c r="Y736" s="52"/>
      <c r="Z736" s="2"/>
    </row>
    <row r="737" spans="1:26" ht="16.5" customHeight="1">
      <c r="A737" s="2"/>
      <c r="B737" s="2"/>
      <c r="C737" s="14"/>
      <c r="D737" s="14"/>
      <c r="E737" s="14"/>
      <c r="F737" s="14"/>
      <c r="G737" s="14"/>
      <c r="H737" s="2"/>
      <c r="I737" s="2"/>
      <c r="J737" s="2"/>
      <c r="K737" s="2"/>
      <c r="L737" s="2"/>
      <c r="M737" s="2"/>
      <c r="N737" s="2"/>
      <c r="O737" s="2"/>
      <c r="P737" s="2"/>
      <c r="Q737" s="2"/>
      <c r="R737" s="2"/>
      <c r="S737" s="52"/>
      <c r="T737" s="52"/>
      <c r="U737" s="52"/>
      <c r="V737" s="52"/>
      <c r="W737" s="52"/>
      <c r="X737" s="52"/>
      <c r="Y737" s="52"/>
      <c r="Z737" s="2"/>
    </row>
    <row r="738" spans="1:26" ht="16.5" customHeight="1">
      <c r="A738" s="2"/>
      <c r="B738" s="2"/>
      <c r="C738" s="14"/>
      <c r="D738" s="14"/>
      <c r="E738" s="14"/>
      <c r="F738" s="14"/>
      <c r="G738" s="14"/>
      <c r="H738" s="2"/>
      <c r="I738" s="2"/>
      <c r="J738" s="2"/>
      <c r="K738" s="2"/>
      <c r="L738" s="2"/>
      <c r="M738" s="2"/>
      <c r="N738" s="2"/>
      <c r="O738" s="2"/>
      <c r="P738" s="2"/>
      <c r="Q738" s="2"/>
      <c r="R738" s="2"/>
      <c r="S738" s="52"/>
      <c r="T738" s="52"/>
      <c r="U738" s="52"/>
      <c r="V738" s="52"/>
      <c r="W738" s="52"/>
      <c r="X738" s="52"/>
      <c r="Y738" s="52"/>
      <c r="Z738" s="2"/>
    </row>
    <row r="739" spans="1:26" ht="16.5" customHeight="1">
      <c r="A739" s="2"/>
      <c r="B739" s="2"/>
      <c r="C739" s="14"/>
      <c r="D739" s="14"/>
      <c r="E739" s="14"/>
      <c r="F739" s="14"/>
      <c r="G739" s="14"/>
      <c r="H739" s="2"/>
      <c r="I739" s="2"/>
      <c r="J739" s="2"/>
      <c r="K739" s="2"/>
      <c r="L739" s="2"/>
      <c r="M739" s="2"/>
      <c r="N739" s="2"/>
      <c r="O739" s="2"/>
      <c r="P739" s="2"/>
      <c r="Q739" s="2"/>
      <c r="R739" s="2"/>
      <c r="S739" s="52"/>
      <c r="T739" s="52"/>
      <c r="U739" s="52"/>
      <c r="V739" s="52"/>
      <c r="W739" s="52"/>
      <c r="X739" s="52"/>
      <c r="Y739" s="52"/>
      <c r="Z739" s="2"/>
    </row>
    <row r="740" spans="1:26" ht="16.5" customHeight="1">
      <c r="A740" s="2"/>
      <c r="B740" s="2"/>
      <c r="C740" s="14"/>
      <c r="D740" s="14"/>
      <c r="E740" s="14"/>
      <c r="F740" s="14"/>
      <c r="G740" s="14"/>
      <c r="H740" s="2"/>
      <c r="I740" s="2"/>
      <c r="J740" s="2"/>
      <c r="K740" s="2"/>
      <c r="L740" s="2"/>
      <c r="M740" s="2"/>
      <c r="N740" s="2"/>
      <c r="O740" s="2"/>
      <c r="P740" s="2"/>
      <c r="Q740" s="2"/>
      <c r="R740" s="2"/>
      <c r="S740" s="52"/>
      <c r="T740" s="52"/>
      <c r="U740" s="52"/>
      <c r="V740" s="52"/>
      <c r="W740" s="52"/>
      <c r="X740" s="52"/>
      <c r="Y740" s="52"/>
      <c r="Z740" s="2"/>
    </row>
    <row r="741" spans="1:26" ht="16.5" customHeight="1">
      <c r="A741" s="2"/>
      <c r="B741" s="2"/>
      <c r="C741" s="14"/>
      <c r="D741" s="14"/>
      <c r="E741" s="14"/>
      <c r="F741" s="14"/>
      <c r="G741" s="14"/>
      <c r="H741" s="2"/>
      <c r="I741" s="2"/>
      <c r="J741" s="2"/>
      <c r="K741" s="2"/>
      <c r="L741" s="2"/>
      <c r="M741" s="2"/>
      <c r="N741" s="2"/>
      <c r="O741" s="2"/>
      <c r="P741" s="2"/>
      <c r="Q741" s="2"/>
      <c r="R741" s="2"/>
      <c r="S741" s="52"/>
      <c r="T741" s="52"/>
      <c r="U741" s="52"/>
      <c r="V741" s="52"/>
      <c r="W741" s="52"/>
      <c r="X741" s="52"/>
      <c r="Y741" s="52"/>
      <c r="Z741" s="2"/>
    </row>
    <row r="742" spans="1:26" ht="16.5" customHeight="1">
      <c r="A742" s="2"/>
      <c r="B742" s="2"/>
      <c r="C742" s="14"/>
      <c r="D742" s="14"/>
      <c r="E742" s="14"/>
      <c r="F742" s="14"/>
      <c r="G742" s="14"/>
      <c r="H742" s="2"/>
      <c r="I742" s="2"/>
      <c r="J742" s="2"/>
      <c r="K742" s="2"/>
      <c r="L742" s="2"/>
      <c r="M742" s="2"/>
      <c r="N742" s="2"/>
      <c r="O742" s="2"/>
      <c r="P742" s="2"/>
      <c r="Q742" s="2"/>
      <c r="R742" s="2"/>
      <c r="S742" s="52"/>
      <c r="T742" s="52"/>
      <c r="U742" s="52"/>
      <c r="V742" s="52"/>
      <c r="W742" s="52"/>
      <c r="X742" s="52"/>
      <c r="Y742" s="52"/>
      <c r="Z742" s="2"/>
    </row>
    <row r="743" spans="1:26" ht="16.5" customHeight="1">
      <c r="A743" s="2"/>
      <c r="B743" s="2"/>
      <c r="C743" s="14"/>
      <c r="D743" s="14"/>
      <c r="E743" s="14"/>
      <c r="F743" s="14"/>
      <c r="G743" s="14"/>
      <c r="H743" s="2"/>
      <c r="I743" s="2"/>
      <c r="J743" s="2"/>
      <c r="K743" s="2"/>
      <c r="L743" s="2"/>
      <c r="M743" s="2"/>
      <c r="N743" s="2"/>
      <c r="O743" s="2"/>
      <c r="P743" s="2"/>
      <c r="Q743" s="2"/>
      <c r="R743" s="2"/>
      <c r="S743" s="52"/>
      <c r="T743" s="52"/>
      <c r="U743" s="52"/>
      <c r="V743" s="52"/>
      <c r="W743" s="52"/>
      <c r="X743" s="52"/>
      <c r="Y743" s="52"/>
      <c r="Z743" s="2"/>
    </row>
    <row r="744" spans="1:26" ht="16.5" customHeight="1">
      <c r="A744" s="2"/>
      <c r="B744" s="2"/>
      <c r="C744" s="14"/>
      <c r="D744" s="14"/>
      <c r="E744" s="14"/>
      <c r="F744" s="14"/>
      <c r="G744" s="14"/>
      <c r="H744" s="2"/>
      <c r="I744" s="2"/>
      <c r="J744" s="2"/>
      <c r="K744" s="2"/>
      <c r="L744" s="2"/>
      <c r="M744" s="2"/>
      <c r="N744" s="2"/>
      <c r="O744" s="2"/>
      <c r="P744" s="2"/>
      <c r="Q744" s="2"/>
      <c r="R744" s="2"/>
      <c r="S744" s="52"/>
      <c r="T744" s="52"/>
      <c r="U744" s="52"/>
      <c r="V744" s="52"/>
      <c r="W744" s="52"/>
      <c r="X744" s="52"/>
      <c r="Y744" s="52"/>
      <c r="Z744" s="2"/>
    </row>
    <row r="745" spans="1:26" ht="16.5" customHeight="1">
      <c r="A745" s="2"/>
      <c r="B745" s="2"/>
      <c r="C745" s="14"/>
      <c r="D745" s="14"/>
      <c r="E745" s="14"/>
      <c r="F745" s="14"/>
      <c r="G745" s="14"/>
      <c r="H745" s="2"/>
      <c r="I745" s="2"/>
      <c r="J745" s="2"/>
      <c r="K745" s="2"/>
      <c r="L745" s="2"/>
      <c r="M745" s="2"/>
      <c r="N745" s="2"/>
      <c r="O745" s="2"/>
      <c r="P745" s="2"/>
      <c r="Q745" s="2"/>
      <c r="R745" s="2"/>
      <c r="S745" s="52"/>
      <c r="T745" s="52"/>
      <c r="U745" s="52"/>
      <c r="V745" s="52"/>
      <c r="W745" s="52"/>
      <c r="X745" s="52"/>
      <c r="Y745" s="52"/>
      <c r="Z745" s="2"/>
    </row>
    <row r="746" spans="1:26" ht="16.5" customHeight="1">
      <c r="A746" s="2"/>
      <c r="B746" s="2"/>
      <c r="C746" s="14"/>
      <c r="D746" s="14"/>
      <c r="E746" s="14"/>
      <c r="F746" s="14"/>
      <c r="G746" s="14"/>
      <c r="H746" s="2"/>
      <c r="I746" s="2"/>
      <c r="J746" s="2"/>
      <c r="K746" s="2"/>
      <c r="L746" s="2"/>
      <c r="M746" s="2"/>
      <c r="N746" s="2"/>
      <c r="O746" s="2"/>
      <c r="P746" s="2"/>
      <c r="Q746" s="2"/>
      <c r="R746" s="2"/>
      <c r="S746" s="52"/>
      <c r="T746" s="52"/>
      <c r="U746" s="52"/>
      <c r="V746" s="52"/>
      <c r="W746" s="52"/>
      <c r="X746" s="52"/>
      <c r="Y746" s="52"/>
      <c r="Z746" s="2"/>
    </row>
    <row r="747" spans="1:26" ht="16.5" customHeight="1">
      <c r="A747" s="2"/>
      <c r="B747" s="2"/>
      <c r="C747" s="14"/>
      <c r="D747" s="14"/>
      <c r="E747" s="14"/>
      <c r="F747" s="14"/>
      <c r="G747" s="14"/>
      <c r="H747" s="2"/>
      <c r="I747" s="2"/>
      <c r="J747" s="2"/>
      <c r="K747" s="2"/>
      <c r="L747" s="2"/>
      <c r="M747" s="2"/>
      <c r="N747" s="2"/>
      <c r="O747" s="2"/>
      <c r="P747" s="2"/>
      <c r="Q747" s="2"/>
      <c r="R747" s="2"/>
      <c r="S747" s="52"/>
      <c r="T747" s="52"/>
      <c r="U747" s="52"/>
      <c r="V747" s="52"/>
      <c r="W747" s="52"/>
      <c r="X747" s="52"/>
      <c r="Y747" s="52"/>
      <c r="Z747" s="2"/>
    </row>
    <row r="748" spans="1:26" ht="16.5" customHeight="1">
      <c r="A748" s="2"/>
      <c r="B748" s="2"/>
      <c r="C748" s="14"/>
      <c r="D748" s="14"/>
      <c r="E748" s="14"/>
      <c r="F748" s="14"/>
      <c r="G748" s="14"/>
      <c r="H748" s="2"/>
      <c r="I748" s="2"/>
      <c r="J748" s="2"/>
      <c r="K748" s="2"/>
      <c r="L748" s="2"/>
      <c r="M748" s="2"/>
      <c r="N748" s="2"/>
      <c r="O748" s="2"/>
      <c r="P748" s="2"/>
      <c r="Q748" s="2"/>
      <c r="R748" s="2"/>
      <c r="S748" s="52"/>
      <c r="T748" s="52"/>
      <c r="U748" s="52"/>
      <c r="V748" s="52"/>
      <c r="W748" s="52"/>
      <c r="X748" s="52"/>
      <c r="Y748" s="52"/>
      <c r="Z748" s="2"/>
    </row>
    <row r="749" spans="1:26" ht="16.5" customHeight="1">
      <c r="A749" s="2"/>
      <c r="B749" s="2"/>
      <c r="C749" s="14"/>
      <c r="D749" s="14"/>
      <c r="E749" s="14"/>
      <c r="F749" s="14"/>
      <c r="G749" s="14"/>
      <c r="H749" s="2"/>
      <c r="I749" s="2"/>
      <c r="J749" s="2"/>
      <c r="K749" s="2"/>
      <c r="L749" s="2"/>
      <c r="M749" s="2"/>
      <c r="N749" s="2"/>
      <c r="O749" s="2"/>
      <c r="P749" s="2"/>
      <c r="Q749" s="2"/>
      <c r="R749" s="2"/>
      <c r="S749" s="52"/>
      <c r="T749" s="52"/>
      <c r="U749" s="52"/>
      <c r="V749" s="52"/>
      <c r="W749" s="52"/>
      <c r="X749" s="52"/>
      <c r="Y749" s="52"/>
      <c r="Z749" s="2"/>
    </row>
    <row r="750" spans="1:26" ht="16.5" customHeight="1">
      <c r="A750" s="2"/>
      <c r="B750" s="2"/>
      <c r="C750" s="14"/>
      <c r="D750" s="14"/>
      <c r="E750" s="14"/>
      <c r="F750" s="14"/>
      <c r="G750" s="14"/>
      <c r="H750" s="2"/>
      <c r="I750" s="2"/>
      <c r="J750" s="2"/>
      <c r="K750" s="2"/>
      <c r="L750" s="2"/>
      <c r="M750" s="2"/>
      <c r="N750" s="2"/>
      <c r="O750" s="2"/>
      <c r="P750" s="2"/>
      <c r="Q750" s="2"/>
      <c r="R750" s="2"/>
      <c r="S750" s="52"/>
      <c r="T750" s="52"/>
      <c r="U750" s="52"/>
      <c r="V750" s="52"/>
      <c r="W750" s="52"/>
      <c r="X750" s="52"/>
      <c r="Y750" s="52"/>
      <c r="Z750" s="2"/>
    </row>
    <row r="751" spans="1:26" ht="16.5" customHeight="1">
      <c r="A751" s="2"/>
      <c r="B751" s="2"/>
      <c r="C751" s="14"/>
      <c r="D751" s="14"/>
      <c r="E751" s="14"/>
      <c r="F751" s="14"/>
      <c r="G751" s="14"/>
      <c r="H751" s="2"/>
      <c r="I751" s="2"/>
      <c r="J751" s="2"/>
      <c r="K751" s="2"/>
      <c r="L751" s="2"/>
      <c r="M751" s="2"/>
      <c r="N751" s="2"/>
      <c r="O751" s="2"/>
      <c r="P751" s="2"/>
      <c r="Q751" s="2"/>
      <c r="R751" s="2"/>
      <c r="S751" s="52"/>
      <c r="T751" s="52"/>
      <c r="U751" s="52"/>
      <c r="V751" s="52"/>
      <c r="W751" s="52"/>
      <c r="X751" s="52"/>
      <c r="Y751" s="52"/>
      <c r="Z751" s="2"/>
    </row>
    <row r="752" spans="1:26" ht="16.5" customHeight="1">
      <c r="A752" s="2"/>
      <c r="B752" s="2"/>
      <c r="C752" s="14"/>
      <c r="D752" s="14"/>
      <c r="E752" s="14"/>
      <c r="F752" s="14"/>
      <c r="G752" s="14"/>
      <c r="H752" s="2"/>
      <c r="I752" s="2"/>
      <c r="J752" s="2"/>
      <c r="K752" s="2"/>
      <c r="L752" s="2"/>
      <c r="M752" s="2"/>
      <c r="N752" s="2"/>
      <c r="O752" s="2"/>
      <c r="P752" s="2"/>
      <c r="Q752" s="2"/>
      <c r="R752" s="2"/>
      <c r="S752" s="52"/>
      <c r="T752" s="52"/>
      <c r="U752" s="52"/>
      <c r="V752" s="52"/>
      <c r="W752" s="52"/>
      <c r="X752" s="52"/>
      <c r="Y752" s="52"/>
      <c r="Z752" s="2"/>
    </row>
    <row r="753" spans="1:26" ht="16.5" customHeight="1">
      <c r="A753" s="2"/>
      <c r="B753" s="2"/>
      <c r="C753" s="14"/>
      <c r="D753" s="14"/>
      <c r="E753" s="14"/>
      <c r="F753" s="14"/>
      <c r="G753" s="14"/>
      <c r="H753" s="2"/>
      <c r="I753" s="2"/>
      <c r="J753" s="2"/>
      <c r="K753" s="2"/>
      <c r="L753" s="2"/>
      <c r="M753" s="2"/>
      <c r="N753" s="2"/>
      <c r="O753" s="2"/>
      <c r="P753" s="2"/>
      <c r="Q753" s="2"/>
      <c r="R753" s="2"/>
      <c r="S753" s="52"/>
      <c r="T753" s="52"/>
      <c r="U753" s="52"/>
      <c r="V753" s="52"/>
      <c r="W753" s="52"/>
      <c r="X753" s="52"/>
      <c r="Y753" s="52"/>
      <c r="Z753" s="2"/>
    </row>
    <row r="754" spans="1:26" ht="16.5" customHeight="1">
      <c r="A754" s="2"/>
      <c r="B754" s="2"/>
      <c r="C754" s="14"/>
      <c r="D754" s="14"/>
      <c r="E754" s="14"/>
      <c r="F754" s="14"/>
      <c r="G754" s="14"/>
      <c r="H754" s="2"/>
      <c r="I754" s="2"/>
      <c r="J754" s="2"/>
      <c r="K754" s="2"/>
      <c r="L754" s="2"/>
      <c r="M754" s="2"/>
      <c r="N754" s="2"/>
      <c r="O754" s="2"/>
      <c r="P754" s="2"/>
      <c r="Q754" s="2"/>
      <c r="R754" s="2"/>
      <c r="S754" s="52"/>
      <c r="T754" s="52"/>
      <c r="U754" s="52"/>
      <c r="V754" s="52"/>
      <c r="W754" s="52"/>
      <c r="X754" s="52"/>
      <c r="Y754" s="52"/>
      <c r="Z754" s="2"/>
    </row>
    <row r="755" spans="1:26" ht="16.5" customHeight="1">
      <c r="A755" s="2"/>
      <c r="B755" s="2"/>
      <c r="C755" s="14"/>
      <c r="D755" s="14"/>
      <c r="E755" s="14"/>
      <c r="F755" s="14"/>
      <c r="G755" s="14"/>
      <c r="H755" s="2"/>
      <c r="I755" s="2"/>
      <c r="J755" s="2"/>
      <c r="K755" s="2"/>
      <c r="L755" s="2"/>
      <c r="M755" s="2"/>
      <c r="N755" s="2"/>
      <c r="O755" s="2"/>
      <c r="P755" s="2"/>
      <c r="Q755" s="2"/>
      <c r="R755" s="2"/>
      <c r="S755" s="52"/>
      <c r="T755" s="52"/>
      <c r="U755" s="52"/>
      <c r="V755" s="52"/>
      <c r="W755" s="52"/>
      <c r="X755" s="52"/>
      <c r="Y755" s="52"/>
      <c r="Z755" s="2"/>
    </row>
    <row r="756" spans="1:26" ht="16.5" customHeight="1">
      <c r="A756" s="2"/>
      <c r="B756" s="2"/>
      <c r="C756" s="14"/>
      <c r="D756" s="14"/>
      <c r="E756" s="14"/>
      <c r="F756" s="14"/>
      <c r="G756" s="14"/>
      <c r="H756" s="2"/>
      <c r="I756" s="2"/>
      <c r="J756" s="2"/>
      <c r="K756" s="2"/>
      <c r="L756" s="2"/>
      <c r="M756" s="2"/>
      <c r="N756" s="2"/>
      <c r="O756" s="2"/>
      <c r="P756" s="2"/>
      <c r="Q756" s="2"/>
      <c r="R756" s="2"/>
      <c r="S756" s="52"/>
      <c r="T756" s="52"/>
      <c r="U756" s="52"/>
      <c r="V756" s="52"/>
      <c r="W756" s="52"/>
      <c r="X756" s="52"/>
      <c r="Y756" s="52"/>
      <c r="Z756" s="2"/>
    </row>
    <row r="757" spans="1:26" ht="16.5" customHeight="1">
      <c r="A757" s="2"/>
      <c r="B757" s="2"/>
      <c r="C757" s="14"/>
      <c r="D757" s="14"/>
      <c r="E757" s="14"/>
      <c r="F757" s="14"/>
      <c r="G757" s="14"/>
      <c r="H757" s="2"/>
      <c r="I757" s="2"/>
      <c r="J757" s="2"/>
      <c r="K757" s="2"/>
      <c r="L757" s="2"/>
      <c r="M757" s="2"/>
      <c r="N757" s="2"/>
      <c r="O757" s="2"/>
      <c r="P757" s="2"/>
      <c r="Q757" s="2"/>
      <c r="R757" s="2"/>
      <c r="S757" s="52"/>
      <c r="T757" s="52"/>
      <c r="U757" s="52"/>
      <c r="V757" s="52"/>
      <c r="W757" s="52"/>
      <c r="X757" s="52"/>
      <c r="Y757" s="52"/>
      <c r="Z757" s="2"/>
    </row>
    <row r="758" spans="1:26" ht="16.5" customHeight="1">
      <c r="A758" s="2"/>
      <c r="B758" s="2"/>
      <c r="C758" s="14"/>
      <c r="D758" s="14"/>
      <c r="E758" s="14"/>
      <c r="F758" s="14"/>
      <c r="G758" s="14"/>
      <c r="H758" s="2"/>
      <c r="I758" s="2"/>
      <c r="J758" s="2"/>
      <c r="K758" s="2"/>
      <c r="L758" s="2"/>
      <c r="M758" s="2"/>
      <c r="N758" s="2"/>
      <c r="O758" s="2"/>
      <c r="P758" s="2"/>
      <c r="Q758" s="2"/>
      <c r="R758" s="2"/>
      <c r="S758" s="52"/>
      <c r="T758" s="52"/>
      <c r="U758" s="52"/>
      <c r="V758" s="52"/>
      <c r="W758" s="52"/>
      <c r="X758" s="52"/>
      <c r="Y758" s="52"/>
      <c r="Z758" s="2"/>
    </row>
    <row r="759" spans="1:26" ht="16.5" customHeight="1">
      <c r="A759" s="2"/>
      <c r="B759" s="2"/>
      <c r="C759" s="14"/>
      <c r="D759" s="14"/>
      <c r="E759" s="14"/>
      <c r="F759" s="14"/>
      <c r="G759" s="14"/>
      <c r="H759" s="2"/>
      <c r="I759" s="2"/>
      <c r="J759" s="2"/>
      <c r="K759" s="2"/>
      <c r="L759" s="2"/>
      <c r="M759" s="2"/>
      <c r="N759" s="2"/>
      <c r="O759" s="2"/>
      <c r="P759" s="2"/>
      <c r="Q759" s="2"/>
      <c r="R759" s="2"/>
      <c r="S759" s="52"/>
      <c r="T759" s="52"/>
      <c r="U759" s="52"/>
      <c r="V759" s="52"/>
      <c r="W759" s="52"/>
      <c r="X759" s="52"/>
      <c r="Y759" s="52"/>
      <c r="Z759" s="2"/>
    </row>
    <row r="760" spans="1:26" ht="16.5" customHeight="1">
      <c r="A760" s="2"/>
      <c r="B760" s="2"/>
      <c r="C760" s="14"/>
      <c r="D760" s="14"/>
      <c r="E760" s="14"/>
      <c r="F760" s="14"/>
      <c r="G760" s="14"/>
      <c r="H760" s="2"/>
      <c r="I760" s="2"/>
      <c r="J760" s="2"/>
      <c r="K760" s="2"/>
      <c r="L760" s="2"/>
      <c r="M760" s="2"/>
      <c r="N760" s="2"/>
      <c r="O760" s="2"/>
      <c r="P760" s="2"/>
      <c r="Q760" s="2"/>
      <c r="R760" s="2"/>
      <c r="S760" s="52"/>
      <c r="T760" s="52"/>
      <c r="U760" s="52"/>
      <c r="V760" s="52"/>
      <c r="W760" s="52"/>
      <c r="X760" s="52"/>
      <c r="Y760" s="52"/>
      <c r="Z760" s="2"/>
    </row>
    <row r="761" spans="1:26" ht="16.5" customHeight="1">
      <c r="A761" s="2"/>
      <c r="B761" s="2"/>
      <c r="C761" s="14"/>
      <c r="D761" s="14"/>
      <c r="E761" s="14"/>
      <c r="F761" s="14"/>
      <c r="G761" s="14"/>
      <c r="H761" s="2"/>
      <c r="I761" s="2"/>
      <c r="J761" s="2"/>
      <c r="K761" s="2"/>
      <c r="L761" s="2"/>
      <c r="M761" s="2"/>
      <c r="N761" s="2"/>
      <c r="O761" s="2"/>
      <c r="P761" s="2"/>
      <c r="Q761" s="2"/>
      <c r="R761" s="2"/>
      <c r="S761" s="52"/>
      <c r="T761" s="52"/>
      <c r="U761" s="52"/>
      <c r="V761" s="52"/>
      <c r="W761" s="52"/>
      <c r="X761" s="52"/>
      <c r="Y761" s="52"/>
      <c r="Z761" s="2"/>
    </row>
    <row r="762" spans="1:26" ht="16.5" customHeight="1">
      <c r="A762" s="2"/>
      <c r="B762" s="2"/>
      <c r="C762" s="14"/>
      <c r="D762" s="14"/>
      <c r="E762" s="14"/>
      <c r="F762" s="14"/>
      <c r="G762" s="14"/>
      <c r="H762" s="2"/>
      <c r="I762" s="2"/>
      <c r="J762" s="2"/>
      <c r="K762" s="2"/>
      <c r="L762" s="2"/>
      <c r="M762" s="2"/>
      <c r="N762" s="2"/>
      <c r="O762" s="2"/>
      <c r="P762" s="2"/>
      <c r="Q762" s="2"/>
      <c r="R762" s="2"/>
      <c r="S762" s="52"/>
      <c r="T762" s="52"/>
      <c r="U762" s="52"/>
      <c r="V762" s="52"/>
      <c r="W762" s="52"/>
      <c r="X762" s="52"/>
      <c r="Y762" s="52"/>
      <c r="Z762" s="2"/>
    </row>
    <row r="763" spans="1:26" ht="16.5" customHeight="1">
      <c r="A763" s="2"/>
      <c r="B763" s="2"/>
      <c r="C763" s="14"/>
      <c r="D763" s="14"/>
      <c r="E763" s="14"/>
      <c r="F763" s="14"/>
      <c r="G763" s="14"/>
      <c r="H763" s="2"/>
      <c r="I763" s="2"/>
      <c r="J763" s="2"/>
      <c r="K763" s="2"/>
      <c r="L763" s="2"/>
      <c r="M763" s="2"/>
      <c r="N763" s="2"/>
      <c r="O763" s="2"/>
      <c r="P763" s="2"/>
      <c r="Q763" s="2"/>
      <c r="R763" s="2"/>
      <c r="S763" s="52"/>
      <c r="T763" s="52"/>
      <c r="U763" s="52"/>
      <c r="V763" s="52"/>
      <c r="W763" s="52"/>
      <c r="X763" s="52"/>
      <c r="Y763" s="52"/>
      <c r="Z763" s="2"/>
    </row>
    <row r="764" spans="1:26" ht="16.5" customHeight="1">
      <c r="A764" s="2"/>
      <c r="B764" s="2"/>
      <c r="C764" s="14"/>
      <c r="D764" s="14"/>
      <c r="E764" s="14"/>
      <c r="F764" s="14"/>
      <c r="G764" s="14"/>
      <c r="H764" s="2"/>
      <c r="I764" s="2"/>
      <c r="J764" s="2"/>
      <c r="K764" s="2"/>
      <c r="L764" s="2"/>
      <c r="M764" s="2"/>
      <c r="N764" s="2"/>
      <c r="O764" s="2"/>
      <c r="P764" s="2"/>
      <c r="Q764" s="2"/>
      <c r="R764" s="2"/>
      <c r="S764" s="52"/>
      <c r="T764" s="52"/>
      <c r="U764" s="52"/>
      <c r="V764" s="52"/>
      <c r="W764" s="52"/>
      <c r="X764" s="52"/>
      <c r="Y764" s="52"/>
      <c r="Z764" s="2"/>
    </row>
    <row r="765" spans="1:26" ht="16.5" customHeight="1">
      <c r="A765" s="2"/>
      <c r="B765" s="2"/>
      <c r="C765" s="14"/>
      <c r="D765" s="14"/>
      <c r="E765" s="14"/>
      <c r="F765" s="14"/>
      <c r="G765" s="14"/>
      <c r="H765" s="2"/>
      <c r="I765" s="2"/>
      <c r="J765" s="2"/>
      <c r="K765" s="2"/>
      <c r="L765" s="2"/>
      <c r="M765" s="2"/>
      <c r="N765" s="2"/>
      <c r="O765" s="2"/>
      <c r="P765" s="2"/>
      <c r="Q765" s="2"/>
      <c r="R765" s="2"/>
      <c r="S765" s="52"/>
      <c r="T765" s="52"/>
      <c r="U765" s="52"/>
      <c r="V765" s="52"/>
      <c r="W765" s="52"/>
      <c r="X765" s="52"/>
      <c r="Y765" s="52"/>
      <c r="Z765" s="2"/>
    </row>
    <row r="766" spans="1:26" ht="16.5" customHeight="1">
      <c r="A766" s="2"/>
      <c r="B766" s="2"/>
      <c r="C766" s="14"/>
      <c r="D766" s="14"/>
      <c r="E766" s="14"/>
      <c r="F766" s="14"/>
      <c r="G766" s="14"/>
      <c r="H766" s="2"/>
      <c r="I766" s="2"/>
      <c r="J766" s="2"/>
      <c r="K766" s="2"/>
      <c r="L766" s="2"/>
      <c r="M766" s="2"/>
      <c r="N766" s="2"/>
      <c r="O766" s="2"/>
      <c r="P766" s="2"/>
      <c r="Q766" s="2"/>
      <c r="R766" s="2"/>
      <c r="S766" s="52"/>
      <c r="T766" s="52"/>
      <c r="U766" s="52"/>
      <c r="V766" s="52"/>
      <c r="W766" s="52"/>
      <c r="X766" s="52"/>
      <c r="Y766" s="52"/>
      <c r="Z766" s="2"/>
    </row>
    <row r="767" spans="1:26" ht="16.5" customHeight="1">
      <c r="A767" s="2"/>
      <c r="B767" s="2"/>
      <c r="C767" s="14"/>
      <c r="D767" s="14"/>
      <c r="E767" s="14"/>
      <c r="F767" s="14"/>
      <c r="G767" s="14"/>
      <c r="H767" s="2"/>
      <c r="I767" s="2"/>
      <c r="J767" s="2"/>
      <c r="K767" s="2"/>
      <c r="L767" s="2"/>
      <c r="M767" s="2"/>
      <c r="N767" s="2"/>
      <c r="O767" s="2"/>
      <c r="P767" s="2"/>
      <c r="Q767" s="2"/>
      <c r="R767" s="2"/>
      <c r="S767" s="52"/>
      <c r="T767" s="52"/>
      <c r="U767" s="52"/>
      <c r="V767" s="52"/>
      <c r="W767" s="52"/>
      <c r="X767" s="52"/>
      <c r="Y767" s="52"/>
      <c r="Z767" s="2"/>
    </row>
    <row r="768" spans="1:26" ht="16.5" customHeight="1">
      <c r="A768" s="2"/>
      <c r="B768" s="2"/>
      <c r="C768" s="14"/>
      <c r="D768" s="14"/>
      <c r="E768" s="14"/>
      <c r="F768" s="14"/>
      <c r="G768" s="14"/>
      <c r="H768" s="2"/>
      <c r="I768" s="2"/>
      <c r="J768" s="2"/>
      <c r="K768" s="2"/>
      <c r="L768" s="2"/>
      <c r="M768" s="2"/>
      <c r="N768" s="2"/>
      <c r="O768" s="2"/>
      <c r="P768" s="2"/>
      <c r="Q768" s="2"/>
      <c r="R768" s="2"/>
      <c r="S768" s="52"/>
      <c r="T768" s="52"/>
      <c r="U768" s="52"/>
      <c r="V768" s="52"/>
      <c r="W768" s="52"/>
      <c r="X768" s="52"/>
      <c r="Y768" s="52"/>
      <c r="Z768" s="2"/>
    </row>
    <row r="769" spans="1:26" ht="16.5" customHeight="1">
      <c r="A769" s="2"/>
      <c r="B769" s="2"/>
      <c r="C769" s="14"/>
      <c r="D769" s="14"/>
      <c r="E769" s="14"/>
      <c r="F769" s="14"/>
      <c r="G769" s="14"/>
      <c r="H769" s="2"/>
      <c r="I769" s="2"/>
      <c r="J769" s="2"/>
      <c r="K769" s="2"/>
      <c r="L769" s="2"/>
      <c r="M769" s="2"/>
      <c r="N769" s="2"/>
      <c r="O769" s="2"/>
      <c r="P769" s="2"/>
      <c r="Q769" s="2"/>
      <c r="R769" s="2"/>
      <c r="S769" s="52"/>
      <c r="T769" s="52"/>
      <c r="U769" s="52"/>
      <c r="V769" s="52"/>
      <c r="W769" s="52"/>
      <c r="X769" s="52"/>
      <c r="Y769" s="52"/>
      <c r="Z769" s="2"/>
    </row>
    <row r="770" spans="1:26" ht="16.5" customHeight="1">
      <c r="A770" s="2"/>
      <c r="B770" s="2"/>
      <c r="C770" s="14"/>
      <c r="D770" s="14"/>
      <c r="E770" s="14"/>
      <c r="F770" s="14"/>
      <c r="G770" s="14"/>
      <c r="H770" s="2"/>
      <c r="I770" s="2"/>
      <c r="J770" s="2"/>
      <c r="K770" s="2"/>
      <c r="L770" s="2"/>
      <c r="M770" s="2"/>
      <c r="N770" s="2"/>
      <c r="O770" s="2"/>
      <c r="P770" s="2"/>
      <c r="Q770" s="2"/>
      <c r="R770" s="2"/>
      <c r="S770" s="52"/>
      <c r="T770" s="52"/>
      <c r="U770" s="52"/>
      <c r="V770" s="52"/>
      <c r="W770" s="52"/>
      <c r="X770" s="52"/>
      <c r="Y770" s="52"/>
      <c r="Z770" s="2"/>
    </row>
    <row r="771" spans="1:26" ht="16.5" customHeight="1">
      <c r="A771" s="2"/>
      <c r="B771" s="2"/>
      <c r="C771" s="14"/>
      <c r="D771" s="14"/>
      <c r="E771" s="14"/>
      <c r="F771" s="14"/>
      <c r="G771" s="14"/>
      <c r="H771" s="2"/>
      <c r="I771" s="2"/>
      <c r="J771" s="2"/>
      <c r="K771" s="2"/>
      <c r="L771" s="2"/>
      <c r="M771" s="2"/>
      <c r="N771" s="2"/>
      <c r="O771" s="2"/>
      <c r="P771" s="2"/>
      <c r="Q771" s="2"/>
      <c r="R771" s="2"/>
      <c r="S771" s="52"/>
      <c r="T771" s="52"/>
      <c r="U771" s="52"/>
      <c r="V771" s="52"/>
      <c r="W771" s="52"/>
      <c r="X771" s="52"/>
      <c r="Y771" s="52"/>
      <c r="Z771" s="2"/>
    </row>
    <row r="772" spans="1:26" ht="16.5" customHeight="1">
      <c r="A772" s="2"/>
      <c r="B772" s="2"/>
      <c r="C772" s="14"/>
      <c r="D772" s="14"/>
      <c r="E772" s="14"/>
      <c r="F772" s="14"/>
      <c r="G772" s="14"/>
      <c r="H772" s="2"/>
      <c r="I772" s="2"/>
      <c r="J772" s="2"/>
      <c r="K772" s="2"/>
      <c r="L772" s="2"/>
      <c r="M772" s="2"/>
      <c r="N772" s="2"/>
      <c r="O772" s="2"/>
      <c r="P772" s="2"/>
      <c r="Q772" s="2"/>
      <c r="R772" s="2"/>
      <c r="S772" s="52"/>
      <c r="T772" s="52"/>
      <c r="U772" s="52"/>
      <c r="V772" s="52"/>
      <c r="W772" s="52"/>
      <c r="X772" s="52"/>
      <c r="Y772" s="52"/>
      <c r="Z772" s="2"/>
    </row>
    <row r="773" spans="1:26" ht="16.5" customHeight="1">
      <c r="A773" s="2"/>
      <c r="B773" s="2"/>
      <c r="C773" s="14"/>
      <c r="D773" s="14"/>
      <c r="E773" s="14"/>
      <c r="F773" s="14"/>
      <c r="G773" s="14"/>
      <c r="H773" s="2"/>
      <c r="I773" s="2"/>
      <c r="J773" s="2"/>
      <c r="K773" s="2"/>
      <c r="L773" s="2"/>
      <c r="M773" s="2"/>
      <c r="N773" s="2"/>
      <c r="O773" s="2"/>
      <c r="P773" s="2"/>
      <c r="Q773" s="2"/>
      <c r="R773" s="2"/>
      <c r="S773" s="52"/>
      <c r="T773" s="52"/>
      <c r="U773" s="52"/>
      <c r="V773" s="52"/>
      <c r="W773" s="52"/>
      <c r="X773" s="52"/>
      <c r="Y773" s="52"/>
      <c r="Z773" s="2"/>
    </row>
    <row r="774" spans="1:26" ht="16.5" customHeight="1">
      <c r="A774" s="2"/>
      <c r="B774" s="2"/>
      <c r="C774" s="14"/>
      <c r="D774" s="14"/>
      <c r="E774" s="14"/>
      <c r="F774" s="14"/>
      <c r="G774" s="14"/>
      <c r="H774" s="2"/>
      <c r="I774" s="2"/>
      <c r="J774" s="2"/>
      <c r="K774" s="2"/>
      <c r="L774" s="2"/>
      <c r="M774" s="2"/>
      <c r="N774" s="2"/>
      <c r="O774" s="2"/>
      <c r="P774" s="2"/>
      <c r="Q774" s="2"/>
      <c r="R774" s="2"/>
      <c r="S774" s="52"/>
      <c r="T774" s="52"/>
      <c r="U774" s="52"/>
      <c r="V774" s="52"/>
      <c r="W774" s="52"/>
      <c r="X774" s="52"/>
      <c r="Y774" s="52"/>
      <c r="Z774" s="2"/>
    </row>
    <row r="775" spans="1:26" ht="16.5" customHeight="1">
      <c r="A775" s="2"/>
      <c r="B775" s="2"/>
      <c r="C775" s="14"/>
      <c r="D775" s="14"/>
      <c r="E775" s="14"/>
      <c r="F775" s="14"/>
      <c r="G775" s="14"/>
      <c r="H775" s="2"/>
      <c r="I775" s="2"/>
      <c r="J775" s="2"/>
      <c r="K775" s="2"/>
      <c r="L775" s="2"/>
      <c r="M775" s="2"/>
      <c r="N775" s="2"/>
      <c r="O775" s="2"/>
      <c r="P775" s="2"/>
      <c r="Q775" s="2"/>
      <c r="R775" s="2"/>
      <c r="S775" s="52"/>
      <c r="T775" s="52"/>
      <c r="U775" s="52"/>
      <c r="V775" s="52"/>
      <c r="W775" s="52"/>
      <c r="X775" s="52"/>
      <c r="Y775" s="52"/>
      <c r="Z775" s="2"/>
    </row>
    <row r="776" spans="1:26" ht="16.5" customHeight="1">
      <c r="A776" s="2"/>
      <c r="B776" s="2"/>
      <c r="C776" s="14"/>
      <c r="D776" s="14"/>
      <c r="E776" s="14"/>
      <c r="F776" s="14"/>
      <c r="G776" s="14"/>
      <c r="H776" s="2"/>
      <c r="I776" s="2"/>
      <c r="J776" s="2"/>
      <c r="K776" s="2"/>
      <c r="L776" s="2"/>
      <c r="M776" s="2"/>
      <c r="N776" s="2"/>
      <c r="O776" s="2"/>
      <c r="P776" s="2"/>
      <c r="Q776" s="2"/>
      <c r="R776" s="2"/>
      <c r="S776" s="52"/>
      <c r="T776" s="52"/>
      <c r="U776" s="52"/>
      <c r="V776" s="52"/>
      <c r="W776" s="52"/>
      <c r="X776" s="52"/>
      <c r="Y776" s="52"/>
      <c r="Z776" s="2"/>
    </row>
    <row r="777" spans="1:26" ht="16.5" customHeight="1">
      <c r="A777" s="2"/>
      <c r="B777" s="2"/>
      <c r="C777" s="14"/>
      <c r="D777" s="14"/>
      <c r="E777" s="14"/>
      <c r="F777" s="14"/>
      <c r="G777" s="14"/>
      <c r="H777" s="2"/>
      <c r="I777" s="2"/>
      <c r="J777" s="2"/>
      <c r="K777" s="2"/>
      <c r="L777" s="2"/>
      <c r="M777" s="2"/>
      <c r="N777" s="2"/>
      <c r="O777" s="2"/>
      <c r="P777" s="2"/>
      <c r="Q777" s="2"/>
      <c r="R777" s="2"/>
      <c r="S777" s="52"/>
      <c r="T777" s="52"/>
      <c r="U777" s="52"/>
      <c r="V777" s="52"/>
      <c r="W777" s="52"/>
      <c r="X777" s="52"/>
      <c r="Y777" s="52"/>
      <c r="Z777" s="2"/>
    </row>
    <row r="778" spans="1:26" ht="16.5" customHeight="1">
      <c r="A778" s="2"/>
      <c r="B778" s="2"/>
      <c r="C778" s="14"/>
      <c r="D778" s="14"/>
      <c r="E778" s="14"/>
      <c r="F778" s="14"/>
      <c r="G778" s="14"/>
      <c r="H778" s="2"/>
      <c r="I778" s="2"/>
      <c r="J778" s="2"/>
      <c r="K778" s="2"/>
      <c r="L778" s="2"/>
      <c r="M778" s="2"/>
      <c r="N778" s="2"/>
      <c r="O778" s="2"/>
      <c r="P778" s="2"/>
      <c r="Q778" s="2"/>
      <c r="R778" s="2"/>
      <c r="S778" s="52"/>
      <c r="T778" s="52"/>
      <c r="U778" s="52"/>
      <c r="V778" s="52"/>
      <c r="W778" s="52"/>
      <c r="X778" s="52"/>
      <c r="Y778" s="52"/>
      <c r="Z778" s="2"/>
    </row>
    <row r="779" spans="1:26" ht="16.5" customHeight="1">
      <c r="A779" s="2"/>
      <c r="B779" s="2"/>
      <c r="C779" s="14"/>
      <c r="D779" s="14"/>
      <c r="E779" s="14"/>
      <c r="F779" s="14"/>
      <c r="G779" s="14"/>
      <c r="H779" s="2"/>
      <c r="I779" s="2"/>
      <c r="J779" s="2"/>
      <c r="K779" s="2"/>
      <c r="L779" s="2"/>
      <c r="M779" s="2"/>
      <c r="N779" s="2"/>
      <c r="O779" s="2"/>
      <c r="P779" s="2"/>
      <c r="Q779" s="2"/>
      <c r="R779" s="2"/>
      <c r="S779" s="52"/>
      <c r="T779" s="52"/>
      <c r="U779" s="52"/>
      <c r="V779" s="52"/>
      <c r="W779" s="52"/>
      <c r="X779" s="52"/>
      <c r="Y779" s="52"/>
      <c r="Z779" s="2"/>
    </row>
    <row r="780" spans="1:26" ht="16.5" customHeight="1">
      <c r="A780" s="2"/>
      <c r="B780" s="2"/>
      <c r="C780" s="14"/>
      <c r="D780" s="14"/>
      <c r="E780" s="14"/>
      <c r="F780" s="14"/>
      <c r="G780" s="14"/>
      <c r="H780" s="2"/>
      <c r="I780" s="2"/>
      <c r="J780" s="2"/>
      <c r="K780" s="2"/>
      <c r="L780" s="2"/>
      <c r="M780" s="2"/>
      <c r="N780" s="2"/>
      <c r="O780" s="2"/>
      <c r="P780" s="2"/>
      <c r="Q780" s="2"/>
      <c r="R780" s="2"/>
      <c r="S780" s="52"/>
      <c r="T780" s="52"/>
      <c r="U780" s="52"/>
      <c r="V780" s="52"/>
      <c r="W780" s="52"/>
      <c r="X780" s="52"/>
      <c r="Y780" s="52"/>
      <c r="Z780" s="2"/>
    </row>
    <row r="781" spans="1:26" ht="16.5" customHeight="1">
      <c r="A781" s="2"/>
      <c r="B781" s="2"/>
      <c r="C781" s="14"/>
      <c r="D781" s="14"/>
      <c r="E781" s="14"/>
      <c r="F781" s="14"/>
      <c r="G781" s="14"/>
      <c r="H781" s="2"/>
      <c r="I781" s="2"/>
      <c r="J781" s="2"/>
      <c r="K781" s="2"/>
      <c r="L781" s="2"/>
      <c r="M781" s="2"/>
      <c r="N781" s="2"/>
      <c r="O781" s="2"/>
      <c r="P781" s="2"/>
      <c r="Q781" s="2"/>
      <c r="R781" s="2"/>
      <c r="S781" s="52"/>
      <c r="T781" s="52"/>
      <c r="U781" s="52"/>
      <c r="V781" s="52"/>
      <c r="W781" s="52"/>
      <c r="X781" s="52"/>
      <c r="Y781" s="52"/>
      <c r="Z781" s="2"/>
    </row>
    <row r="782" spans="1:26" ht="16.5" customHeight="1">
      <c r="A782" s="2"/>
      <c r="B782" s="2"/>
      <c r="C782" s="14"/>
      <c r="D782" s="14"/>
      <c r="E782" s="14"/>
      <c r="F782" s="14"/>
      <c r="G782" s="14"/>
      <c r="H782" s="2"/>
      <c r="I782" s="2"/>
      <c r="J782" s="2"/>
      <c r="K782" s="2"/>
      <c r="L782" s="2"/>
      <c r="M782" s="2"/>
      <c r="N782" s="2"/>
      <c r="O782" s="2"/>
      <c r="P782" s="2"/>
      <c r="Q782" s="2"/>
      <c r="R782" s="2"/>
      <c r="S782" s="52"/>
      <c r="T782" s="52"/>
      <c r="U782" s="52"/>
      <c r="V782" s="52"/>
      <c r="W782" s="52"/>
      <c r="X782" s="52"/>
      <c r="Y782" s="52"/>
      <c r="Z782" s="2"/>
    </row>
    <row r="783" spans="1:26" ht="16.5" customHeight="1">
      <c r="A783" s="2"/>
      <c r="B783" s="2"/>
      <c r="C783" s="14"/>
      <c r="D783" s="14"/>
      <c r="E783" s="14"/>
      <c r="F783" s="14"/>
      <c r="G783" s="14"/>
      <c r="H783" s="2"/>
      <c r="I783" s="2"/>
      <c r="J783" s="2"/>
      <c r="K783" s="2"/>
      <c r="L783" s="2"/>
      <c r="M783" s="2"/>
      <c r="N783" s="2"/>
      <c r="O783" s="2"/>
      <c r="P783" s="2"/>
      <c r="Q783" s="2"/>
      <c r="R783" s="2"/>
      <c r="S783" s="52"/>
      <c r="T783" s="52"/>
      <c r="U783" s="52"/>
      <c r="V783" s="52"/>
      <c r="W783" s="52"/>
      <c r="X783" s="52"/>
      <c r="Y783" s="52"/>
      <c r="Z783" s="2"/>
    </row>
    <row r="784" spans="1:26" ht="16.5" customHeight="1">
      <c r="A784" s="2"/>
      <c r="B784" s="2"/>
      <c r="C784" s="14"/>
      <c r="D784" s="14"/>
      <c r="E784" s="14"/>
      <c r="F784" s="14"/>
      <c r="G784" s="14"/>
      <c r="H784" s="2"/>
      <c r="I784" s="2"/>
      <c r="J784" s="2"/>
      <c r="K784" s="2"/>
      <c r="L784" s="2"/>
      <c r="M784" s="2"/>
      <c r="N784" s="2"/>
      <c r="O784" s="2"/>
      <c r="P784" s="2"/>
      <c r="Q784" s="2"/>
      <c r="R784" s="2"/>
      <c r="S784" s="52"/>
      <c r="T784" s="52"/>
      <c r="U784" s="52"/>
      <c r="V784" s="52"/>
      <c r="W784" s="52"/>
      <c r="X784" s="52"/>
      <c r="Y784" s="52"/>
      <c r="Z784" s="2"/>
    </row>
    <row r="785" spans="1:26" ht="16.5" customHeight="1">
      <c r="A785" s="2"/>
      <c r="B785" s="2"/>
      <c r="C785" s="14"/>
      <c r="D785" s="14"/>
      <c r="E785" s="14"/>
      <c r="F785" s="14"/>
      <c r="G785" s="14"/>
      <c r="H785" s="2"/>
      <c r="I785" s="2"/>
      <c r="J785" s="2"/>
      <c r="K785" s="2"/>
      <c r="L785" s="2"/>
      <c r="M785" s="2"/>
      <c r="N785" s="2"/>
      <c r="O785" s="2"/>
      <c r="P785" s="2"/>
      <c r="Q785" s="2"/>
      <c r="R785" s="2"/>
      <c r="S785" s="52"/>
      <c r="T785" s="52"/>
      <c r="U785" s="52"/>
      <c r="V785" s="52"/>
      <c r="W785" s="52"/>
      <c r="X785" s="52"/>
      <c r="Y785" s="52"/>
      <c r="Z785" s="2"/>
    </row>
    <row r="786" spans="1:26" ht="16.5" customHeight="1">
      <c r="A786" s="2"/>
      <c r="B786" s="2"/>
      <c r="C786" s="14"/>
      <c r="D786" s="14"/>
      <c r="E786" s="14"/>
      <c r="F786" s="14"/>
      <c r="G786" s="14"/>
      <c r="H786" s="2"/>
      <c r="I786" s="2"/>
      <c r="J786" s="2"/>
      <c r="K786" s="2"/>
      <c r="L786" s="2"/>
      <c r="M786" s="2"/>
      <c r="N786" s="2"/>
      <c r="O786" s="2"/>
      <c r="P786" s="2"/>
      <c r="Q786" s="2"/>
      <c r="R786" s="2"/>
      <c r="S786" s="52"/>
      <c r="T786" s="52"/>
      <c r="U786" s="52"/>
      <c r="V786" s="52"/>
      <c r="W786" s="52"/>
      <c r="X786" s="52"/>
      <c r="Y786" s="52"/>
      <c r="Z786" s="2"/>
    </row>
    <row r="787" spans="1:26" ht="16.5" customHeight="1">
      <c r="A787" s="2"/>
      <c r="B787" s="2"/>
      <c r="C787" s="14"/>
      <c r="D787" s="14"/>
      <c r="E787" s="14"/>
      <c r="F787" s="14"/>
      <c r="G787" s="14"/>
      <c r="H787" s="2"/>
      <c r="I787" s="2"/>
      <c r="J787" s="2"/>
      <c r="K787" s="2"/>
      <c r="L787" s="2"/>
      <c r="M787" s="2"/>
      <c r="N787" s="2"/>
      <c r="O787" s="2"/>
      <c r="P787" s="2"/>
      <c r="Q787" s="2"/>
      <c r="R787" s="2"/>
      <c r="S787" s="52"/>
      <c r="T787" s="52"/>
      <c r="U787" s="52"/>
      <c r="V787" s="52"/>
      <c r="W787" s="52"/>
      <c r="X787" s="52"/>
      <c r="Y787" s="52"/>
      <c r="Z787" s="2"/>
    </row>
    <row r="788" spans="1:26" ht="16.5" customHeight="1">
      <c r="A788" s="2"/>
      <c r="B788" s="2"/>
      <c r="C788" s="14"/>
      <c r="D788" s="14"/>
      <c r="E788" s="14"/>
      <c r="F788" s="14"/>
      <c r="G788" s="14"/>
      <c r="H788" s="2"/>
      <c r="I788" s="2"/>
      <c r="J788" s="2"/>
      <c r="K788" s="2"/>
      <c r="L788" s="2"/>
      <c r="M788" s="2"/>
      <c r="N788" s="2"/>
      <c r="O788" s="2"/>
      <c r="P788" s="2"/>
      <c r="Q788" s="2"/>
      <c r="R788" s="2"/>
      <c r="S788" s="52"/>
      <c r="T788" s="52"/>
      <c r="U788" s="52"/>
      <c r="V788" s="52"/>
      <c r="W788" s="52"/>
      <c r="X788" s="52"/>
      <c r="Y788" s="52"/>
      <c r="Z788" s="2"/>
    </row>
    <row r="789" spans="1:26" ht="16.5" customHeight="1">
      <c r="A789" s="2"/>
      <c r="B789" s="2"/>
      <c r="C789" s="14"/>
      <c r="D789" s="14"/>
      <c r="E789" s="14"/>
      <c r="F789" s="14"/>
      <c r="G789" s="14"/>
      <c r="H789" s="2"/>
      <c r="I789" s="2"/>
      <c r="J789" s="2"/>
      <c r="K789" s="2"/>
      <c r="L789" s="2"/>
      <c r="M789" s="2"/>
      <c r="N789" s="2"/>
      <c r="O789" s="2"/>
      <c r="P789" s="2"/>
      <c r="Q789" s="2"/>
      <c r="R789" s="2"/>
      <c r="S789" s="52"/>
      <c r="T789" s="52"/>
      <c r="U789" s="52"/>
      <c r="V789" s="52"/>
      <c r="W789" s="52"/>
      <c r="X789" s="52"/>
      <c r="Y789" s="52"/>
      <c r="Z789" s="2"/>
    </row>
    <row r="790" spans="1:26" ht="16.5" customHeight="1">
      <c r="A790" s="2"/>
      <c r="B790" s="2"/>
      <c r="C790" s="14"/>
      <c r="D790" s="14"/>
      <c r="E790" s="14"/>
      <c r="F790" s="14"/>
      <c r="G790" s="14"/>
      <c r="H790" s="2"/>
      <c r="I790" s="2"/>
      <c r="J790" s="2"/>
      <c r="K790" s="2"/>
      <c r="L790" s="2"/>
      <c r="M790" s="2"/>
      <c r="N790" s="2"/>
      <c r="O790" s="2"/>
      <c r="P790" s="2"/>
      <c r="Q790" s="2"/>
      <c r="R790" s="2"/>
      <c r="S790" s="52"/>
      <c r="T790" s="52"/>
      <c r="U790" s="52"/>
      <c r="V790" s="52"/>
      <c r="W790" s="52"/>
      <c r="X790" s="52"/>
      <c r="Y790" s="52"/>
      <c r="Z790" s="2"/>
    </row>
    <row r="791" spans="1:26" ht="16.5" customHeight="1">
      <c r="A791" s="2"/>
      <c r="B791" s="2"/>
      <c r="C791" s="14"/>
      <c r="D791" s="14"/>
      <c r="E791" s="14"/>
      <c r="F791" s="14"/>
      <c r="G791" s="14"/>
      <c r="H791" s="2"/>
      <c r="I791" s="2"/>
      <c r="J791" s="2"/>
      <c r="K791" s="2"/>
      <c r="L791" s="2"/>
      <c r="M791" s="2"/>
      <c r="N791" s="2"/>
      <c r="O791" s="2"/>
      <c r="P791" s="2"/>
      <c r="Q791" s="2"/>
      <c r="R791" s="2"/>
      <c r="S791" s="52"/>
      <c r="T791" s="52"/>
      <c r="U791" s="52"/>
      <c r="V791" s="52"/>
      <c r="W791" s="52"/>
      <c r="X791" s="52"/>
      <c r="Y791" s="52"/>
      <c r="Z791" s="2"/>
    </row>
    <row r="792" spans="1:26" ht="16.5" customHeight="1">
      <c r="A792" s="2"/>
      <c r="B792" s="2"/>
      <c r="C792" s="14"/>
      <c r="D792" s="14"/>
      <c r="E792" s="14"/>
      <c r="F792" s="14"/>
      <c r="G792" s="14"/>
      <c r="H792" s="2"/>
      <c r="I792" s="2"/>
      <c r="J792" s="2"/>
      <c r="K792" s="2"/>
      <c r="L792" s="2"/>
      <c r="M792" s="2"/>
      <c r="N792" s="2"/>
      <c r="O792" s="2"/>
      <c r="P792" s="2"/>
      <c r="Q792" s="2"/>
      <c r="R792" s="2"/>
      <c r="S792" s="52"/>
      <c r="T792" s="52"/>
      <c r="U792" s="52"/>
      <c r="V792" s="52"/>
      <c r="W792" s="52"/>
      <c r="X792" s="52"/>
      <c r="Y792" s="52"/>
      <c r="Z792" s="2"/>
    </row>
    <row r="793" spans="1:26" ht="16.5" customHeight="1">
      <c r="A793" s="2"/>
      <c r="B793" s="2"/>
      <c r="C793" s="14"/>
      <c r="D793" s="14"/>
      <c r="E793" s="14"/>
      <c r="F793" s="14"/>
      <c r="G793" s="14"/>
      <c r="H793" s="2"/>
      <c r="I793" s="2"/>
      <c r="J793" s="2"/>
      <c r="K793" s="2"/>
      <c r="L793" s="2"/>
      <c r="M793" s="2"/>
      <c r="N793" s="2"/>
      <c r="O793" s="2"/>
      <c r="P793" s="2"/>
      <c r="Q793" s="2"/>
      <c r="R793" s="2"/>
      <c r="S793" s="52"/>
      <c r="T793" s="52"/>
      <c r="U793" s="52"/>
      <c r="V793" s="52"/>
      <c r="W793" s="52"/>
      <c r="X793" s="52"/>
      <c r="Y793" s="52"/>
      <c r="Z793" s="2"/>
    </row>
    <row r="794" spans="1:26" ht="16.5" customHeight="1">
      <c r="A794" s="2"/>
      <c r="B794" s="2"/>
      <c r="C794" s="14"/>
      <c r="D794" s="14"/>
      <c r="E794" s="14"/>
      <c r="F794" s="14"/>
      <c r="G794" s="14"/>
      <c r="H794" s="2"/>
      <c r="I794" s="2"/>
      <c r="J794" s="2"/>
      <c r="K794" s="2"/>
      <c r="L794" s="2"/>
      <c r="M794" s="2"/>
      <c r="N794" s="2"/>
      <c r="O794" s="2"/>
      <c r="P794" s="2"/>
      <c r="Q794" s="2"/>
      <c r="R794" s="2"/>
      <c r="S794" s="52"/>
      <c r="T794" s="52"/>
      <c r="U794" s="52"/>
      <c r="V794" s="52"/>
      <c r="W794" s="52"/>
      <c r="X794" s="52"/>
      <c r="Y794" s="52"/>
      <c r="Z794" s="2"/>
    </row>
    <row r="795" spans="1:26" ht="16.5" customHeight="1">
      <c r="A795" s="2"/>
      <c r="B795" s="2"/>
      <c r="C795" s="14"/>
      <c r="D795" s="14"/>
      <c r="E795" s="14"/>
      <c r="F795" s="14"/>
      <c r="G795" s="14"/>
      <c r="H795" s="2"/>
      <c r="I795" s="2"/>
      <c r="J795" s="2"/>
      <c r="K795" s="2"/>
      <c r="L795" s="2"/>
      <c r="M795" s="2"/>
      <c r="N795" s="2"/>
      <c r="O795" s="2"/>
      <c r="P795" s="2"/>
      <c r="Q795" s="2"/>
      <c r="R795" s="2"/>
      <c r="S795" s="52"/>
      <c r="T795" s="52"/>
      <c r="U795" s="52"/>
      <c r="V795" s="52"/>
      <c r="W795" s="52"/>
      <c r="X795" s="52"/>
      <c r="Y795" s="52"/>
      <c r="Z795" s="2"/>
    </row>
    <row r="796" spans="1:26" ht="16.5" customHeight="1">
      <c r="A796" s="2"/>
      <c r="B796" s="2"/>
      <c r="C796" s="14"/>
      <c r="D796" s="14"/>
      <c r="E796" s="14"/>
      <c r="F796" s="14"/>
      <c r="G796" s="14"/>
      <c r="H796" s="2"/>
      <c r="I796" s="2"/>
      <c r="J796" s="2"/>
      <c r="K796" s="2"/>
      <c r="L796" s="2"/>
      <c r="M796" s="2"/>
      <c r="N796" s="2"/>
      <c r="O796" s="2"/>
      <c r="P796" s="2"/>
      <c r="Q796" s="2"/>
      <c r="R796" s="2"/>
      <c r="S796" s="52"/>
      <c r="T796" s="52"/>
      <c r="U796" s="52"/>
      <c r="V796" s="52"/>
      <c r="W796" s="52"/>
      <c r="X796" s="52"/>
      <c r="Y796" s="52"/>
      <c r="Z796" s="2"/>
    </row>
    <row r="797" spans="1:26" ht="16.5" customHeight="1">
      <c r="A797" s="2"/>
      <c r="B797" s="2"/>
      <c r="C797" s="14"/>
      <c r="D797" s="14"/>
      <c r="E797" s="14"/>
      <c r="F797" s="14"/>
      <c r="G797" s="14"/>
      <c r="H797" s="2"/>
      <c r="I797" s="2"/>
      <c r="J797" s="2"/>
      <c r="K797" s="2"/>
      <c r="L797" s="2"/>
      <c r="M797" s="2"/>
      <c r="N797" s="2"/>
      <c r="O797" s="2"/>
      <c r="P797" s="2"/>
      <c r="Q797" s="2"/>
      <c r="R797" s="2"/>
      <c r="S797" s="52"/>
      <c r="T797" s="52"/>
      <c r="U797" s="52"/>
      <c r="V797" s="52"/>
      <c r="W797" s="52"/>
      <c r="X797" s="52"/>
      <c r="Y797" s="52"/>
      <c r="Z797" s="2"/>
    </row>
    <row r="798" spans="1:26" ht="16.5" customHeight="1">
      <c r="A798" s="2"/>
      <c r="B798" s="2"/>
      <c r="C798" s="14"/>
      <c r="D798" s="14"/>
      <c r="E798" s="14"/>
      <c r="F798" s="14"/>
      <c r="G798" s="14"/>
      <c r="H798" s="2"/>
      <c r="I798" s="2"/>
      <c r="J798" s="2"/>
      <c r="K798" s="2"/>
      <c r="L798" s="2"/>
      <c r="M798" s="2"/>
      <c r="N798" s="2"/>
      <c r="O798" s="2"/>
      <c r="P798" s="2"/>
      <c r="Q798" s="2"/>
      <c r="R798" s="2"/>
      <c r="S798" s="52"/>
      <c r="T798" s="52"/>
      <c r="U798" s="52"/>
      <c r="V798" s="52"/>
      <c r="W798" s="52"/>
      <c r="X798" s="52"/>
      <c r="Y798" s="52"/>
      <c r="Z798" s="2"/>
    </row>
    <row r="799" spans="1:26" ht="16.5" customHeight="1">
      <c r="A799" s="2"/>
      <c r="B799" s="2"/>
      <c r="C799" s="14"/>
      <c r="D799" s="14"/>
      <c r="E799" s="14"/>
      <c r="F799" s="14"/>
      <c r="G799" s="14"/>
      <c r="H799" s="2"/>
      <c r="I799" s="2"/>
      <c r="J799" s="2"/>
      <c r="K799" s="2"/>
      <c r="L799" s="2"/>
      <c r="M799" s="2"/>
      <c r="N799" s="2"/>
      <c r="O799" s="2"/>
      <c r="P799" s="2"/>
      <c r="Q799" s="2"/>
      <c r="R799" s="2"/>
      <c r="S799" s="52"/>
      <c r="T799" s="52"/>
      <c r="U799" s="52"/>
      <c r="V799" s="52"/>
      <c r="W799" s="52"/>
      <c r="X799" s="52"/>
      <c r="Y799" s="52"/>
      <c r="Z799" s="2"/>
    </row>
    <row r="800" spans="1:26" ht="16.5" customHeight="1">
      <c r="A800" s="2"/>
      <c r="B800" s="2"/>
      <c r="C800" s="14"/>
      <c r="D800" s="14"/>
      <c r="E800" s="14"/>
      <c r="F800" s="14"/>
      <c r="G800" s="14"/>
      <c r="H800" s="2"/>
      <c r="I800" s="2"/>
      <c r="J800" s="2"/>
      <c r="K800" s="2"/>
      <c r="L800" s="2"/>
      <c r="M800" s="2"/>
      <c r="N800" s="2"/>
      <c r="O800" s="2"/>
      <c r="P800" s="2"/>
      <c r="Q800" s="2"/>
      <c r="R800" s="2"/>
      <c r="S800" s="52"/>
      <c r="T800" s="52"/>
      <c r="U800" s="52"/>
      <c r="V800" s="52"/>
      <c r="W800" s="52"/>
      <c r="X800" s="52"/>
      <c r="Y800" s="52"/>
      <c r="Z800" s="2"/>
    </row>
    <row r="801" spans="1:26" ht="16.5" customHeight="1">
      <c r="A801" s="2"/>
      <c r="B801" s="2"/>
      <c r="C801" s="14"/>
      <c r="D801" s="14"/>
      <c r="E801" s="14"/>
      <c r="F801" s="14"/>
      <c r="G801" s="14"/>
      <c r="H801" s="2"/>
      <c r="I801" s="2"/>
      <c r="J801" s="2"/>
      <c r="K801" s="2"/>
      <c r="L801" s="2"/>
      <c r="M801" s="2"/>
      <c r="N801" s="2"/>
      <c r="O801" s="2"/>
      <c r="P801" s="2"/>
      <c r="Q801" s="2"/>
      <c r="R801" s="2"/>
      <c r="S801" s="52"/>
      <c r="T801" s="52"/>
      <c r="U801" s="52"/>
      <c r="V801" s="52"/>
      <c r="W801" s="52"/>
      <c r="X801" s="52"/>
      <c r="Y801" s="52"/>
      <c r="Z801" s="2"/>
    </row>
    <row r="802" spans="1:26" ht="16.5" customHeight="1">
      <c r="A802" s="2"/>
      <c r="B802" s="2"/>
      <c r="C802" s="14"/>
      <c r="D802" s="14"/>
      <c r="E802" s="14"/>
      <c r="F802" s="14"/>
      <c r="G802" s="14"/>
      <c r="H802" s="2"/>
      <c r="I802" s="2"/>
      <c r="J802" s="2"/>
      <c r="K802" s="2"/>
      <c r="L802" s="2"/>
      <c r="M802" s="2"/>
      <c r="N802" s="2"/>
      <c r="O802" s="2"/>
      <c r="P802" s="2"/>
      <c r="Q802" s="2"/>
      <c r="R802" s="2"/>
      <c r="S802" s="52"/>
      <c r="T802" s="52"/>
      <c r="U802" s="52"/>
      <c r="V802" s="52"/>
      <c r="W802" s="52"/>
      <c r="X802" s="52"/>
      <c r="Y802" s="52"/>
      <c r="Z802" s="2"/>
    </row>
    <row r="803" spans="1:26" ht="16.5" customHeight="1">
      <c r="A803" s="2"/>
      <c r="B803" s="2"/>
      <c r="C803" s="14"/>
      <c r="D803" s="14"/>
      <c r="E803" s="14"/>
      <c r="F803" s="14"/>
      <c r="G803" s="14"/>
      <c r="H803" s="2"/>
      <c r="I803" s="2"/>
      <c r="J803" s="2"/>
      <c r="K803" s="2"/>
      <c r="L803" s="2"/>
      <c r="M803" s="2"/>
      <c r="N803" s="2"/>
      <c r="O803" s="2"/>
      <c r="P803" s="2"/>
      <c r="Q803" s="2"/>
      <c r="R803" s="2"/>
      <c r="S803" s="52"/>
      <c r="T803" s="52"/>
      <c r="U803" s="52"/>
      <c r="V803" s="52"/>
      <c r="W803" s="52"/>
      <c r="X803" s="52"/>
      <c r="Y803" s="52"/>
      <c r="Z803" s="2"/>
    </row>
    <row r="804" spans="1:26" ht="16.5" customHeight="1">
      <c r="A804" s="2"/>
      <c r="B804" s="2"/>
      <c r="C804" s="14"/>
      <c r="D804" s="14"/>
      <c r="E804" s="14"/>
      <c r="F804" s="14"/>
      <c r="G804" s="14"/>
      <c r="H804" s="2"/>
      <c r="I804" s="2"/>
      <c r="J804" s="2"/>
      <c r="K804" s="2"/>
      <c r="L804" s="2"/>
      <c r="M804" s="2"/>
      <c r="N804" s="2"/>
      <c r="O804" s="2"/>
      <c r="P804" s="2"/>
      <c r="Q804" s="2"/>
      <c r="R804" s="2"/>
      <c r="S804" s="52"/>
      <c r="T804" s="52"/>
      <c r="U804" s="52"/>
      <c r="V804" s="52"/>
      <c r="W804" s="52"/>
      <c r="X804" s="52"/>
      <c r="Y804" s="52"/>
      <c r="Z804" s="2"/>
    </row>
    <row r="805" spans="1:26" ht="16.5" customHeight="1">
      <c r="A805" s="2"/>
      <c r="B805" s="2"/>
      <c r="C805" s="14"/>
      <c r="D805" s="14"/>
      <c r="E805" s="14"/>
      <c r="F805" s="14"/>
      <c r="G805" s="14"/>
      <c r="H805" s="2"/>
      <c r="I805" s="2"/>
      <c r="J805" s="2"/>
      <c r="K805" s="2"/>
      <c r="L805" s="2"/>
      <c r="M805" s="2"/>
      <c r="N805" s="2"/>
      <c r="O805" s="2"/>
      <c r="P805" s="2"/>
      <c r="Q805" s="2"/>
      <c r="R805" s="2"/>
      <c r="S805" s="52"/>
      <c r="T805" s="52"/>
      <c r="U805" s="52"/>
      <c r="V805" s="52"/>
      <c r="W805" s="52"/>
      <c r="X805" s="52"/>
      <c r="Y805" s="52"/>
      <c r="Z805" s="2"/>
    </row>
    <row r="806" spans="1:26" ht="16.5" customHeight="1">
      <c r="A806" s="2"/>
      <c r="B806" s="2"/>
      <c r="C806" s="14"/>
      <c r="D806" s="14"/>
      <c r="E806" s="14"/>
      <c r="F806" s="14"/>
      <c r="G806" s="14"/>
      <c r="H806" s="2"/>
      <c r="I806" s="2"/>
      <c r="J806" s="2"/>
      <c r="K806" s="2"/>
      <c r="L806" s="2"/>
      <c r="M806" s="2"/>
      <c r="N806" s="2"/>
      <c r="O806" s="2"/>
      <c r="P806" s="2"/>
      <c r="Q806" s="2"/>
      <c r="R806" s="2"/>
      <c r="S806" s="52"/>
      <c r="T806" s="52"/>
      <c r="U806" s="52"/>
      <c r="V806" s="52"/>
      <c r="W806" s="52"/>
      <c r="X806" s="52"/>
      <c r="Y806" s="52"/>
      <c r="Z806" s="2"/>
    </row>
    <row r="807" spans="1:26" ht="16.5" customHeight="1">
      <c r="A807" s="2"/>
      <c r="B807" s="2"/>
      <c r="C807" s="14"/>
      <c r="D807" s="14"/>
      <c r="E807" s="14"/>
      <c r="F807" s="14"/>
      <c r="G807" s="14"/>
      <c r="H807" s="2"/>
      <c r="I807" s="2"/>
      <c r="J807" s="2"/>
      <c r="K807" s="2"/>
      <c r="L807" s="2"/>
      <c r="M807" s="2"/>
      <c r="N807" s="2"/>
      <c r="O807" s="2"/>
      <c r="P807" s="2"/>
      <c r="Q807" s="2"/>
      <c r="R807" s="2"/>
      <c r="S807" s="52"/>
      <c r="T807" s="52"/>
      <c r="U807" s="52"/>
      <c r="V807" s="52"/>
      <c r="W807" s="52"/>
      <c r="X807" s="52"/>
      <c r="Y807" s="52"/>
      <c r="Z807" s="2"/>
    </row>
    <row r="808" spans="1:26" ht="16.5" customHeight="1">
      <c r="A808" s="2"/>
      <c r="B808" s="2"/>
      <c r="C808" s="14"/>
      <c r="D808" s="14"/>
      <c r="E808" s="14"/>
      <c r="F808" s="14"/>
      <c r="G808" s="14"/>
      <c r="H808" s="2"/>
      <c r="I808" s="2"/>
      <c r="J808" s="2"/>
      <c r="K808" s="2"/>
      <c r="L808" s="2"/>
      <c r="M808" s="2"/>
      <c r="N808" s="2"/>
      <c r="O808" s="2"/>
      <c r="P808" s="2"/>
      <c r="Q808" s="2"/>
      <c r="R808" s="2"/>
      <c r="S808" s="52"/>
      <c r="T808" s="52"/>
      <c r="U808" s="52"/>
      <c r="V808" s="52"/>
      <c r="W808" s="52"/>
      <c r="X808" s="52"/>
      <c r="Y808" s="52"/>
      <c r="Z808" s="2"/>
    </row>
    <row r="809" spans="1:26" ht="16.5" customHeight="1">
      <c r="A809" s="2"/>
      <c r="B809" s="2"/>
      <c r="C809" s="14"/>
      <c r="D809" s="14"/>
      <c r="E809" s="14"/>
      <c r="F809" s="14"/>
      <c r="G809" s="14"/>
      <c r="H809" s="2"/>
      <c r="I809" s="2"/>
      <c r="J809" s="2"/>
      <c r="K809" s="2"/>
      <c r="L809" s="2"/>
      <c r="M809" s="2"/>
      <c r="N809" s="2"/>
      <c r="O809" s="2"/>
      <c r="P809" s="2"/>
      <c r="Q809" s="2"/>
      <c r="R809" s="2"/>
      <c r="S809" s="52"/>
      <c r="T809" s="52"/>
      <c r="U809" s="52"/>
      <c r="V809" s="52"/>
      <c r="W809" s="52"/>
      <c r="X809" s="52"/>
      <c r="Y809" s="52"/>
      <c r="Z809" s="2"/>
    </row>
    <row r="810" spans="1:26" ht="16.5" customHeight="1">
      <c r="A810" s="2"/>
      <c r="B810" s="2"/>
      <c r="C810" s="14"/>
      <c r="D810" s="14"/>
      <c r="E810" s="14"/>
      <c r="F810" s="14"/>
      <c r="G810" s="14"/>
      <c r="H810" s="2"/>
      <c r="I810" s="2"/>
      <c r="J810" s="2"/>
      <c r="K810" s="2"/>
      <c r="L810" s="2"/>
      <c r="M810" s="2"/>
      <c r="N810" s="2"/>
      <c r="O810" s="2"/>
      <c r="P810" s="2"/>
      <c r="Q810" s="2"/>
      <c r="R810" s="2"/>
      <c r="S810" s="52"/>
      <c r="T810" s="52"/>
      <c r="U810" s="52"/>
      <c r="V810" s="52"/>
      <c r="W810" s="52"/>
      <c r="X810" s="52"/>
      <c r="Y810" s="52"/>
      <c r="Z810" s="2"/>
    </row>
    <row r="811" spans="1:26" ht="16.5" customHeight="1">
      <c r="A811" s="2"/>
      <c r="B811" s="2"/>
      <c r="C811" s="14"/>
      <c r="D811" s="14"/>
      <c r="E811" s="14"/>
      <c r="F811" s="14"/>
      <c r="G811" s="14"/>
      <c r="H811" s="2"/>
      <c r="I811" s="2"/>
      <c r="J811" s="2"/>
      <c r="K811" s="2"/>
      <c r="L811" s="2"/>
      <c r="M811" s="2"/>
      <c r="N811" s="2"/>
      <c r="O811" s="2"/>
      <c r="P811" s="2"/>
      <c r="Q811" s="2"/>
      <c r="R811" s="2"/>
      <c r="S811" s="52"/>
      <c r="T811" s="52"/>
      <c r="U811" s="52"/>
      <c r="V811" s="52"/>
      <c r="W811" s="52"/>
      <c r="X811" s="52"/>
      <c r="Y811" s="52"/>
      <c r="Z811" s="2"/>
    </row>
    <row r="812" spans="1:26" ht="16.5" customHeight="1">
      <c r="A812" s="2"/>
      <c r="B812" s="2"/>
      <c r="C812" s="14"/>
      <c r="D812" s="14"/>
      <c r="E812" s="14"/>
      <c r="F812" s="14"/>
      <c r="G812" s="14"/>
      <c r="H812" s="2"/>
      <c r="I812" s="2"/>
      <c r="J812" s="2"/>
      <c r="K812" s="2"/>
      <c r="L812" s="2"/>
      <c r="M812" s="2"/>
      <c r="N812" s="2"/>
      <c r="O812" s="2"/>
      <c r="P812" s="2"/>
      <c r="Q812" s="2"/>
      <c r="R812" s="2"/>
      <c r="S812" s="52"/>
      <c r="T812" s="52"/>
      <c r="U812" s="52"/>
      <c r="V812" s="52"/>
      <c r="W812" s="52"/>
      <c r="X812" s="52"/>
      <c r="Y812" s="52"/>
      <c r="Z812" s="2"/>
    </row>
    <row r="813" spans="1:26" ht="16.5" customHeight="1">
      <c r="A813" s="2"/>
      <c r="B813" s="2"/>
      <c r="C813" s="14"/>
      <c r="D813" s="14"/>
      <c r="E813" s="14"/>
      <c r="F813" s="14"/>
      <c r="G813" s="14"/>
      <c r="H813" s="2"/>
      <c r="I813" s="2"/>
      <c r="J813" s="2"/>
      <c r="K813" s="2"/>
      <c r="L813" s="2"/>
      <c r="M813" s="2"/>
      <c r="N813" s="2"/>
      <c r="O813" s="2"/>
      <c r="P813" s="2"/>
      <c r="Q813" s="2"/>
      <c r="R813" s="2"/>
      <c r="S813" s="52"/>
      <c r="T813" s="52"/>
      <c r="U813" s="52"/>
      <c r="V813" s="52"/>
      <c r="W813" s="52"/>
      <c r="X813" s="52"/>
      <c r="Y813" s="52"/>
      <c r="Z813" s="2"/>
    </row>
    <row r="814" spans="1:26" ht="16.5" customHeight="1">
      <c r="A814" s="2"/>
      <c r="B814" s="2"/>
      <c r="C814" s="14"/>
      <c r="D814" s="14"/>
      <c r="E814" s="14"/>
      <c r="F814" s="14"/>
      <c r="G814" s="14"/>
      <c r="H814" s="2"/>
      <c r="I814" s="2"/>
      <c r="J814" s="2"/>
      <c r="K814" s="2"/>
      <c r="L814" s="2"/>
      <c r="M814" s="2"/>
      <c r="N814" s="2"/>
      <c r="O814" s="2"/>
      <c r="P814" s="2"/>
      <c r="Q814" s="2"/>
      <c r="R814" s="2"/>
      <c r="S814" s="52"/>
      <c r="T814" s="52"/>
      <c r="U814" s="52"/>
      <c r="V814" s="52"/>
      <c r="W814" s="52"/>
      <c r="X814" s="52"/>
      <c r="Y814" s="52"/>
      <c r="Z814" s="2"/>
    </row>
    <row r="815" spans="1:26" ht="16.5" customHeight="1">
      <c r="A815" s="2"/>
      <c r="B815" s="2"/>
      <c r="C815" s="14"/>
      <c r="D815" s="14"/>
      <c r="E815" s="14"/>
      <c r="F815" s="14"/>
      <c r="G815" s="14"/>
      <c r="H815" s="2"/>
      <c r="I815" s="2"/>
      <c r="J815" s="2"/>
      <c r="K815" s="2"/>
      <c r="L815" s="2"/>
      <c r="M815" s="2"/>
      <c r="N815" s="2"/>
      <c r="O815" s="2"/>
      <c r="P815" s="2"/>
      <c r="Q815" s="2"/>
      <c r="R815" s="2"/>
      <c r="S815" s="52"/>
      <c r="T815" s="52"/>
      <c r="U815" s="52"/>
      <c r="V815" s="52"/>
      <c r="W815" s="52"/>
      <c r="X815" s="52"/>
      <c r="Y815" s="52"/>
      <c r="Z815" s="2"/>
    </row>
    <row r="816" spans="1:26" ht="16.5" customHeight="1">
      <c r="A816" s="2"/>
      <c r="B816" s="2"/>
      <c r="C816" s="14"/>
      <c r="D816" s="14"/>
      <c r="E816" s="14"/>
      <c r="F816" s="14"/>
      <c r="G816" s="14"/>
      <c r="H816" s="2"/>
      <c r="I816" s="2"/>
      <c r="J816" s="2"/>
      <c r="K816" s="2"/>
      <c r="L816" s="2"/>
      <c r="M816" s="2"/>
      <c r="N816" s="2"/>
      <c r="O816" s="2"/>
      <c r="P816" s="2"/>
      <c r="Q816" s="2"/>
      <c r="R816" s="2"/>
      <c r="S816" s="52"/>
      <c r="T816" s="52"/>
      <c r="U816" s="52"/>
      <c r="V816" s="52"/>
      <c r="W816" s="52"/>
      <c r="X816" s="52"/>
      <c r="Y816" s="52"/>
      <c r="Z816" s="2"/>
    </row>
    <row r="817" spans="1:26" ht="16.5" customHeight="1">
      <c r="A817" s="2"/>
      <c r="B817" s="2"/>
      <c r="C817" s="14"/>
      <c r="D817" s="14"/>
      <c r="E817" s="14"/>
      <c r="F817" s="14"/>
      <c r="G817" s="14"/>
      <c r="H817" s="2"/>
      <c r="I817" s="2"/>
      <c r="J817" s="2"/>
      <c r="K817" s="2"/>
      <c r="L817" s="2"/>
      <c r="M817" s="2"/>
      <c r="N817" s="2"/>
      <c r="O817" s="2"/>
      <c r="P817" s="2"/>
      <c r="Q817" s="2"/>
      <c r="R817" s="2"/>
      <c r="S817" s="52"/>
      <c r="T817" s="52"/>
      <c r="U817" s="52"/>
      <c r="V817" s="52"/>
      <c r="W817" s="52"/>
      <c r="X817" s="52"/>
      <c r="Y817" s="52"/>
      <c r="Z817" s="2"/>
    </row>
    <row r="818" spans="1:26" ht="16.5" customHeight="1">
      <c r="A818" s="2"/>
      <c r="B818" s="2"/>
      <c r="C818" s="14"/>
      <c r="D818" s="14"/>
      <c r="E818" s="14"/>
      <c r="F818" s="14"/>
      <c r="G818" s="14"/>
      <c r="H818" s="2"/>
      <c r="I818" s="2"/>
      <c r="J818" s="2"/>
      <c r="K818" s="2"/>
      <c r="L818" s="2"/>
      <c r="M818" s="2"/>
      <c r="N818" s="2"/>
      <c r="O818" s="2"/>
      <c r="P818" s="2"/>
      <c r="Q818" s="2"/>
      <c r="R818" s="2"/>
      <c r="S818" s="52"/>
      <c r="T818" s="52"/>
      <c r="U818" s="52"/>
      <c r="V818" s="52"/>
      <c r="W818" s="52"/>
      <c r="X818" s="52"/>
      <c r="Y818" s="52"/>
      <c r="Z818" s="2"/>
    </row>
    <row r="819" spans="1:26" ht="16.5" customHeight="1">
      <c r="A819" s="2"/>
      <c r="B819" s="2"/>
      <c r="C819" s="14"/>
      <c r="D819" s="14"/>
      <c r="E819" s="14"/>
      <c r="F819" s="14"/>
      <c r="G819" s="14"/>
      <c r="H819" s="2"/>
      <c r="I819" s="2"/>
      <c r="J819" s="2"/>
      <c r="K819" s="2"/>
      <c r="L819" s="2"/>
      <c r="M819" s="2"/>
      <c r="N819" s="2"/>
      <c r="O819" s="2"/>
      <c r="P819" s="2"/>
      <c r="Q819" s="2"/>
      <c r="R819" s="2"/>
      <c r="S819" s="52"/>
      <c r="T819" s="52"/>
      <c r="U819" s="52"/>
      <c r="V819" s="52"/>
      <c r="W819" s="52"/>
      <c r="X819" s="52"/>
      <c r="Y819" s="52"/>
      <c r="Z819" s="2"/>
    </row>
    <row r="820" spans="1:26" ht="16.5" customHeight="1">
      <c r="A820" s="2"/>
      <c r="B820" s="2"/>
      <c r="C820" s="14"/>
      <c r="D820" s="14"/>
      <c r="E820" s="14"/>
      <c r="F820" s="14"/>
      <c r="G820" s="14"/>
      <c r="H820" s="2"/>
      <c r="I820" s="2"/>
      <c r="J820" s="2"/>
      <c r="K820" s="2"/>
      <c r="L820" s="2"/>
      <c r="M820" s="2"/>
      <c r="N820" s="2"/>
      <c r="O820" s="2"/>
      <c r="P820" s="2"/>
      <c r="Q820" s="2"/>
      <c r="R820" s="2"/>
      <c r="S820" s="52"/>
      <c r="T820" s="52"/>
      <c r="U820" s="52"/>
      <c r="V820" s="52"/>
      <c r="W820" s="52"/>
      <c r="X820" s="52"/>
      <c r="Y820" s="52"/>
      <c r="Z820" s="2"/>
    </row>
    <row r="821" spans="1:26" ht="16.5" customHeight="1">
      <c r="A821" s="2"/>
      <c r="B821" s="2"/>
      <c r="C821" s="14"/>
      <c r="D821" s="14"/>
      <c r="E821" s="14"/>
      <c r="F821" s="14"/>
      <c r="G821" s="14"/>
      <c r="H821" s="2"/>
      <c r="I821" s="2"/>
      <c r="J821" s="2"/>
      <c r="K821" s="2"/>
      <c r="L821" s="2"/>
      <c r="M821" s="2"/>
      <c r="N821" s="2"/>
      <c r="O821" s="2"/>
      <c r="P821" s="2"/>
      <c r="Q821" s="2"/>
      <c r="R821" s="2"/>
      <c r="S821" s="52"/>
      <c r="T821" s="52"/>
      <c r="U821" s="52"/>
      <c r="V821" s="52"/>
      <c r="W821" s="52"/>
      <c r="X821" s="52"/>
      <c r="Y821" s="52"/>
      <c r="Z821" s="2"/>
    </row>
    <row r="822" spans="1:26" ht="16.5" customHeight="1">
      <c r="A822" s="2"/>
      <c r="B822" s="2"/>
      <c r="C822" s="14"/>
      <c r="D822" s="14"/>
      <c r="E822" s="14"/>
      <c r="F822" s="14"/>
      <c r="G822" s="14"/>
      <c r="H822" s="2"/>
      <c r="I822" s="2"/>
      <c r="J822" s="2"/>
      <c r="K822" s="2"/>
      <c r="L822" s="2"/>
      <c r="M822" s="2"/>
      <c r="N822" s="2"/>
      <c r="O822" s="2"/>
      <c r="P822" s="2"/>
      <c r="Q822" s="2"/>
      <c r="R822" s="2"/>
      <c r="S822" s="52"/>
      <c r="T822" s="52"/>
      <c r="U822" s="52"/>
      <c r="V822" s="52"/>
      <c r="W822" s="52"/>
      <c r="X822" s="52"/>
      <c r="Y822" s="52"/>
      <c r="Z822" s="2"/>
    </row>
    <row r="823" spans="1:26" ht="16.5" customHeight="1">
      <c r="A823" s="2"/>
      <c r="B823" s="2"/>
      <c r="C823" s="14"/>
      <c r="D823" s="14"/>
      <c r="E823" s="14"/>
      <c r="F823" s="14"/>
      <c r="G823" s="14"/>
      <c r="H823" s="2"/>
      <c r="I823" s="2"/>
      <c r="J823" s="2"/>
      <c r="K823" s="2"/>
      <c r="L823" s="2"/>
      <c r="M823" s="2"/>
      <c r="N823" s="2"/>
      <c r="O823" s="2"/>
      <c r="P823" s="2"/>
      <c r="Q823" s="2"/>
      <c r="R823" s="2"/>
      <c r="S823" s="52"/>
      <c r="T823" s="52"/>
      <c r="U823" s="52"/>
      <c r="V823" s="52"/>
      <c r="W823" s="52"/>
      <c r="X823" s="52"/>
      <c r="Y823" s="52"/>
      <c r="Z823" s="2"/>
    </row>
    <row r="824" spans="1:26" ht="16.5" customHeight="1">
      <c r="A824" s="2"/>
      <c r="B824" s="2"/>
      <c r="C824" s="14"/>
      <c r="D824" s="14"/>
      <c r="E824" s="14"/>
      <c r="F824" s="14"/>
      <c r="G824" s="14"/>
      <c r="H824" s="2"/>
      <c r="I824" s="2"/>
      <c r="J824" s="2"/>
      <c r="K824" s="2"/>
      <c r="L824" s="2"/>
      <c r="M824" s="2"/>
      <c r="N824" s="2"/>
      <c r="O824" s="2"/>
      <c r="P824" s="2"/>
      <c r="Q824" s="2"/>
      <c r="R824" s="2"/>
      <c r="S824" s="52"/>
      <c r="T824" s="52"/>
      <c r="U824" s="52"/>
      <c r="V824" s="52"/>
      <c r="W824" s="52"/>
      <c r="X824" s="52"/>
      <c r="Y824" s="52"/>
      <c r="Z824" s="2"/>
    </row>
    <row r="825" spans="1:26" ht="16.5" customHeight="1">
      <c r="A825" s="2"/>
      <c r="B825" s="2"/>
      <c r="C825" s="14"/>
      <c r="D825" s="14"/>
      <c r="E825" s="14"/>
      <c r="F825" s="14"/>
      <c r="G825" s="14"/>
      <c r="H825" s="2"/>
      <c r="I825" s="2"/>
      <c r="J825" s="2"/>
      <c r="K825" s="2"/>
      <c r="L825" s="2"/>
      <c r="M825" s="2"/>
      <c r="N825" s="2"/>
      <c r="O825" s="2"/>
      <c r="P825" s="2"/>
      <c r="Q825" s="2"/>
      <c r="R825" s="2"/>
      <c r="S825" s="52"/>
      <c r="T825" s="52"/>
      <c r="U825" s="52"/>
      <c r="V825" s="52"/>
      <c r="W825" s="52"/>
      <c r="X825" s="52"/>
      <c r="Y825" s="52"/>
      <c r="Z825" s="2"/>
    </row>
    <row r="826" spans="1:26" ht="16.5" customHeight="1">
      <c r="A826" s="2"/>
      <c r="B826" s="2"/>
      <c r="C826" s="14"/>
      <c r="D826" s="14"/>
      <c r="E826" s="14"/>
      <c r="F826" s="14"/>
      <c r="G826" s="14"/>
      <c r="H826" s="2"/>
      <c r="I826" s="2"/>
      <c r="J826" s="2"/>
      <c r="K826" s="2"/>
      <c r="L826" s="2"/>
      <c r="M826" s="2"/>
      <c r="N826" s="2"/>
      <c r="O826" s="2"/>
      <c r="P826" s="2"/>
      <c r="Q826" s="2"/>
      <c r="R826" s="2"/>
      <c r="S826" s="52"/>
      <c r="T826" s="52"/>
      <c r="U826" s="52"/>
      <c r="V826" s="52"/>
      <c r="W826" s="52"/>
      <c r="X826" s="52"/>
      <c r="Y826" s="52"/>
      <c r="Z826" s="2"/>
    </row>
    <row r="827" spans="1:26" ht="16.5" customHeight="1">
      <c r="A827" s="2"/>
      <c r="B827" s="2"/>
      <c r="C827" s="14"/>
      <c r="D827" s="14"/>
      <c r="E827" s="14"/>
      <c r="F827" s="14"/>
      <c r="G827" s="14"/>
      <c r="H827" s="2"/>
      <c r="I827" s="2"/>
      <c r="J827" s="2"/>
      <c r="K827" s="2"/>
      <c r="L827" s="2"/>
      <c r="M827" s="2"/>
      <c r="N827" s="2"/>
      <c r="O827" s="2"/>
      <c r="P827" s="2"/>
      <c r="Q827" s="2"/>
      <c r="R827" s="2"/>
      <c r="S827" s="52"/>
      <c r="T827" s="52"/>
      <c r="U827" s="52"/>
      <c r="V827" s="52"/>
      <c r="W827" s="52"/>
      <c r="X827" s="52"/>
      <c r="Y827" s="52"/>
      <c r="Z827" s="2"/>
    </row>
    <row r="828" spans="1:26" ht="16.5" customHeight="1">
      <c r="A828" s="2"/>
      <c r="B828" s="2"/>
      <c r="C828" s="14"/>
      <c r="D828" s="14"/>
      <c r="E828" s="14"/>
      <c r="F828" s="14"/>
      <c r="G828" s="14"/>
      <c r="H828" s="2"/>
      <c r="I828" s="2"/>
      <c r="J828" s="2"/>
      <c r="K828" s="2"/>
      <c r="L828" s="2"/>
      <c r="M828" s="2"/>
      <c r="N828" s="2"/>
      <c r="O828" s="2"/>
      <c r="P828" s="2"/>
      <c r="Q828" s="2"/>
      <c r="R828" s="2"/>
      <c r="S828" s="52"/>
      <c r="T828" s="52"/>
      <c r="U828" s="52"/>
      <c r="V828" s="52"/>
      <c r="W828" s="52"/>
      <c r="X828" s="52"/>
      <c r="Y828" s="52"/>
      <c r="Z828" s="2"/>
    </row>
    <row r="829" spans="1:26" ht="16.5" customHeight="1">
      <c r="A829" s="2"/>
      <c r="B829" s="2"/>
      <c r="C829" s="14"/>
      <c r="D829" s="14"/>
      <c r="E829" s="14"/>
      <c r="F829" s="14"/>
      <c r="G829" s="14"/>
      <c r="H829" s="2"/>
      <c r="I829" s="2"/>
      <c r="J829" s="2"/>
      <c r="K829" s="2"/>
      <c r="L829" s="2"/>
      <c r="M829" s="2"/>
      <c r="N829" s="2"/>
      <c r="O829" s="2"/>
      <c r="P829" s="2"/>
      <c r="Q829" s="2"/>
      <c r="R829" s="2"/>
      <c r="S829" s="52"/>
      <c r="T829" s="52"/>
      <c r="U829" s="52"/>
      <c r="V829" s="52"/>
      <c r="W829" s="52"/>
      <c r="X829" s="52"/>
      <c r="Y829" s="52"/>
      <c r="Z829" s="2"/>
    </row>
    <row r="830" spans="1:26" ht="16.5" customHeight="1">
      <c r="A830" s="2"/>
      <c r="B830" s="2"/>
      <c r="C830" s="14"/>
      <c r="D830" s="14"/>
      <c r="E830" s="14"/>
      <c r="F830" s="14"/>
      <c r="G830" s="14"/>
      <c r="H830" s="2"/>
      <c r="I830" s="2"/>
      <c r="J830" s="2"/>
      <c r="K830" s="2"/>
      <c r="L830" s="2"/>
      <c r="M830" s="2"/>
      <c r="N830" s="2"/>
      <c r="O830" s="2"/>
      <c r="P830" s="2"/>
      <c r="Q830" s="2"/>
      <c r="R830" s="2"/>
      <c r="S830" s="52"/>
      <c r="T830" s="52"/>
      <c r="U830" s="52"/>
      <c r="V830" s="52"/>
      <c r="W830" s="52"/>
      <c r="X830" s="52"/>
      <c r="Y830" s="52"/>
      <c r="Z830" s="2"/>
    </row>
    <row r="831" spans="1:26" ht="16.5" customHeight="1">
      <c r="A831" s="2"/>
      <c r="B831" s="2"/>
      <c r="C831" s="14"/>
      <c r="D831" s="14"/>
      <c r="E831" s="14"/>
      <c r="F831" s="14"/>
      <c r="G831" s="14"/>
      <c r="H831" s="2"/>
      <c r="I831" s="2"/>
      <c r="J831" s="2"/>
      <c r="K831" s="2"/>
      <c r="L831" s="2"/>
      <c r="M831" s="2"/>
      <c r="N831" s="2"/>
      <c r="O831" s="2"/>
      <c r="P831" s="2"/>
      <c r="Q831" s="2"/>
      <c r="R831" s="2"/>
      <c r="S831" s="52"/>
      <c r="T831" s="52"/>
      <c r="U831" s="52"/>
      <c r="V831" s="52"/>
      <c r="W831" s="52"/>
      <c r="X831" s="52"/>
      <c r="Y831" s="52"/>
      <c r="Z831" s="2"/>
    </row>
    <row r="832" spans="1:26" ht="16.5" customHeight="1">
      <c r="A832" s="2"/>
      <c r="B832" s="2"/>
      <c r="C832" s="14"/>
      <c r="D832" s="14"/>
      <c r="E832" s="14"/>
      <c r="F832" s="14"/>
      <c r="G832" s="14"/>
      <c r="H832" s="2"/>
      <c r="I832" s="2"/>
      <c r="J832" s="2"/>
      <c r="K832" s="2"/>
      <c r="L832" s="2"/>
      <c r="M832" s="2"/>
      <c r="N832" s="2"/>
      <c r="O832" s="2"/>
      <c r="P832" s="2"/>
      <c r="Q832" s="2"/>
      <c r="R832" s="2"/>
      <c r="S832" s="52"/>
      <c r="T832" s="52"/>
      <c r="U832" s="52"/>
      <c r="V832" s="52"/>
      <c r="W832" s="52"/>
      <c r="X832" s="52"/>
      <c r="Y832" s="52"/>
      <c r="Z832" s="2"/>
    </row>
    <row r="833" spans="1:26" ht="16.5" customHeight="1">
      <c r="A833" s="2"/>
      <c r="B833" s="2"/>
      <c r="C833" s="14"/>
      <c r="D833" s="14"/>
      <c r="E833" s="14"/>
      <c r="F833" s="14"/>
      <c r="G833" s="14"/>
      <c r="H833" s="2"/>
      <c r="I833" s="2"/>
      <c r="J833" s="2"/>
      <c r="K833" s="2"/>
      <c r="L833" s="2"/>
      <c r="M833" s="2"/>
      <c r="N833" s="2"/>
      <c r="O833" s="2"/>
      <c r="P833" s="2"/>
      <c r="Q833" s="2"/>
      <c r="R833" s="2"/>
      <c r="S833" s="52"/>
      <c r="T833" s="52"/>
      <c r="U833" s="52"/>
      <c r="V833" s="52"/>
      <c r="W833" s="52"/>
      <c r="X833" s="52"/>
      <c r="Y833" s="52"/>
      <c r="Z833" s="2"/>
    </row>
    <row r="834" spans="1:26" ht="16.5" customHeight="1">
      <c r="A834" s="2"/>
      <c r="B834" s="2"/>
      <c r="C834" s="14"/>
      <c r="D834" s="14"/>
      <c r="E834" s="14"/>
      <c r="F834" s="14"/>
      <c r="G834" s="14"/>
      <c r="H834" s="2"/>
      <c r="I834" s="2"/>
      <c r="J834" s="2"/>
      <c r="K834" s="2"/>
      <c r="L834" s="2"/>
      <c r="M834" s="2"/>
      <c r="N834" s="2"/>
      <c r="O834" s="2"/>
      <c r="P834" s="2"/>
      <c r="Q834" s="2"/>
      <c r="R834" s="2"/>
      <c r="S834" s="52"/>
      <c r="T834" s="52"/>
      <c r="U834" s="52"/>
      <c r="V834" s="52"/>
      <c r="W834" s="52"/>
      <c r="X834" s="52"/>
      <c r="Y834" s="52"/>
      <c r="Z834" s="2"/>
    </row>
    <row r="835" spans="1:26" ht="16.5" customHeight="1">
      <c r="A835" s="2"/>
      <c r="B835" s="2"/>
      <c r="C835" s="14"/>
      <c r="D835" s="14"/>
      <c r="E835" s="14"/>
      <c r="F835" s="14"/>
      <c r="G835" s="14"/>
      <c r="H835" s="2"/>
      <c r="I835" s="2"/>
      <c r="J835" s="2"/>
      <c r="K835" s="2"/>
      <c r="L835" s="2"/>
      <c r="M835" s="2"/>
      <c r="N835" s="2"/>
      <c r="O835" s="2"/>
      <c r="P835" s="2"/>
      <c r="Q835" s="2"/>
      <c r="R835" s="2"/>
      <c r="S835" s="52"/>
      <c r="T835" s="52"/>
      <c r="U835" s="52"/>
      <c r="V835" s="52"/>
      <c r="W835" s="52"/>
      <c r="X835" s="52"/>
      <c r="Y835" s="52"/>
      <c r="Z835" s="2"/>
    </row>
    <row r="836" spans="1:26" ht="16.5" customHeight="1">
      <c r="A836" s="2"/>
      <c r="B836" s="2"/>
      <c r="C836" s="14"/>
      <c r="D836" s="14"/>
      <c r="E836" s="14"/>
      <c r="F836" s="14"/>
      <c r="G836" s="14"/>
      <c r="H836" s="2"/>
      <c r="I836" s="2"/>
      <c r="J836" s="2"/>
      <c r="K836" s="2"/>
      <c r="L836" s="2"/>
      <c r="M836" s="2"/>
      <c r="N836" s="2"/>
      <c r="O836" s="2"/>
      <c r="P836" s="2"/>
      <c r="Q836" s="2"/>
      <c r="R836" s="2"/>
      <c r="S836" s="52"/>
      <c r="T836" s="52"/>
      <c r="U836" s="52"/>
      <c r="V836" s="52"/>
      <c r="W836" s="52"/>
      <c r="X836" s="52"/>
      <c r="Y836" s="52"/>
      <c r="Z836" s="2"/>
    </row>
    <row r="837" spans="1:26" ht="16.5" customHeight="1">
      <c r="A837" s="2"/>
      <c r="B837" s="2"/>
      <c r="C837" s="14"/>
      <c r="D837" s="14"/>
      <c r="E837" s="14"/>
      <c r="F837" s="14"/>
      <c r="G837" s="14"/>
      <c r="H837" s="2"/>
      <c r="I837" s="2"/>
      <c r="J837" s="2"/>
      <c r="K837" s="2"/>
      <c r="L837" s="2"/>
      <c r="M837" s="2"/>
      <c r="N837" s="2"/>
      <c r="O837" s="2"/>
      <c r="P837" s="2"/>
      <c r="Q837" s="2"/>
      <c r="R837" s="2"/>
      <c r="S837" s="52"/>
      <c r="T837" s="52"/>
      <c r="U837" s="52"/>
      <c r="V837" s="52"/>
      <c r="W837" s="52"/>
      <c r="X837" s="52"/>
      <c r="Y837" s="52"/>
      <c r="Z837" s="2"/>
    </row>
    <row r="838" spans="1:26" ht="16.5" customHeight="1">
      <c r="A838" s="2"/>
      <c r="B838" s="2"/>
      <c r="C838" s="14"/>
      <c r="D838" s="14"/>
      <c r="E838" s="14"/>
      <c r="F838" s="14"/>
      <c r="G838" s="14"/>
      <c r="H838" s="2"/>
      <c r="I838" s="2"/>
      <c r="J838" s="2"/>
      <c r="K838" s="2"/>
      <c r="L838" s="2"/>
      <c r="M838" s="2"/>
      <c r="N838" s="2"/>
      <c r="O838" s="2"/>
      <c r="P838" s="2"/>
      <c r="Q838" s="2"/>
      <c r="R838" s="2"/>
      <c r="S838" s="52"/>
      <c r="T838" s="52"/>
      <c r="U838" s="52"/>
      <c r="V838" s="52"/>
      <c r="W838" s="52"/>
      <c r="X838" s="52"/>
      <c r="Y838" s="52"/>
      <c r="Z838" s="2"/>
    </row>
    <row r="839" spans="1:26" ht="16.5" customHeight="1">
      <c r="A839" s="2"/>
      <c r="B839" s="2"/>
      <c r="C839" s="14"/>
      <c r="D839" s="14"/>
      <c r="E839" s="14"/>
      <c r="F839" s="14"/>
      <c r="G839" s="14"/>
      <c r="H839" s="2"/>
      <c r="I839" s="2"/>
      <c r="J839" s="2"/>
      <c r="K839" s="2"/>
      <c r="L839" s="2"/>
      <c r="M839" s="2"/>
      <c r="N839" s="2"/>
      <c r="O839" s="2"/>
      <c r="P839" s="2"/>
      <c r="Q839" s="2"/>
      <c r="R839" s="2"/>
      <c r="S839" s="52"/>
      <c r="T839" s="52"/>
      <c r="U839" s="52"/>
      <c r="V839" s="52"/>
      <c r="W839" s="52"/>
      <c r="X839" s="52"/>
      <c r="Y839" s="52"/>
      <c r="Z839" s="2"/>
    </row>
    <row r="840" spans="1:26" ht="16.5" customHeight="1">
      <c r="A840" s="2"/>
      <c r="B840" s="2"/>
      <c r="C840" s="14"/>
      <c r="D840" s="14"/>
      <c r="E840" s="14"/>
      <c r="F840" s="14"/>
      <c r="G840" s="14"/>
      <c r="H840" s="2"/>
      <c r="I840" s="2"/>
      <c r="J840" s="2"/>
      <c r="K840" s="2"/>
      <c r="L840" s="2"/>
      <c r="M840" s="2"/>
      <c r="N840" s="2"/>
      <c r="O840" s="2"/>
      <c r="P840" s="2"/>
      <c r="Q840" s="2"/>
      <c r="R840" s="2"/>
      <c r="S840" s="52"/>
      <c r="T840" s="52"/>
      <c r="U840" s="52"/>
      <c r="V840" s="52"/>
      <c r="W840" s="52"/>
      <c r="X840" s="52"/>
      <c r="Y840" s="52"/>
      <c r="Z840" s="2"/>
    </row>
    <row r="841" spans="1:26" ht="16.5" customHeight="1">
      <c r="A841" s="2"/>
      <c r="B841" s="2"/>
      <c r="C841" s="14"/>
      <c r="D841" s="14"/>
      <c r="E841" s="14"/>
      <c r="F841" s="14"/>
      <c r="G841" s="14"/>
      <c r="H841" s="2"/>
      <c r="I841" s="2"/>
      <c r="J841" s="2"/>
      <c r="K841" s="2"/>
      <c r="L841" s="2"/>
      <c r="M841" s="2"/>
      <c r="N841" s="2"/>
      <c r="O841" s="2"/>
      <c r="P841" s="2"/>
      <c r="Q841" s="2"/>
      <c r="R841" s="2"/>
      <c r="S841" s="52"/>
      <c r="T841" s="52"/>
      <c r="U841" s="52"/>
      <c r="V841" s="52"/>
      <c r="W841" s="52"/>
      <c r="X841" s="52"/>
      <c r="Y841" s="52"/>
      <c r="Z841" s="2"/>
    </row>
    <row r="842" spans="1:26" ht="16.5" customHeight="1">
      <c r="A842" s="2"/>
      <c r="B842" s="2"/>
      <c r="C842" s="14"/>
      <c r="D842" s="14"/>
      <c r="E842" s="14"/>
      <c r="F842" s="14"/>
      <c r="G842" s="14"/>
      <c r="H842" s="2"/>
      <c r="I842" s="2"/>
      <c r="J842" s="2"/>
      <c r="K842" s="2"/>
      <c r="L842" s="2"/>
      <c r="M842" s="2"/>
      <c r="N842" s="2"/>
      <c r="O842" s="2"/>
      <c r="P842" s="2"/>
      <c r="Q842" s="2"/>
      <c r="R842" s="2"/>
      <c r="S842" s="52"/>
      <c r="T842" s="52"/>
      <c r="U842" s="52"/>
      <c r="V842" s="52"/>
      <c r="W842" s="52"/>
      <c r="X842" s="52"/>
      <c r="Y842" s="52"/>
      <c r="Z842" s="2"/>
    </row>
    <row r="843" spans="1:26" ht="16.5" customHeight="1">
      <c r="A843" s="2"/>
      <c r="B843" s="2"/>
      <c r="C843" s="14"/>
      <c r="D843" s="14"/>
      <c r="E843" s="14"/>
      <c r="F843" s="14"/>
      <c r="G843" s="14"/>
      <c r="H843" s="2"/>
      <c r="I843" s="2"/>
      <c r="J843" s="2"/>
      <c r="K843" s="2"/>
      <c r="L843" s="2"/>
      <c r="M843" s="2"/>
      <c r="N843" s="2"/>
      <c r="O843" s="2"/>
      <c r="P843" s="2"/>
      <c r="Q843" s="2"/>
      <c r="R843" s="2"/>
      <c r="S843" s="52"/>
      <c r="T843" s="52"/>
      <c r="U843" s="52"/>
      <c r="V843" s="52"/>
      <c r="W843" s="52"/>
      <c r="X843" s="52"/>
      <c r="Y843" s="52"/>
      <c r="Z843" s="2"/>
    </row>
    <row r="844" spans="1:26" ht="16.5" customHeight="1">
      <c r="A844" s="2"/>
      <c r="B844" s="2"/>
      <c r="C844" s="14"/>
      <c r="D844" s="14"/>
      <c r="E844" s="14"/>
      <c r="F844" s="14"/>
      <c r="G844" s="14"/>
      <c r="H844" s="2"/>
      <c r="I844" s="2"/>
      <c r="J844" s="2"/>
      <c r="K844" s="2"/>
      <c r="L844" s="2"/>
      <c r="M844" s="2"/>
      <c r="N844" s="2"/>
      <c r="O844" s="2"/>
      <c r="P844" s="2"/>
      <c r="Q844" s="2"/>
      <c r="R844" s="2"/>
      <c r="S844" s="52"/>
      <c r="T844" s="52"/>
      <c r="U844" s="52"/>
      <c r="V844" s="52"/>
      <c r="W844" s="52"/>
      <c r="X844" s="52"/>
      <c r="Y844" s="52"/>
      <c r="Z844" s="2"/>
    </row>
    <row r="845" spans="1:26" ht="16.5" customHeight="1">
      <c r="A845" s="2"/>
      <c r="B845" s="2"/>
      <c r="C845" s="14"/>
      <c r="D845" s="14"/>
      <c r="E845" s="14"/>
      <c r="F845" s="14"/>
      <c r="G845" s="14"/>
      <c r="H845" s="2"/>
      <c r="I845" s="2"/>
      <c r="J845" s="2"/>
      <c r="K845" s="2"/>
      <c r="L845" s="2"/>
      <c r="M845" s="2"/>
      <c r="N845" s="2"/>
      <c r="O845" s="2"/>
      <c r="P845" s="2"/>
      <c r="Q845" s="2"/>
      <c r="R845" s="2"/>
      <c r="S845" s="52"/>
      <c r="T845" s="52"/>
      <c r="U845" s="52"/>
      <c r="V845" s="52"/>
      <c r="W845" s="52"/>
      <c r="X845" s="52"/>
      <c r="Y845" s="52"/>
      <c r="Z845" s="2"/>
    </row>
    <row r="846" spans="1:26" ht="16.5" customHeight="1">
      <c r="A846" s="2"/>
      <c r="B846" s="2"/>
      <c r="C846" s="14"/>
      <c r="D846" s="14"/>
      <c r="E846" s="14"/>
      <c r="F846" s="14"/>
      <c r="G846" s="14"/>
      <c r="H846" s="2"/>
      <c r="I846" s="2"/>
      <c r="J846" s="2"/>
      <c r="K846" s="2"/>
      <c r="L846" s="2"/>
      <c r="M846" s="2"/>
      <c r="N846" s="2"/>
      <c r="O846" s="2"/>
      <c r="P846" s="2"/>
      <c r="Q846" s="2"/>
      <c r="R846" s="2"/>
      <c r="S846" s="52"/>
      <c r="T846" s="52"/>
      <c r="U846" s="52"/>
      <c r="V846" s="52"/>
      <c r="W846" s="52"/>
      <c r="X846" s="52"/>
      <c r="Y846" s="52"/>
      <c r="Z846" s="2"/>
    </row>
    <row r="847" spans="1:26" ht="16.5" customHeight="1">
      <c r="A847" s="2"/>
      <c r="B847" s="2"/>
      <c r="C847" s="14"/>
      <c r="D847" s="14"/>
      <c r="E847" s="14"/>
      <c r="F847" s="14"/>
      <c r="G847" s="14"/>
      <c r="H847" s="2"/>
      <c r="I847" s="2"/>
      <c r="J847" s="2"/>
      <c r="K847" s="2"/>
      <c r="L847" s="2"/>
      <c r="M847" s="2"/>
      <c r="N847" s="2"/>
      <c r="O847" s="2"/>
      <c r="P847" s="2"/>
      <c r="Q847" s="2"/>
      <c r="R847" s="2"/>
      <c r="S847" s="52"/>
      <c r="T847" s="52"/>
      <c r="U847" s="52"/>
      <c r="V847" s="52"/>
      <c r="W847" s="52"/>
      <c r="X847" s="52"/>
      <c r="Y847" s="52"/>
      <c r="Z847" s="2"/>
    </row>
    <row r="848" spans="1:26" ht="16.5" customHeight="1">
      <c r="A848" s="2"/>
      <c r="B848" s="2"/>
      <c r="C848" s="14"/>
      <c r="D848" s="14"/>
      <c r="E848" s="14"/>
      <c r="F848" s="14"/>
      <c r="G848" s="14"/>
      <c r="H848" s="2"/>
      <c r="I848" s="2"/>
      <c r="J848" s="2"/>
      <c r="K848" s="2"/>
      <c r="L848" s="2"/>
      <c r="M848" s="2"/>
      <c r="N848" s="2"/>
      <c r="O848" s="2"/>
      <c r="P848" s="2"/>
      <c r="Q848" s="2"/>
      <c r="R848" s="2"/>
      <c r="S848" s="52"/>
      <c r="T848" s="52"/>
      <c r="U848" s="52"/>
      <c r="V848" s="52"/>
      <c r="W848" s="52"/>
      <c r="X848" s="52"/>
      <c r="Y848" s="52"/>
      <c r="Z848" s="2"/>
    </row>
    <row r="849" spans="1:26" ht="16.5" customHeight="1">
      <c r="A849" s="2"/>
      <c r="B849" s="2"/>
      <c r="C849" s="14"/>
      <c r="D849" s="14"/>
      <c r="E849" s="14"/>
      <c r="F849" s="14"/>
      <c r="G849" s="14"/>
      <c r="H849" s="2"/>
      <c r="I849" s="2"/>
      <c r="J849" s="2"/>
      <c r="K849" s="2"/>
      <c r="L849" s="2"/>
      <c r="M849" s="2"/>
      <c r="N849" s="2"/>
      <c r="O849" s="2"/>
      <c r="P849" s="2"/>
      <c r="Q849" s="2"/>
      <c r="R849" s="2"/>
      <c r="S849" s="52"/>
      <c r="T849" s="52"/>
      <c r="U849" s="52"/>
      <c r="V849" s="52"/>
      <c r="W849" s="52"/>
      <c r="X849" s="52"/>
      <c r="Y849" s="52"/>
      <c r="Z849" s="2"/>
    </row>
    <row r="850" spans="1:26" ht="16.5" customHeight="1">
      <c r="A850" s="2"/>
      <c r="B850" s="2"/>
      <c r="C850" s="14"/>
      <c r="D850" s="14"/>
      <c r="E850" s="14"/>
      <c r="F850" s="14"/>
      <c r="G850" s="14"/>
      <c r="H850" s="2"/>
      <c r="I850" s="2"/>
      <c r="J850" s="2"/>
      <c r="K850" s="2"/>
      <c r="L850" s="2"/>
      <c r="M850" s="2"/>
      <c r="N850" s="2"/>
      <c r="O850" s="2"/>
      <c r="P850" s="2"/>
      <c r="Q850" s="2"/>
      <c r="R850" s="2"/>
      <c r="S850" s="52"/>
      <c r="T850" s="52"/>
      <c r="U850" s="52"/>
      <c r="V850" s="52"/>
      <c r="W850" s="52"/>
      <c r="X850" s="52"/>
      <c r="Y850" s="52"/>
      <c r="Z850" s="2"/>
    </row>
    <row r="851" spans="1:26" ht="16.5" customHeight="1">
      <c r="A851" s="2"/>
      <c r="B851" s="2"/>
      <c r="C851" s="14"/>
      <c r="D851" s="14"/>
      <c r="E851" s="14"/>
      <c r="F851" s="14"/>
      <c r="G851" s="14"/>
      <c r="H851" s="2"/>
      <c r="I851" s="2"/>
      <c r="J851" s="2"/>
      <c r="K851" s="2"/>
      <c r="L851" s="2"/>
      <c r="M851" s="2"/>
      <c r="N851" s="2"/>
      <c r="O851" s="2"/>
      <c r="P851" s="2"/>
      <c r="Q851" s="2"/>
      <c r="R851" s="2"/>
      <c r="S851" s="52"/>
      <c r="T851" s="52"/>
      <c r="U851" s="52"/>
      <c r="V851" s="52"/>
      <c r="W851" s="52"/>
      <c r="X851" s="52"/>
      <c r="Y851" s="52"/>
      <c r="Z851" s="2"/>
    </row>
    <row r="852" spans="1:26" ht="16.5" customHeight="1">
      <c r="A852" s="2"/>
      <c r="B852" s="2"/>
      <c r="C852" s="14"/>
      <c r="D852" s="14"/>
      <c r="E852" s="14"/>
      <c r="F852" s="14"/>
      <c r="G852" s="14"/>
      <c r="H852" s="2"/>
      <c r="I852" s="2"/>
      <c r="J852" s="2"/>
      <c r="K852" s="2"/>
      <c r="L852" s="2"/>
      <c r="M852" s="2"/>
      <c r="N852" s="2"/>
      <c r="O852" s="2"/>
      <c r="P852" s="2"/>
      <c r="Q852" s="2"/>
      <c r="R852" s="2"/>
      <c r="S852" s="52"/>
      <c r="T852" s="52"/>
      <c r="U852" s="52"/>
      <c r="V852" s="52"/>
      <c r="W852" s="52"/>
      <c r="X852" s="52"/>
      <c r="Y852" s="52"/>
      <c r="Z852" s="2"/>
    </row>
    <row r="853" spans="1:26" ht="16.5" customHeight="1">
      <c r="A853" s="2"/>
      <c r="B853" s="2"/>
      <c r="C853" s="14"/>
      <c r="D853" s="14"/>
      <c r="E853" s="14"/>
      <c r="F853" s="14"/>
      <c r="G853" s="14"/>
      <c r="H853" s="2"/>
      <c r="I853" s="2"/>
      <c r="J853" s="2"/>
      <c r="K853" s="2"/>
      <c r="L853" s="2"/>
      <c r="M853" s="2"/>
      <c r="N853" s="2"/>
      <c r="O853" s="2"/>
      <c r="P853" s="2"/>
      <c r="Q853" s="2"/>
      <c r="R853" s="2"/>
      <c r="S853" s="52"/>
      <c r="T853" s="52"/>
      <c r="U853" s="52"/>
      <c r="V853" s="52"/>
      <c r="W853" s="52"/>
      <c r="X853" s="52"/>
      <c r="Y853" s="52"/>
      <c r="Z853" s="2"/>
    </row>
    <row r="854" spans="1:26" ht="16.5" customHeight="1">
      <c r="A854" s="2"/>
      <c r="B854" s="2"/>
      <c r="C854" s="14"/>
      <c r="D854" s="14"/>
      <c r="E854" s="14"/>
      <c r="F854" s="14"/>
      <c r="G854" s="14"/>
      <c r="H854" s="2"/>
      <c r="I854" s="2"/>
      <c r="J854" s="2"/>
      <c r="K854" s="2"/>
      <c r="L854" s="2"/>
      <c r="M854" s="2"/>
      <c r="N854" s="2"/>
      <c r="O854" s="2"/>
      <c r="P854" s="2"/>
      <c r="Q854" s="2"/>
      <c r="R854" s="2"/>
      <c r="S854" s="52"/>
      <c r="T854" s="52"/>
      <c r="U854" s="52"/>
      <c r="V854" s="52"/>
      <c r="W854" s="52"/>
      <c r="X854" s="52"/>
      <c r="Y854" s="52"/>
      <c r="Z854" s="2"/>
    </row>
    <row r="855" spans="1:26" ht="16.5" customHeight="1">
      <c r="A855" s="2"/>
      <c r="B855" s="2"/>
      <c r="C855" s="14"/>
      <c r="D855" s="14"/>
      <c r="E855" s="14"/>
      <c r="F855" s="14"/>
      <c r="G855" s="14"/>
      <c r="H855" s="2"/>
      <c r="I855" s="2"/>
      <c r="J855" s="2"/>
      <c r="K855" s="2"/>
      <c r="L855" s="2"/>
      <c r="M855" s="2"/>
      <c r="N855" s="2"/>
      <c r="O855" s="2"/>
      <c r="P855" s="2"/>
      <c r="Q855" s="2"/>
      <c r="R855" s="2"/>
      <c r="S855" s="52"/>
      <c r="T855" s="52"/>
      <c r="U855" s="52"/>
      <c r="V855" s="52"/>
      <c r="W855" s="52"/>
      <c r="X855" s="52"/>
      <c r="Y855" s="52"/>
      <c r="Z855" s="2"/>
    </row>
    <row r="856" spans="1:26" ht="16.5" customHeight="1">
      <c r="A856" s="2"/>
      <c r="B856" s="2"/>
      <c r="C856" s="14"/>
      <c r="D856" s="14"/>
      <c r="E856" s="14"/>
      <c r="F856" s="14"/>
      <c r="G856" s="14"/>
      <c r="H856" s="2"/>
      <c r="I856" s="2"/>
      <c r="J856" s="2"/>
      <c r="K856" s="2"/>
      <c r="L856" s="2"/>
      <c r="M856" s="2"/>
      <c r="N856" s="2"/>
      <c r="O856" s="2"/>
      <c r="P856" s="2"/>
      <c r="Q856" s="2"/>
      <c r="R856" s="2"/>
      <c r="S856" s="52"/>
      <c r="T856" s="52"/>
      <c r="U856" s="52"/>
      <c r="V856" s="52"/>
      <c r="W856" s="52"/>
      <c r="X856" s="52"/>
      <c r="Y856" s="52"/>
      <c r="Z856" s="2"/>
    </row>
    <row r="857" spans="1:26" ht="16.5" customHeight="1">
      <c r="A857" s="2"/>
      <c r="B857" s="2"/>
      <c r="C857" s="14"/>
      <c r="D857" s="14"/>
      <c r="E857" s="14"/>
      <c r="F857" s="14"/>
      <c r="G857" s="14"/>
      <c r="H857" s="2"/>
      <c r="I857" s="2"/>
      <c r="J857" s="2"/>
      <c r="K857" s="2"/>
      <c r="L857" s="2"/>
      <c r="M857" s="2"/>
      <c r="N857" s="2"/>
      <c r="O857" s="2"/>
      <c r="P857" s="2"/>
      <c r="Q857" s="2"/>
      <c r="R857" s="2"/>
      <c r="S857" s="52"/>
      <c r="T857" s="52"/>
      <c r="U857" s="52"/>
      <c r="V857" s="52"/>
      <c r="W857" s="52"/>
      <c r="X857" s="52"/>
      <c r="Y857" s="52"/>
      <c r="Z857" s="2"/>
    </row>
    <row r="858" spans="1:26" ht="16.5" customHeight="1">
      <c r="A858" s="2"/>
      <c r="B858" s="2"/>
      <c r="C858" s="14"/>
      <c r="D858" s="14"/>
      <c r="E858" s="14"/>
      <c r="F858" s="14"/>
      <c r="G858" s="14"/>
      <c r="H858" s="2"/>
      <c r="I858" s="2"/>
      <c r="J858" s="2"/>
      <c r="K858" s="2"/>
      <c r="L858" s="2"/>
      <c r="M858" s="2"/>
      <c r="N858" s="2"/>
      <c r="O858" s="2"/>
      <c r="P858" s="2"/>
      <c r="Q858" s="2"/>
      <c r="R858" s="2"/>
      <c r="S858" s="52"/>
      <c r="T858" s="52"/>
      <c r="U858" s="52"/>
      <c r="V858" s="52"/>
      <c r="W858" s="52"/>
      <c r="X858" s="52"/>
      <c r="Y858" s="52"/>
      <c r="Z858" s="2"/>
    </row>
    <row r="859" spans="1:26" ht="16.5" customHeight="1">
      <c r="A859" s="2"/>
      <c r="B859" s="2"/>
      <c r="C859" s="14"/>
      <c r="D859" s="14"/>
      <c r="E859" s="14"/>
      <c r="F859" s="14"/>
      <c r="G859" s="14"/>
      <c r="H859" s="2"/>
      <c r="I859" s="2"/>
      <c r="J859" s="2"/>
      <c r="K859" s="2"/>
      <c r="L859" s="2"/>
      <c r="M859" s="2"/>
      <c r="N859" s="2"/>
      <c r="O859" s="2"/>
      <c r="P859" s="2"/>
      <c r="Q859" s="2"/>
      <c r="R859" s="2"/>
      <c r="S859" s="52"/>
      <c r="T859" s="52"/>
      <c r="U859" s="52"/>
      <c r="V859" s="52"/>
      <c r="W859" s="52"/>
      <c r="X859" s="52"/>
      <c r="Y859" s="52"/>
      <c r="Z859" s="2"/>
    </row>
    <row r="860" spans="1:26" ht="16.5" customHeight="1">
      <c r="A860" s="2"/>
      <c r="B860" s="2"/>
      <c r="C860" s="14"/>
      <c r="D860" s="14"/>
      <c r="E860" s="14"/>
      <c r="F860" s="14"/>
      <c r="G860" s="14"/>
      <c r="H860" s="2"/>
      <c r="I860" s="2"/>
      <c r="J860" s="2"/>
      <c r="K860" s="2"/>
      <c r="L860" s="2"/>
      <c r="M860" s="2"/>
      <c r="N860" s="2"/>
      <c r="O860" s="2"/>
      <c r="P860" s="2"/>
      <c r="Q860" s="2"/>
      <c r="R860" s="2"/>
      <c r="S860" s="52"/>
      <c r="T860" s="52"/>
      <c r="U860" s="52"/>
      <c r="V860" s="52"/>
      <c r="W860" s="52"/>
      <c r="X860" s="52"/>
      <c r="Y860" s="52"/>
      <c r="Z860" s="2"/>
    </row>
    <row r="861" spans="1:26" ht="16.5" customHeight="1">
      <c r="A861" s="2"/>
      <c r="B861" s="2"/>
      <c r="C861" s="14"/>
      <c r="D861" s="14"/>
      <c r="E861" s="14"/>
      <c r="F861" s="14"/>
      <c r="G861" s="14"/>
      <c r="H861" s="2"/>
      <c r="I861" s="2"/>
      <c r="J861" s="2"/>
      <c r="K861" s="2"/>
      <c r="L861" s="2"/>
      <c r="M861" s="2"/>
      <c r="N861" s="2"/>
      <c r="O861" s="2"/>
      <c r="P861" s="2"/>
      <c r="Q861" s="2"/>
      <c r="R861" s="2"/>
      <c r="S861" s="52"/>
      <c r="T861" s="52"/>
      <c r="U861" s="52"/>
      <c r="V861" s="52"/>
      <c r="W861" s="52"/>
      <c r="X861" s="52"/>
      <c r="Y861" s="52"/>
      <c r="Z861" s="2"/>
    </row>
    <row r="862" spans="1:26" ht="16.5" customHeight="1">
      <c r="A862" s="2"/>
      <c r="B862" s="2"/>
      <c r="C862" s="14"/>
      <c r="D862" s="14"/>
      <c r="E862" s="14"/>
      <c r="F862" s="14"/>
      <c r="G862" s="14"/>
      <c r="H862" s="2"/>
      <c r="I862" s="2"/>
      <c r="J862" s="2"/>
      <c r="K862" s="2"/>
      <c r="L862" s="2"/>
      <c r="M862" s="2"/>
      <c r="N862" s="2"/>
      <c r="O862" s="2"/>
      <c r="P862" s="2"/>
      <c r="Q862" s="2"/>
      <c r="R862" s="2"/>
      <c r="S862" s="52"/>
      <c r="T862" s="52"/>
      <c r="U862" s="52"/>
      <c r="V862" s="52"/>
      <c r="W862" s="52"/>
      <c r="X862" s="52"/>
      <c r="Y862" s="52"/>
      <c r="Z862" s="2"/>
    </row>
    <row r="863" spans="1:26" ht="16.5" customHeight="1">
      <c r="A863" s="2"/>
      <c r="B863" s="2"/>
      <c r="C863" s="14"/>
      <c r="D863" s="14"/>
      <c r="E863" s="14"/>
      <c r="F863" s="14"/>
      <c r="G863" s="14"/>
      <c r="H863" s="2"/>
      <c r="I863" s="2"/>
      <c r="J863" s="2"/>
      <c r="K863" s="2"/>
      <c r="L863" s="2"/>
      <c r="M863" s="2"/>
      <c r="N863" s="2"/>
      <c r="O863" s="2"/>
      <c r="P863" s="2"/>
      <c r="Q863" s="2"/>
      <c r="R863" s="2"/>
      <c r="S863" s="52"/>
      <c r="T863" s="52"/>
      <c r="U863" s="52"/>
      <c r="V863" s="52"/>
      <c r="W863" s="52"/>
      <c r="X863" s="52"/>
      <c r="Y863" s="52"/>
      <c r="Z863" s="2"/>
    </row>
    <row r="864" spans="1:26" ht="16.5" customHeight="1">
      <c r="A864" s="2"/>
      <c r="B864" s="2"/>
      <c r="C864" s="14"/>
      <c r="D864" s="14"/>
      <c r="E864" s="14"/>
      <c r="F864" s="14"/>
      <c r="G864" s="14"/>
      <c r="H864" s="2"/>
      <c r="I864" s="2"/>
      <c r="J864" s="2"/>
      <c r="K864" s="2"/>
      <c r="L864" s="2"/>
      <c r="M864" s="2"/>
      <c r="N864" s="2"/>
      <c r="O864" s="2"/>
      <c r="P864" s="2"/>
      <c r="Q864" s="2"/>
      <c r="R864" s="2"/>
      <c r="S864" s="52"/>
      <c r="T864" s="52"/>
      <c r="U864" s="52"/>
      <c r="V864" s="52"/>
      <c r="W864" s="52"/>
      <c r="X864" s="52"/>
      <c r="Y864" s="52"/>
      <c r="Z864" s="2"/>
    </row>
    <row r="865" spans="1:26" ht="16.5" customHeight="1">
      <c r="A865" s="2"/>
      <c r="B865" s="2"/>
      <c r="C865" s="14"/>
      <c r="D865" s="14"/>
      <c r="E865" s="14"/>
      <c r="F865" s="14"/>
      <c r="G865" s="14"/>
      <c r="H865" s="2"/>
      <c r="I865" s="2"/>
      <c r="J865" s="2"/>
      <c r="K865" s="2"/>
      <c r="L865" s="2"/>
      <c r="M865" s="2"/>
      <c r="N865" s="2"/>
      <c r="O865" s="2"/>
      <c r="P865" s="2"/>
      <c r="Q865" s="2"/>
      <c r="R865" s="2"/>
      <c r="S865" s="52"/>
      <c r="T865" s="52"/>
      <c r="U865" s="52"/>
      <c r="V865" s="52"/>
      <c r="W865" s="52"/>
      <c r="X865" s="52"/>
      <c r="Y865" s="52"/>
      <c r="Z865" s="2"/>
    </row>
    <row r="866" spans="1:26" ht="16.5" customHeight="1">
      <c r="A866" s="2"/>
      <c r="B866" s="2"/>
      <c r="C866" s="14"/>
      <c r="D866" s="14"/>
      <c r="E866" s="14"/>
      <c r="F866" s="14"/>
      <c r="G866" s="14"/>
      <c r="H866" s="2"/>
      <c r="I866" s="2"/>
      <c r="J866" s="2"/>
      <c r="K866" s="2"/>
      <c r="L866" s="2"/>
      <c r="M866" s="2"/>
      <c r="N866" s="2"/>
      <c r="O866" s="2"/>
      <c r="P866" s="2"/>
      <c r="Q866" s="2"/>
      <c r="R866" s="2"/>
      <c r="S866" s="52"/>
      <c r="T866" s="52"/>
      <c r="U866" s="52"/>
      <c r="V866" s="52"/>
      <c r="W866" s="52"/>
      <c r="X866" s="52"/>
      <c r="Y866" s="52"/>
      <c r="Z866" s="2"/>
    </row>
    <row r="867" spans="1:26" ht="16.5" customHeight="1">
      <c r="A867" s="2"/>
      <c r="B867" s="2"/>
      <c r="C867" s="14"/>
      <c r="D867" s="14"/>
      <c r="E867" s="14"/>
      <c r="F867" s="14"/>
      <c r="G867" s="14"/>
      <c r="H867" s="2"/>
      <c r="I867" s="2"/>
      <c r="J867" s="2"/>
      <c r="K867" s="2"/>
      <c r="L867" s="2"/>
      <c r="M867" s="2"/>
      <c r="N867" s="2"/>
      <c r="O867" s="2"/>
      <c r="P867" s="2"/>
      <c r="Q867" s="2"/>
      <c r="R867" s="2"/>
      <c r="S867" s="52"/>
      <c r="T867" s="52"/>
      <c r="U867" s="52"/>
      <c r="V867" s="52"/>
      <c r="W867" s="52"/>
      <c r="X867" s="52"/>
      <c r="Y867" s="52"/>
      <c r="Z867" s="2"/>
    </row>
    <row r="868" spans="1:26" ht="16.5" customHeight="1">
      <c r="A868" s="2"/>
      <c r="B868" s="2"/>
      <c r="C868" s="14"/>
      <c r="D868" s="14"/>
      <c r="E868" s="14"/>
      <c r="F868" s="14"/>
      <c r="G868" s="14"/>
      <c r="H868" s="2"/>
      <c r="I868" s="2"/>
      <c r="J868" s="2"/>
      <c r="K868" s="2"/>
      <c r="L868" s="2"/>
      <c r="M868" s="2"/>
      <c r="N868" s="2"/>
      <c r="O868" s="2"/>
      <c r="P868" s="2"/>
      <c r="Q868" s="2"/>
      <c r="R868" s="2"/>
      <c r="S868" s="52"/>
      <c r="T868" s="52"/>
      <c r="U868" s="52"/>
      <c r="V868" s="52"/>
      <c r="W868" s="52"/>
      <c r="X868" s="52"/>
      <c r="Y868" s="52"/>
      <c r="Z868" s="2"/>
    </row>
    <row r="869" spans="1:26" ht="16.5" customHeight="1">
      <c r="A869" s="2"/>
      <c r="B869" s="2"/>
      <c r="C869" s="14"/>
      <c r="D869" s="14"/>
      <c r="E869" s="14"/>
      <c r="F869" s="14"/>
      <c r="G869" s="14"/>
      <c r="H869" s="2"/>
      <c r="I869" s="2"/>
      <c r="J869" s="2"/>
      <c r="K869" s="2"/>
      <c r="L869" s="2"/>
      <c r="M869" s="2"/>
      <c r="N869" s="2"/>
      <c r="O869" s="2"/>
      <c r="P869" s="2"/>
      <c r="Q869" s="2"/>
      <c r="R869" s="2"/>
      <c r="S869" s="52"/>
      <c r="T869" s="52"/>
      <c r="U869" s="52"/>
      <c r="V869" s="52"/>
      <c r="W869" s="52"/>
      <c r="X869" s="52"/>
      <c r="Y869" s="52"/>
      <c r="Z869" s="2"/>
    </row>
    <row r="870" spans="1:26" ht="16.5" customHeight="1">
      <c r="A870" s="2"/>
      <c r="B870" s="2"/>
      <c r="C870" s="14"/>
      <c r="D870" s="14"/>
      <c r="E870" s="14"/>
      <c r="F870" s="14"/>
      <c r="G870" s="14"/>
      <c r="H870" s="2"/>
      <c r="I870" s="2"/>
      <c r="J870" s="2"/>
      <c r="K870" s="2"/>
      <c r="L870" s="2"/>
      <c r="M870" s="2"/>
      <c r="N870" s="2"/>
      <c r="O870" s="2"/>
      <c r="P870" s="2"/>
      <c r="Q870" s="2"/>
      <c r="R870" s="2"/>
      <c r="S870" s="52"/>
      <c r="T870" s="52"/>
      <c r="U870" s="52"/>
      <c r="V870" s="52"/>
      <c r="W870" s="52"/>
      <c r="X870" s="52"/>
      <c r="Y870" s="52"/>
      <c r="Z870" s="2"/>
    </row>
    <row r="871" spans="1:26" ht="16.5" customHeight="1">
      <c r="A871" s="2"/>
      <c r="B871" s="2"/>
      <c r="C871" s="14"/>
      <c r="D871" s="14"/>
      <c r="E871" s="14"/>
      <c r="F871" s="14"/>
      <c r="G871" s="14"/>
      <c r="H871" s="2"/>
      <c r="I871" s="2"/>
      <c r="J871" s="2"/>
      <c r="K871" s="2"/>
      <c r="L871" s="2"/>
      <c r="M871" s="2"/>
      <c r="N871" s="2"/>
      <c r="O871" s="2"/>
      <c r="P871" s="2"/>
      <c r="Q871" s="2"/>
      <c r="R871" s="2"/>
      <c r="S871" s="52"/>
      <c r="T871" s="52"/>
      <c r="U871" s="52"/>
      <c r="V871" s="52"/>
      <c r="W871" s="52"/>
      <c r="X871" s="52"/>
      <c r="Y871" s="52"/>
      <c r="Z871" s="2"/>
    </row>
    <row r="872" spans="1:26" ht="16.5" customHeight="1">
      <c r="A872" s="2"/>
      <c r="B872" s="2"/>
      <c r="C872" s="14"/>
      <c r="D872" s="14"/>
      <c r="E872" s="14"/>
      <c r="F872" s="14"/>
      <c r="G872" s="14"/>
      <c r="H872" s="2"/>
      <c r="I872" s="2"/>
      <c r="J872" s="2"/>
      <c r="K872" s="2"/>
      <c r="L872" s="2"/>
      <c r="M872" s="2"/>
      <c r="N872" s="2"/>
      <c r="O872" s="2"/>
      <c r="P872" s="2"/>
      <c r="Q872" s="2"/>
      <c r="R872" s="2"/>
      <c r="S872" s="52"/>
      <c r="T872" s="52"/>
      <c r="U872" s="52"/>
      <c r="V872" s="52"/>
      <c r="W872" s="52"/>
      <c r="X872" s="52"/>
      <c r="Y872" s="52"/>
      <c r="Z872" s="2"/>
    </row>
    <row r="873" spans="1:26" ht="16.5" customHeight="1">
      <c r="A873" s="2"/>
      <c r="B873" s="2"/>
      <c r="C873" s="14"/>
      <c r="D873" s="14"/>
      <c r="E873" s="14"/>
      <c r="F873" s="14"/>
      <c r="G873" s="14"/>
      <c r="H873" s="2"/>
      <c r="I873" s="2"/>
      <c r="J873" s="2"/>
      <c r="K873" s="2"/>
      <c r="L873" s="2"/>
      <c r="M873" s="2"/>
      <c r="N873" s="2"/>
      <c r="O873" s="2"/>
      <c r="P873" s="2"/>
      <c r="Q873" s="2"/>
      <c r="R873" s="2"/>
      <c r="S873" s="52"/>
      <c r="T873" s="52"/>
      <c r="U873" s="52"/>
      <c r="V873" s="52"/>
      <c r="W873" s="52"/>
      <c r="X873" s="52"/>
      <c r="Y873" s="52"/>
      <c r="Z873" s="2"/>
    </row>
    <row r="874" spans="1:26" ht="16.5" customHeight="1">
      <c r="A874" s="2"/>
      <c r="B874" s="2"/>
      <c r="C874" s="14"/>
      <c r="D874" s="14"/>
      <c r="E874" s="14"/>
      <c r="F874" s="14"/>
      <c r="G874" s="14"/>
      <c r="H874" s="2"/>
      <c r="I874" s="2"/>
      <c r="J874" s="2"/>
      <c r="K874" s="2"/>
      <c r="L874" s="2"/>
      <c r="M874" s="2"/>
      <c r="N874" s="2"/>
      <c r="O874" s="2"/>
      <c r="P874" s="2"/>
      <c r="Q874" s="2"/>
      <c r="R874" s="2"/>
      <c r="S874" s="52"/>
      <c r="T874" s="52"/>
      <c r="U874" s="52"/>
      <c r="V874" s="52"/>
      <c r="W874" s="52"/>
      <c r="X874" s="52"/>
      <c r="Y874" s="52"/>
      <c r="Z874" s="2"/>
    </row>
    <row r="875" spans="1:26" ht="16.5" customHeight="1">
      <c r="A875" s="2"/>
      <c r="B875" s="2"/>
      <c r="C875" s="14"/>
      <c r="D875" s="14"/>
      <c r="E875" s="14"/>
      <c r="F875" s="14"/>
      <c r="G875" s="14"/>
      <c r="H875" s="2"/>
      <c r="I875" s="2"/>
      <c r="J875" s="2"/>
      <c r="K875" s="2"/>
      <c r="L875" s="2"/>
      <c r="M875" s="2"/>
      <c r="N875" s="2"/>
      <c r="O875" s="2"/>
      <c r="P875" s="2"/>
      <c r="Q875" s="2"/>
      <c r="R875" s="2"/>
      <c r="S875" s="52"/>
      <c r="T875" s="52"/>
      <c r="U875" s="52"/>
      <c r="V875" s="52"/>
      <c r="W875" s="52"/>
      <c r="X875" s="52"/>
      <c r="Y875" s="52"/>
      <c r="Z875" s="2"/>
    </row>
    <row r="876" spans="1:26" ht="16.5" customHeight="1">
      <c r="A876" s="2"/>
      <c r="B876" s="2"/>
      <c r="C876" s="14"/>
      <c r="D876" s="14"/>
      <c r="E876" s="14"/>
      <c r="F876" s="14"/>
      <c r="G876" s="14"/>
      <c r="H876" s="2"/>
      <c r="I876" s="2"/>
      <c r="J876" s="2"/>
      <c r="K876" s="2"/>
      <c r="L876" s="2"/>
      <c r="M876" s="2"/>
      <c r="N876" s="2"/>
      <c r="O876" s="2"/>
      <c r="P876" s="2"/>
      <c r="Q876" s="2"/>
      <c r="R876" s="2"/>
      <c r="S876" s="52"/>
      <c r="T876" s="52"/>
      <c r="U876" s="52"/>
      <c r="V876" s="52"/>
      <c r="W876" s="52"/>
      <c r="X876" s="52"/>
      <c r="Y876" s="52"/>
      <c r="Z876" s="2"/>
    </row>
    <row r="877" spans="1:26" ht="16.5" customHeight="1">
      <c r="A877" s="2"/>
      <c r="B877" s="2"/>
      <c r="C877" s="14"/>
      <c r="D877" s="14"/>
      <c r="E877" s="14"/>
      <c r="F877" s="14"/>
      <c r="G877" s="14"/>
      <c r="H877" s="2"/>
      <c r="I877" s="2"/>
      <c r="J877" s="2"/>
      <c r="K877" s="2"/>
      <c r="L877" s="2"/>
      <c r="M877" s="2"/>
      <c r="N877" s="2"/>
      <c r="O877" s="2"/>
      <c r="P877" s="2"/>
      <c r="Q877" s="2"/>
      <c r="R877" s="2"/>
      <c r="S877" s="52"/>
      <c r="T877" s="52"/>
      <c r="U877" s="52"/>
      <c r="V877" s="52"/>
      <c r="W877" s="52"/>
      <c r="X877" s="52"/>
      <c r="Y877" s="52"/>
      <c r="Z877" s="2"/>
    </row>
    <row r="878" spans="1:26" ht="16.5" customHeight="1">
      <c r="A878" s="2"/>
      <c r="B878" s="2"/>
      <c r="C878" s="14"/>
      <c r="D878" s="14"/>
      <c r="E878" s="14"/>
      <c r="F878" s="14"/>
      <c r="G878" s="14"/>
      <c r="H878" s="2"/>
      <c r="I878" s="2"/>
      <c r="J878" s="2"/>
      <c r="K878" s="2"/>
      <c r="L878" s="2"/>
      <c r="M878" s="2"/>
      <c r="N878" s="2"/>
      <c r="O878" s="2"/>
      <c r="P878" s="2"/>
      <c r="Q878" s="2"/>
      <c r="R878" s="2"/>
      <c r="S878" s="52"/>
      <c r="T878" s="52"/>
      <c r="U878" s="52"/>
      <c r="V878" s="52"/>
      <c r="W878" s="52"/>
      <c r="X878" s="52"/>
      <c r="Y878" s="52"/>
      <c r="Z878" s="2"/>
    </row>
    <row r="879" spans="1:26" ht="16.5" customHeight="1">
      <c r="A879" s="2"/>
      <c r="B879" s="2"/>
      <c r="C879" s="14"/>
      <c r="D879" s="14"/>
      <c r="E879" s="14"/>
      <c r="F879" s="14"/>
      <c r="G879" s="14"/>
      <c r="H879" s="2"/>
      <c r="I879" s="2"/>
      <c r="J879" s="2"/>
      <c r="K879" s="2"/>
      <c r="L879" s="2"/>
      <c r="M879" s="2"/>
      <c r="N879" s="2"/>
      <c r="O879" s="2"/>
      <c r="P879" s="2"/>
      <c r="Q879" s="2"/>
      <c r="R879" s="2"/>
      <c r="S879" s="52"/>
      <c r="T879" s="52"/>
      <c r="U879" s="52"/>
      <c r="V879" s="52"/>
      <c r="W879" s="52"/>
      <c r="X879" s="52"/>
      <c r="Y879" s="52"/>
      <c r="Z879" s="2"/>
    </row>
    <row r="880" spans="1:26" ht="16.5" customHeight="1">
      <c r="A880" s="2"/>
      <c r="B880" s="2"/>
      <c r="C880" s="14"/>
      <c r="D880" s="14"/>
      <c r="E880" s="14"/>
      <c r="F880" s="14"/>
      <c r="G880" s="14"/>
      <c r="H880" s="2"/>
      <c r="I880" s="2"/>
      <c r="J880" s="2"/>
      <c r="K880" s="2"/>
      <c r="L880" s="2"/>
      <c r="M880" s="2"/>
      <c r="N880" s="2"/>
      <c r="O880" s="2"/>
      <c r="P880" s="2"/>
      <c r="Q880" s="2"/>
      <c r="R880" s="2"/>
      <c r="S880" s="52"/>
      <c r="T880" s="52"/>
      <c r="U880" s="52"/>
      <c r="V880" s="52"/>
      <c r="W880" s="52"/>
      <c r="X880" s="52"/>
      <c r="Y880" s="52"/>
      <c r="Z880" s="2"/>
    </row>
    <row r="881" spans="1:26" ht="16.5" customHeight="1">
      <c r="A881" s="2"/>
      <c r="B881" s="2"/>
      <c r="C881" s="14"/>
      <c r="D881" s="14"/>
      <c r="E881" s="14"/>
      <c r="F881" s="14"/>
      <c r="G881" s="14"/>
      <c r="H881" s="2"/>
      <c r="I881" s="2"/>
      <c r="J881" s="2"/>
      <c r="K881" s="2"/>
      <c r="L881" s="2"/>
      <c r="M881" s="2"/>
      <c r="N881" s="2"/>
      <c r="O881" s="2"/>
      <c r="P881" s="2"/>
      <c r="Q881" s="2"/>
      <c r="R881" s="2"/>
      <c r="S881" s="52"/>
      <c r="T881" s="52"/>
      <c r="U881" s="52"/>
      <c r="V881" s="52"/>
      <c r="W881" s="52"/>
      <c r="X881" s="52"/>
      <c r="Y881" s="52"/>
      <c r="Z881" s="2"/>
    </row>
    <row r="882" spans="1:26" ht="16.5" customHeight="1">
      <c r="A882" s="2"/>
      <c r="B882" s="2"/>
      <c r="C882" s="14"/>
      <c r="D882" s="14"/>
      <c r="E882" s="14"/>
      <c r="F882" s="14"/>
      <c r="G882" s="14"/>
      <c r="H882" s="2"/>
      <c r="I882" s="2"/>
      <c r="J882" s="2"/>
      <c r="K882" s="2"/>
      <c r="L882" s="2"/>
      <c r="M882" s="2"/>
      <c r="N882" s="2"/>
      <c r="O882" s="2"/>
      <c r="P882" s="2"/>
      <c r="Q882" s="2"/>
      <c r="R882" s="2"/>
      <c r="S882" s="52"/>
      <c r="T882" s="52"/>
      <c r="U882" s="52"/>
      <c r="V882" s="52"/>
      <c r="W882" s="52"/>
      <c r="X882" s="52"/>
      <c r="Y882" s="52"/>
      <c r="Z882" s="2"/>
    </row>
    <row r="883" spans="1:26" ht="16.5" customHeight="1">
      <c r="A883" s="2"/>
      <c r="B883" s="2"/>
      <c r="C883" s="14"/>
      <c r="D883" s="14"/>
      <c r="E883" s="14"/>
      <c r="F883" s="14"/>
      <c r="G883" s="14"/>
      <c r="H883" s="2"/>
      <c r="I883" s="2"/>
      <c r="J883" s="2"/>
      <c r="K883" s="2"/>
      <c r="L883" s="2"/>
      <c r="M883" s="2"/>
      <c r="N883" s="2"/>
      <c r="O883" s="2"/>
      <c r="P883" s="2"/>
      <c r="Q883" s="2"/>
      <c r="R883" s="2"/>
      <c r="S883" s="52"/>
      <c r="T883" s="52"/>
      <c r="U883" s="52"/>
      <c r="V883" s="52"/>
      <c r="W883" s="52"/>
      <c r="X883" s="52"/>
      <c r="Y883" s="52"/>
      <c r="Z883" s="2"/>
    </row>
    <row r="884" spans="1:26" ht="16.5" customHeight="1">
      <c r="A884" s="2"/>
      <c r="B884" s="2"/>
      <c r="C884" s="14"/>
      <c r="D884" s="14"/>
      <c r="E884" s="14"/>
      <c r="F884" s="14"/>
      <c r="G884" s="14"/>
      <c r="H884" s="2"/>
      <c r="I884" s="2"/>
      <c r="J884" s="2"/>
      <c r="K884" s="2"/>
      <c r="L884" s="2"/>
      <c r="M884" s="2"/>
      <c r="N884" s="2"/>
      <c r="O884" s="2"/>
      <c r="P884" s="2"/>
      <c r="Q884" s="2"/>
      <c r="R884" s="2"/>
      <c r="S884" s="52"/>
      <c r="T884" s="52"/>
      <c r="U884" s="52"/>
      <c r="V884" s="52"/>
      <c r="W884" s="52"/>
      <c r="X884" s="52"/>
      <c r="Y884" s="52"/>
      <c r="Z884" s="2"/>
    </row>
    <row r="885" spans="1:26" ht="16.5" customHeight="1">
      <c r="A885" s="2"/>
      <c r="B885" s="2"/>
      <c r="C885" s="14"/>
      <c r="D885" s="14"/>
      <c r="E885" s="14"/>
      <c r="F885" s="14"/>
      <c r="G885" s="14"/>
      <c r="H885" s="2"/>
      <c r="I885" s="2"/>
      <c r="J885" s="2"/>
      <c r="K885" s="2"/>
      <c r="L885" s="2"/>
      <c r="M885" s="2"/>
      <c r="N885" s="2"/>
      <c r="O885" s="2"/>
      <c r="P885" s="2"/>
      <c r="Q885" s="2"/>
      <c r="R885" s="2"/>
      <c r="S885" s="52"/>
      <c r="T885" s="52"/>
      <c r="U885" s="52"/>
      <c r="V885" s="52"/>
      <c r="W885" s="52"/>
      <c r="X885" s="52"/>
      <c r="Y885" s="52"/>
      <c r="Z885" s="2"/>
    </row>
    <row r="886" spans="1:26" ht="16.5" customHeight="1">
      <c r="A886" s="2"/>
      <c r="B886" s="2"/>
      <c r="C886" s="14"/>
      <c r="D886" s="14"/>
      <c r="E886" s="14"/>
      <c r="F886" s="14"/>
      <c r="G886" s="14"/>
      <c r="H886" s="2"/>
      <c r="I886" s="2"/>
      <c r="J886" s="2"/>
      <c r="K886" s="2"/>
      <c r="L886" s="2"/>
      <c r="M886" s="2"/>
      <c r="N886" s="2"/>
      <c r="O886" s="2"/>
      <c r="P886" s="2"/>
      <c r="Q886" s="2"/>
      <c r="R886" s="2"/>
      <c r="S886" s="52"/>
      <c r="T886" s="52"/>
      <c r="U886" s="52"/>
      <c r="V886" s="52"/>
      <c r="W886" s="52"/>
      <c r="X886" s="52"/>
      <c r="Y886" s="52"/>
      <c r="Z886" s="2"/>
    </row>
    <row r="887" spans="1:26" ht="16.5" customHeight="1">
      <c r="A887" s="2"/>
      <c r="B887" s="2"/>
      <c r="C887" s="14"/>
      <c r="D887" s="14"/>
      <c r="E887" s="14"/>
      <c r="F887" s="14"/>
      <c r="G887" s="14"/>
      <c r="H887" s="2"/>
      <c r="I887" s="2"/>
      <c r="J887" s="2"/>
      <c r="K887" s="2"/>
      <c r="L887" s="2"/>
      <c r="M887" s="2"/>
      <c r="N887" s="2"/>
      <c r="O887" s="2"/>
      <c r="P887" s="2"/>
      <c r="Q887" s="2"/>
      <c r="R887" s="2"/>
      <c r="S887" s="52"/>
      <c r="T887" s="52"/>
      <c r="U887" s="52"/>
      <c r="V887" s="52"/>
      <c r="W887" s="52"/>
      <c r="X887" s="52"/>
      <c r="Y887" s="52"/>
      <c r="Z887" s="2"/>
    </row>
    <row r="888" spans="1:26" ht="16.5" customHeight="1">
      <c r="A888" s="2"/>
      <c r="B888" s="2"/>
      <c r="C888" s="14"/>
      <c r="D888" s="14"/>
      <c r="E888" s="14"/>
      <c r="F888" s="14"/>
      <c r="G888" s="14"/>
      <c r="H888" s="2"/>
      <c r="I888" s="2"/>
      <c r="J888" s="2"/>
      <c r="K888" s="2"/>
      <c r="L888" s="2"/>
      <c r="M888" s="2"/>
      <c r="N888" s="2"/>
      <c r="O888" s="2"/>
      <c r="P888" s="2"/>
      <c r="Q888" s="2"/>
      <c r="R888" s="2"/>
      <c r="S888" s="52"/>
      <c r="T888" s="52"/>
      <c r="U888" s="52"/>
      <c r="V888" s="52"/>
      <c r="W888" s="52"/>
      <c r="X888" s="52"/>
      <c r="Y888" s="52"/>
      <c r="Z888" s="2"/>
    </row>
    <row r="889" spans="1:26" ht="16.5" customHeight="1">
      <c r="A889" s="2"/>
      <c r="B889" s="2"/>
      <c r="C889" s="14"/>
      <c r="D889" s="14"/>
      <c r="E889" s="14"/>
      <c r="F889" s="14"/>
      <c r="G889" s="14"/>
      <c r="H889" s="2"/>
      <c r="I889" s="2"/>
      <c r="J889" s="2"/>
      <c r="K889" s="2"/>
      <c r="L889" s="2"/>
      <c r="M889" s="2"/>
      <c r="N889" s="2"/>
      <c r="O889" s="2"/>
      <c r="P889" s="2"/>
      <c r="Q889" s="2"/>
      <c r="R889" s="2"/>
      <c r="S889" s="52"/>
      <c r="T889" s="52"/>
      <c r="U889" s="52"/>
      <c r="V889" s="52"/>
      <c r="W889" s="52"/>
      <c r="X889" s="52"/>
      <c r="Y889" s="52"/>
      <c r="Z889" s="2"/>
    </row>
    <row r="890" spans="1:26" ht="16.5" customHeight="1">
      <c r="A890" s="2"/>
      <c r="B890" s="2"/>
      <c r="C890" s="14"/>
      <c r="D890" s="14"/>
      <c r="E890" s="14"/>
      <c r="F890" s="14"/>
      <c r="G890" s="14"/>
      <c r="H890" s="2"/>
      <c r="I890" s="2"/>
      <c r="J890" s="2"/>
      <c r="K890" s="2"/>
      <c r="L890" s="2"/>
      <c r="M890" s="2"/>
      <c r="N890" s="2"/>
      <c r="O890" s="2"/>
      <c r="P890" s="2"/>
      <c r="Q890" s="2"/>
      <c r="R890" s="2"/>
      <c r="S890" s="52"/>
      <c r="T890" s="52"/>
      <c r="U890" s="52"/>
      <c r="V890" s="52"/>
      <c r="W890" s="52"/>
      <c r="X890" s="52"/>
      <c r="Y890" s="52"/>
      <c r="Z890" s="2"/>
    </row>
    <row r="891" spans="1:26" ht="16.5" customHeight="1">
      <c r="A891" s="2"/>
      <c r="B891" s="2"/>
      <c r="C891" s="14"/>
      <c r="D891" s="14"/>
      <c r="E891" s="14"/>
      <c r="F891" s="14"/>
      <c r="G891" s="14"/>
      <c r="H891" s="2"/>
      <c r="I891" s="2"/>
      <c r="J891" s="2"/>
      <c r="K891" s="2"/>
      <c r="L891" s="2"/>
      <c r="M891" s="2"/>
      <c r="N891" s="2"/>
      <c r="O891" s="2"/>
      <c r="P891" s="2"/>
      <c r="Q891" s="2"/>
      <c r="R891" s="2"/>
      <c r="S891" s="52"/>
      <c r="T891" s="52"/>
      <c r="U891" s="52"/>
      <c r="V891" s="52"/>
      <c r="W891" s="52"/>
      <c r="X891" s="52"/>
      <c r="Y891" s="52"/>
      <c r="Z891" s="2"/>
    </row>
    <row r="892" spans="1:26" ht="16.5" customHeight="1">
      <c r="A892" s="2"/>
      <c r="B892" s="2"/>
      <c r="C892" s="14"/>
      <c r="D892" s="14"/>
      <c r="E892" s="14"/>
      <c r="F892" s="14"/>
      <c r="G892" s="14"/>
      <c r="H892" s="2"/>
      <c r="I892" s="2"/>
      <c r="J892" s="2"/>
      <c r="K892" s="2"/>
      <c r="L892" s="2"/>
      <c r="M892" s="2"/>
      <c r="N892" s="2"/>
      <c r="O892" s="2"/>
      <c r="P892" s="2"/>
      <c r="Q892" s="2"/>
      <c r="R892" s="2"/>
      <c r="S892" s="52"/>
      <c r="T892" s="52"/>
      <c r="U892" s="52"/>
      <c r="V892" s="52"/>
      <c r="W892" s="52"/>
      <c r="X892" s="52"/>
      <c r="Y892" s="52"/>
      <c r="Z892" s="2"/>
    </row>
    <row r="893" spans="1:26" ht="16.5" customHeight="1">
      <c r="A893" s="2"/>
      <c r="B893" s="2"/>
      <c r="C893" s="14"/>
      <c r="D893" s="14"/>
      <c r="E893" s="14"/>
      <c r="F893" s="14"/>
      <c r="G893" s="14"/>
      <c r="H893" s="2"/>
      <c r="I893" s="2"/>
      <c r="J893" s="2"/>
      <c r="K893" s="2"/>
      <c r="L893" s="2"/>
      <c r="M893" s="2"/>
      <c r="N893" s="2"/>
      <c r="O893" s="2"/>
      <c r="P893" s="2"/>
      <c r="Q893" s="2"/>
      <c r="R893" s="2"/>
      <c r="S893" s="52"/>
      <c r="T893" s="52"/>
      <c r="U893" s="52"/>
      <c r="V893" s="52"/>
      <c r="W893" s="52"/>
      <c r="X893" s="52"/>
      <c r="Y893" s="52"/>
      <c r="Z893" s="2"/>
    </row>
    <row r="894" spans="1:26" ht="16.5" customHeight="1">
      <c r="A894" s="2"/>
      <c r="B894" s="2"/>
      <c r="C894" s="14"/>
      <c r="D894" s="14"/>
      <c r="E894" s="14"/>
      <c r="F894" s="14"/>
      <c r="G894" s="14"/>
      <c r="H894" s="2"/>
      <c r="I894" s="2"/>
      <c r="J894" s="2"/>
      <c r="K894" s="2"/>
      <c r="L894" s="2"/>
      <c r="M894" s="2"/>
      <c r="N894" s="2"/>
      <c r="O894" s="2"/>
      <c r="P894" s="2"/>
      <c r="Q894" s="2"/>
      <c r="R894" s="2"/>
      <c r="S894" s="52"/>
      <c r="T894" s="52"/>
      <c r="U894" s="52"/>
      <c r="V894" s="52"/>
      <c r="W894" s="52"/>
      <c r="X894" s="52"/>
      <c r="Y894" s="52"/>
      <c r="Z894" s="2"/>
    </row>
    <row r="895" spans="1:26" ht="16.5" customHeight="1">
      <c r="A895" s="2"/>
      <c r="B895" s="2"/>
      <c r="C895" s="14"/>
      <c r="D895" s="14"/>
      <c r="E895" s="14"/>
      <c r="F895" s="14"/>
      <c r="G895" s="14"/>
      <c r="H895" s="2"/>
      <c r="I895" s="2"/>
      <c r="J895" s="2"/>
      <c r="K895" s="2"/>
      <c r="L895" s="2"/>
      <c r="M895" s="2"/>
      <c r="N895" s="2"/>
      <c r="O895" s="2"/>
      <c r="P895" s="2"/>
      <c r="Q895" s="2"/>
      <c r="R895" s="2"/>
      <c r="S895" s="52"/>
      <c r="T895" s="52"/>
      <c r="U895" s="52"/>
      <c r="V895" s="52"/>
      <c r="W895" s="52"/>
      <c r="X895" s="52"/>
      <c r="Y895" s="52"/>
      <c r="Z895" s="2"/>
    </row>
    <row r="896" spans="1:26" ht="16.5" customHeight="1">
      <c r="A896" s="2"/>
      <c r="B896" s="2"/>
      <c r="C896" s="14"/>
      <c r="D896" s="14"/>
      <c r="E896" s="14"/>
      <c r="F896" s="14"/>
      <c r="G896" s="14"/>
      <c r="H896" s="2"/>
      <c r="I896" s="2"/>
      <c r="J896" s="2"/>
      <c r="K896" s="2"/>
      <c r="L896" s="2"/>
      <c r="M896" s="2"/>
      <c r="N896" s="2"/>
      <c r="O896" s="2"/>
      <c r="P896" s="2"/>
      <c r="Q896" s="2"/>
      <c r="R896" s="2"/>
      <c r="S896" s="52"/>
      <c r="T896" s="52"/>
      <c r="U896" s="52"/>
      <c r="V896" s="52"/>
      <c r="W896" s="52"/>
      <c r="X896" s="52"/>
      <c r="Y896" s="52"/>
      <c r="Z896" s="2"/>
    </row>
    <row r="897" spans="1:26" ht="16.5" customHeight="1">
      <c r="A897" s="2"/>
      <c r="B897" s="2"/>
      <c r="C897" s="14"/>
      <c r="D897" s="14"/>
      <c r="E897" s="14"/>
      <c r="F897" s="14"/>
      <c r="G897" s="14"/>
      <c r="H897" s="2"/>
      <c r="I897" s="2"/>
      <c r="J897" s="2"/>
      <c r="K897" s="2"/>
      <c r="L897" s="2"/>
      <c r="M897" s="2"/>
      <c r="N897" s="2"/>
      <c r="O897" s="2"/>
      <c r="P897" s="2"/>
      <c r="Q897" s="2"/>
      <c r="R897" s="2"/>
      <c r="S897" s="52"/>
      <c r="T897" s="52"/>
      <c r="U897" s="52"/>
      <c r="V897" s="52"/>
      <c r="W897" s="52"/>
      <c r="X897" s="52"/>
      <c r="Y897" s="52"/>
      <c r="Z897" s="2"/>
    </row>
    <row r="898" spans="1:26" ht="16.5" customHeight="1">
      <c r="A898" s="2"/>
      <c r="B898" s="2"/>
      <c r="C898" s="14"/>
      <c r="D898" s="14"/>
      <c r="E898" s="14"/>
      <c r="F898" s="14"/>
      <c r="G898" s="14"/>
      <c r="H898" s="2"/>
      <c r="I898" s="2"/>
      <c r="J898" s="2"/>
      <c r="K898" s="2"/>
      <c r="L898" s="2"/>
      <c r="M898" s="2"/>
      <c r="N898" s="2"/>
      <c r="O898" s="2"/>
      <c r="P898" s="2"/>
      <c r="Q898" s="2"/>
      <c r="R898" s="2"/>
      <c r="S898" s="52"/>
      <c r="T898" s="52"/>
      <c r="U898" s="52"/>
      <c r="V898" s="52"/>
      <c r="W898" s="52"/>
      <c r="X898" s="52"/>
      <c r="Y898" s="52"/>
      <c r="Z898" s="2"/>
    </row>
    <row r="899" spans="1:26" ht="16.5" customHeight="1">
      <c r="A899" s="2"/>
      <c r="B899" s="2"/>
      <c r="C899" s="14"/>
      <c r="D899" s="14"/>
      <c r="E899" s="14"/>
      <c r="F899" s="14"/>
      <c r="G899" s="14"/>
      <c r="H899" s="2"/>
      <c r="I899" s="2"/>
      <c r="J899" s="2"/>
      <c r="K899" s="2"/>
      <c r="L899" s="2"/>
      <c r="M899" s="2"/>
      <c r="N899" s="2"/>
      <c r="O899" s="2"/>
      <c r="P899" s="2"/>
      <c r="Q899" s="2"/>
      <c r="R899" s="2"/>
      <c r="S899" s="52"/>
      <c r="T899" s="52"/>
      <c r="U899" s="52"/>
      <c r="V899" s="52"/>
      <c r="W899" s="52"/>
      <c r="X899" s="52"/>
      <c r="Y899" s="52"/>
      <c r="Z899" s="2"/>
    </row>
    <row r="900" spans="1:26" ht="16.5" customHeight="1">
      <c r="A900" s="2"/>
      <c r="B900" s="2"/>
      <c r="C900" s="14"/>
      <c r="D900" s="14"/>
      <c r="E900" s="14"/>
      <c r="F900" s="14"/>
      <c r="G900" s="14"/>
      <c r="H900" s="2"/>
      <c r="I900" s="2"/>
      <c r="J900" s="2"/>
      <c r="K900" s="2"/>
      <c r="L900" s="2"/>
      <c r="M900" s="2"/>
      <c r="N900" s="2"/>
      <c r="O900" s="2"/>
      <c r="P900" s="2"/>
      <c r="Q900" s="2"/>
      <c r="R900" s="2"/>
      <c r="S900" s="52"/>
      <c r="T900" s="52"/>
      <c r="U900" s="52"/>
      <c r="V900" s="52"/>
      <c r="W900" s="52"/>
      <c r="X900" s="52"/>
      <c r="Y900" s="52"/>
      <c r="Z900" s="2"/>
    </row>
    <row r="901" spans="1:26" ht="16.5" customHeight="1">
      <c r="A901" s="2"/>
      <c r="B901" s="2"/>
      <c r="C901" s="14"/>
      <c r="D901" s="14"/>
      <c r="E901" s="14"/>
      <c r="F901" s="14"/>
      <c r="G901" s="14"/>
      <c r="H901" s="2"/>
      <c r="I901" s="2"/>
      <c r="J901" s="2"/>
      <c r="K901" s="2"/>
      <c r="L901" s="2"/>
      <c r="M901" s="2"/>
      <c r="N901" s="2"/>
      <c r="O901" s="2"/>
      <c r="P901" s="2"/>
      <c r="Q901" s="2"/>
      <c r="R901" s="2"/>
      <c r="S901" s="52"/>
      <c r="T901" s="52"/>
      <c r="U901" s="52"/>
      <c r="V901" s="52"/>
      <c r="W901" s="52"/>
      <c r="X901" s="52"/>
      <c r="Y901" s="52"/>
      <c r="Z901" s="2"/>
    </row>
    <row r="902" spans="1:26" ht="16.5" customHeight="1">
      <c r="A902" s="2"/>
      <c r="B902" s="2"/>
      <c r="C902" s="14"/>
      <c r="D902" s="14"/>
      <c r="E902" s="14"/>
      <c r="F902" s="14"/>
      <c r="G902" s="14"/>
      <c r="H902" s="2"/>
      <c r="I902" s="2"/>
      <c r="J902" s="2"/>
      <c r="K902" s="2"/>
      <c r="L902" s="2"/>
      <c r="M902" s="2"/>
      <c r="N902" s="2"/>
      <c r="O902" s="2"/>
      <c r="P902" s="2"/>
      <c r="Q902" s="2"/>
      <c r="R902" s="2"/>
      <c r="S902" s="52"/>
      <c r="T902" s="52"/>
      <c r="U902" s="52"/>
      <c r="V902" s="52"/>
      <c r="W902" s="52"/>
      <c r="X902" s="52"/>
      <c r="Y902" s="52"/>
      <c r="Z902" s="2"/>
    </row>
    <row r="903" spans="1:26" ht="16.5" customHeight="1">
      <c r="A903" s="2"/>
      <c r="B903" s="2"/>
      <c r="C903" s="14"/>
      <c r="D903" s="14"/>
      <c r="E903" s="14"/>
      <c r="F903" s="14"/>
      <c r="G903" s="14"/>
      <c r="H903" s="2"/>
      <c r="I903" s="2"/>
      <c r="J903" s="2"/>
      <c r="K903" s="2"/>
      <c r="L903" s="2"/>
      <c r="M903" s="2"/>
      <c r="N903" s="2"/>
      <c r="O903" s="2"/>
      <c r="P903" s="2"/>
      <c r="Q903" s="2"/>
      <c r="R903" s="2"/>
      <c r="S903" s="52"/>
      <c r="T903" s="52"/>
      <c r="U903" s="52"/>
      <c r="V903" s="52"/>
      <c r="W903" s="52"/>
      <c r="X903" s="52"/>
      <c r="Y903" s="52"/>
      <c r="Z903" s="2"/>
    </row>
    <row r="904" spans="1:26" ht="16.5" customHeight="1">
      <c r="A904" s="2"/>
      <c r="B904" s="2"/>
      <c r="C904" s="14"/>
      <c r="D904" s="14"/>
      <c r="E904" s="14"/>
      <c r="F904" s="14"/>
      <c r="G904" s="14"/>
      <c r="H904" s="2"/>
      <c r="I904" s="2"/>
      <c r="J904" s="2"/>
      <c r="K904" s="2"/>
      <c r="L904" s="2"/>
      <c r="M904" s="2"/>
      <c r="N904" s="2"/>
      <c r="O904" s="2"/>
      <c r="P904" s="2"/>
      <c r="Q904" s="2"/>
      <c r="R904" s="2"/>
      <c r="S904" s="52"/>
      <c r="T904" s="52"/>
      <c r="U904" s="52"/>
      <c r="V904" s="52"/>
      <c r="W904" s="52"/>
      <c r="X904" s="52"/>
      <c r="Y904" s="52"/>
      <c r="Z904" s="2"/>
    </row>
    <row r="905" spans="1:26" ht="16.5" customHeight="1">
      <c r="A905" s="2"/>
      <c r="B905" s="2"/>
      <c r="C905" s="14"/>
      <c r="D905" s="14"/>
      <c r="E905" s="14"/>
      <c r="F905" s="14"/>
      <c r="G905" s="14"/>
      <c r="H905" s="2"/>
      <c r="I905" s="2"/>
      <c r="J905" s="2"/>
      <c r="K905" s="2"/>
      <c r="L905" s="2"/>
      <c r="M905" s="2"/>
      <c r="N905" s="2"/>
      <c r="O905" s="2"/>
      <c r="P905" s="2"/>
      <c r="Q905" s="2"/>
      <c r="R905" s="2"/>
      <c r="S905" s="52"/>
      <c r="T905" s="52"/>
      <c r="U905" s="52"/>
      <c r="V905" s="52"/>
      <c r="W905" s="52"/>
      <c r="X905" s="52"/>
      <c r="Y905" s="52"/>
      <c r="Z905" s="2"/>
    </row>
    <row r="906" spans="1:26" ht="16.5" customHeight="1">
      <c r="A906" s="2"/>
      <c r="B906" s="2"/>
      <c r="C906" s="14"/>
      <c r="D906" s="14"/>
      <c r="E906" s="14"/>
      <c r="F906" s="14"/>
      <c r="G906" s="14"/>
      <c r="H906" s="2"/>
      <c r="I906" s="2"/>
      <c r="J906" s="2"/>
      <c r="K906" s="2"/>
      <c r="L906" s="2"/>
      <c r="M906" s="2"/>
      <c r="N906" s="2"/>
      <c r="O906" s="2"/>
      <c r="P906" s="2"/>
      <c r="Q906" s="2"/>
      <c r="R906" s="2"/>
      <c r="S906" s="52"/>
      <c r="T906" s="52"/>
      <c r="U906" s="52"/>
      <c r="V906" s="52"/>
      <c r="W906" s="52"/>
      <c r="X906" s="52"/>
      <c r="Y906" s="52"/>
      <c r="Z906" s="2"/>
    </row>
    <row r="907" spans="1:26" ht="16.5" customHeight="1">
      <c r="A907" s="2"/>
      <c r="B907" s="2"/>
      <c r="C907" s="14"/>
      <c r="D907" s="14"/>
      <c r="E907" s="14"/>
      <c r="F907" s="14"/>
      <c r="G907" s="14"/>
      <c r="H907" s="2"/>
      <c r="I907" s="2"/>
      <c r="J907" s="2"/>
      <c r="K907" s="2"/>
      <c r="L907" s="2"/>
      <c r="M907" s="2"/>
      <c r="N907" s="2"/>
      <c r="O907" s="2"/>
      <c r="P907" s="2"/>
      <c r="Q907" s="2"/>
      <c r="R907" s="2"/>
      <c r="S907" s="52"/>
      <c r="T907" s="52"/>
      <c r="U907" s="52"/>
      <c r="V907" s="52"/>
      <c r="W907" s="52"/>
      <c r="X907" s="52"/>
      <c r="Y907" s="52"/>
      <c r="Z907" s="2"/>
    </row>
    <row r="908" spans="1:26" ht="16.5" customHeight="1">
      <c r="A908" s="2"/>
      <c r="B908" s="2"/>
      <c r="C908" s="14"/>
      <c r="D908" s="14"/>
      <c r="E908" s="14"/>
      <c r="F908" s="14"/>
      <c r="G908" s="14"/>
      <c r="H908" s="2"/>
      <c r="I908" s="2"/>
      <c r="J908" s="2"/>
      <c r="K908" s="2"/>
      <c r="L908" s="2"/>
      <c r="M908" s="2"/>
      <c r="N908" s="2"/>
      <c r="O908" s="2"/>
      <c r="P908" s="2"/>
      <c r="Q908" s="2"/>
      <c r="R908" s="2"/>
      <c r="S908" s="52"/>
      <c r="T908" s="52"/>
      <c r="U908" s="52"/>
      <c r="V908" s="52"/>
      <c r="W908" s="52"/>
      <c r="X908" s="52"/>
      <c r="Y908" s="52"/>
      <c r="Z908" s="2"/>
    </row>
    <row r="909" spans="1:26" ht="16.5" customHeight="1">
      <c r="A909" s="2"/>
      <c r="B909" s="2"/>
      <c r="C909" s="14"/>
      <c r="D909" s="14"/>
      <c r="E909" s="14"/>
      <c r="F909" s="14"/>
      <c r="G909" s="14"/>
      <c r="H909" s="2"/>
      <c r="I909" s="2"/>
      <c r="J909" s="2"/>
      <c r="K909" s="2"/>
      <c r="L909" s="2"/>
      <c r="M909" s="2"/>
      <c r="N909" s="2"/>
      <c r="O909" s="2"/>
      <c r="P909" s="2"/>
      <c r="Q909" s="2"/>
      <c r="R909" s="2"/>
      <c r="S909" s="52"/>
      <c r="T909" s="52"/>
      <c r="U909" s="52"/>
      <c r="V909" s="52"/>
      <c r="W909" s="52"/>
      <c r="X909" s="52"/>
      <c r="Y909" s="52"/>
      <c r="Z909" s="2"/>
    </row>
    <row r="910" spans="1:26" ht="16.5" customHeight="1">
      <c r="A910" s="2"/>
      <c r="B910" s="2"/>
      <c r="C910" s="14"/>
      <c r="D910" s="14"/>
      <c r="E910" s="14"/>
      <c r="F910" s="14"/>
      <c r="G910" s="14"/>
      <c r="H910" s="2"/>
      <c r="I910" s="2"/>
      <c r="J910" s="2"/>
      <c r="K910" s="2"/>
      <c r="L910" s="2"/>
      <c r="M910" s="2"/>
      <c r="N910" s="2"/>
      <c r="O910" s="2"/>
      <c r="P910" s="2"/>
      <c r="Q910" s="2"/>
      <c r="R910" s="2"/>
      <c r="S910" s="52"/>
      <c r="T910" s="52"/>
      <c r="U910" s="52"/>
      <c r="V910" s="52"/>
      <c r="W910" s="52"/>
      <c r="X910" s="52"/>
      <c r="Y910" s="52"/>
      <c r="Z910" s="2"/>
    </row>
    <row r="911" spans="1:26" ht="16.5" customHeight="1">
      <c r="A911" s="2"/>
      <c r="B911" s="2"/>
      <c r="C911" s="14"/>
      <c r="D911" s="14"/>
      <c r="E911" s="14"/>
      <c r="F911" s="14"/>
      <c r="G911" s="14"/>
      <c r="H911" s="2"/>
      <c r="I911" s="2"/>
      <c r="J911" s="2"/>
      <c r="K911" s="2"/>
      <c r="L911" s="2"/>
      <c r="M911" s="2"/>
      <c r="N911" s="2"/>
      <c r="O911" s="2"/>
      <c r="P911" s="2"/>
      <c r="Q911" s="2"/>
      <c r="R911" s="2"/>
      <c r="S911" s="52"/>
      <c r="T911" s="52"/>
      <c r="U911" s="52"/>
      <c r="V911" s="52"/>
      <c r="W911" s="52"/>
      <c r="X911" s="52"/>
      <c r="Y911" s="52"/>
      <c r="Z911" s="2"/>
    </row>
    <row r="912" spans="1:26" ht="16.5" customHeight="1">
      <c r="A912" s="2"/>
      <c r="B912" s="2"/>
      <c r="C912" s="14"/>
      <c r="D912" s="14"/>
      <c r="E912" s="14"/>
      <c r="F912" s="14"/>
      <c r="G912" s="14"/>
      <c r="H912" s="2"/>
      <c r="I912" s="2"/>
      <c r="J912" s="2"/>
      <c r="K912" s="2"/>
      <c r="L912" s="2"/>
      <c r="M912" s="2"/>
      <c r="N912" s="2"/>
      <c r="O912" s="2"/>
      <c r="P912" s="2"/>
      <c r="Q912" s="2"/>
      <c r="R912" s="2"/>
      <c r="S912" s="52"/>
      <c r="T912" s="52"/>
      <c r="U912" s="52"/>
      <c r="V912" s="52"/>
      <c r="W912" s="52"/>
      <c r="X912" s="52"/>
      <c r="Y912" s="52"/>
      <c r="Z912" s="2"/>
    </row>
    <row r="913" spans="1:26" ht="16.5" customHeight="1">
      <c r="A913" s="2"/>
      <c r="B913" s="2"/>
      <c r="C913" s="14"/>
      <c r="D913" s="14"/>
      <c r="E913" s="14"/>
      <c r="F913" s="14"/>
      <c r="G913" s="14"/>
      <c r="H913" s="2"/>
      <c r="I913" s="2"/>
      <c r="J913" s="2"/>
      <c r="K913" s="2"/>
      <c r="L913" s="2"/>
      <c r="M913" s="2"/>
      <c r="N913" s="2"/>
      <c r="O913" s="2"/>
      <c r="P913" s="2"/>
      <c r="Q913" s="2"/>
      <c r="R913" s="2"/>
      <c r="S913" s="52"/>
      <c r="T913" s="52"/>
      <c r="U913" s="52"/>
      <c r="V913" s="52"/>
      <c r="W913" s="52"/>
      <c r="X913" s="52"/>
      <c r="Y913" s="52"/>
      <c r="Z913" s="2"/>
    </row>
    <row r="914" spans="1:26" ht="16.5" customHeight="1">
      <c r="A914" s="2"/>
      <c r="B914" s="2"/>
      <c r="C914" s="14"/>
      <c r="D914" s="14"/>
      <c r="E914" s="14"/>
      <c r="F914" s="14"/>
      <c r="G914" s="14"/>
      <c r="H914" s="2"/>
      <c r="I914" s="2"/>
      <c r="J914" s="2"/>
      <c r="K914" s="2"/>
      <c r="L914" s="2"/>
      <c r="M914" s="2"/>
      <c r="N914" s="2"/>
      <c r="O914" s="2"/>
      <c r="P914" s="2"/>
      <c r="Q914" s="2"/>
      <c r="R914" s="2"/>
      <c r="S914" s="52"/>
      <c r="T914" s="52"/>
      <c r="U914" s="52"/>
      <c r="V914" s="52"/>
      <c r="W914" s="52"/>
      <c r="X914" s="52"/>
      <c r="Y914" s="52"/>
      <c r="Z914" s="2"/>
    </row>
    <row r="915" spans="1:26" ht="16.5" customHeight="1">
      <c r="A915" s="2"/>
      <c r="B915" s="2"/>
      <c r="C915" s="14"/>
      <c r="D915" s="14"/>
      <c r="E915" s="14"/>
      <c r="F915" s="14"/>
      <c r="G915" s="14"/>
      <c r="H915" s="2"/>
      <c r="I915" s="2"/>
      <c r="J915" s="2"/>
      <c r="K915" s="2"/>
      <c r="L915" s="2"/>
      <c r="M915" s="2"/>
      <c r="N915" s="2"/>
      <c r="O915" s="2"/>
      <c r="P915" s="2"/>
      <c r="Q915" s="2"/>
      <c r="R915" s="2"/>
      <c r="S915" s="52"/>
      <c r="T915" s="52"/>
      <c r="U915" s="52"/>
      <c r="V915" s="52"/>
      <c r="W915" s="52"/>
      <c r="X915" s="52"/>
      <c r="Y915" s="52"/>
      <c r="Z915" s="2"/>
    </row>
    <row r="916" spans="1:26" ht="16.5" customHeight="1">
      <c r="A916" s="2"/>
      <c r="B916" s="2"/>
      <c r="C916" s="14"/>
      <c r="D916" s="14"/>
      <c r="E916" s="14"/>
      <c r="F916" s="14"/>
      <c r="G916" s="14"/>
      <c r="H916" s="2"/>
      <c r="I916" s="2"/>
      <c r="J916" s="2"/>
      <c r="K916" s="2"/>
      <c r="L916" s="2"/>
      <c r="M916" s="2"/>
      <c r="N916" s="2"/>
      <c r="O916" s="2"/>
      <c r="P916" s="2"/>
      <c r="Q916" s="2"/>
      <c r="R916" s="2"/>
      <c r="S916" s="52"/>
      <c r="T916" s="52"/>
      <c r="U916" s="52"/>
      <c r="V916" s="52"/>
      <c r="W916" s="52"/>
      <c r="X916" s="52"/>
      <c r="Y916" s="52"/>
      <c r="Z916" s="2"/>
    </row>
    <row r="917" spans="1:26" ht="16.5" customHeight="1">
      <c r="A917" s="2"/>
      <c r="B917" s="2"/>
      <c r="C917" s="14"/>
      <c r="D917" s="14"/>
      <c r="E917" s="14"/>
      <c r="F917" s="14"/>
      <c r="G917" s="14"/>
      <c r="H917" s="2"/>
      <c r="I917" s="2"/>
      <c r="J917" s="2"/>
      <c r="K917" s="2"/>
      <c r="L917" s="2"/>
      <c r="M917" s="2"/>
      <c r="N917" s="2"/>
      <c r="O917" s="2"/>
      <c r="P917" s="2"/>
      <c r="Q917" s="2"/>
      <c r="R917" s="2"/>
      <c r="S917" s="52"/>
      <c r="T917" s="52"/>
      <c r="U917" s="52"/>
      <c r="V917" s="52"/>
      <c r="W917" s="52"/>
      <c r="X917" s="52"/>
      <c r="Y917" s="52"/>
      <c r="Z917" s="2"/>
    </row>
    <row r="918" spans="1:26" ht="16.5" customHeight="1">
      <c r="A918" s="2"/>
      <c r="B918" s="2"/>
      <c r="C918" s="14"/>
      <c r="D918" s="14"/>
      <c r="E918" s="14"/>
      <c r="F918" s="14"/>
      <c r="G918" s="14"/>
      <c r="H918" s="2"/>
      <c r="I918" s="2"/>
      <c r="J918" s="2"/>
      <c r="K918" s="2"/>
      <c r="L918" s="2"/>
      <c r="M918" s="2"/>
      <c r="N918" s="2"/>
      <c r="O918" s="2"/>
      <c r="P918" s="2"/>
      <c r="Q918" s="2"/>
      <c r="R918" s="2"/>
      <c r="S918" s="52"/>
      <c r="T918" s="52"/>
      <c r="U918" s="52"/>
      <c r="V918" s="52"/>
      <c r="W918" s="52"/>
      <c r="X918" s="52"/>
      <c r="Y918" s="52"/>
      <c r="Z918" s="2"/>
    </row>
    <row r="919" spans="1:26" ht="16.5" customHeight="1">
      <c r="A919" s="2"/>
      <c r="B919" s="2"/>
      <c r="C919" s="14"/>
      <c r="D919" s="14"/>
      <c r="E919" s="14"/>
      <c r="F919" s="14"/>
      <c r="G919" s="14"/>
      <c r="H919" s="2"/>
      <c r="I919" s="2"/>
      <c r="J919" s="2"/>
      <c r="K919" s="2"/>
      <c r="L919" s="2"/>
      <c r="M919" s="2"/>
      <c r="N919" s="2"/>
      <c r="O919" s="2"/>
      <c r="P919" s="2"/>
      <c r="Q919" s="2"/>
      <c r="R919" s="2"/>
      <c r="S919" s="52"/>
      <c r="T919" s="52"/>
      <c r="U919" s="52"/>
      <c r="V919" s="52"/>
      <c r="W919" s="52"/>
      <c r="X919" s="52"/>
      <c r="Y919" s="52"/>
      <c r="Z919" s="2"/>
    </row>
    <row r="920" spans="1:26" ht="16.5" customHeight="1">
      <c r="A920" s="2"/>
      <c r="B920" s="2"/>
      <c r="C920" s="14"/>
      <c r="D920" s="14"/>
      <c r="E920" s="14"/>
      <c r="F920" s="14"/>
      <c r="G920" s="14"/>
      <c r="H920" s="2"/>
      <c r="I920" s="2"/>
      <c r="J920" s="2"/>
      <c r="K920" s="2"/>
      <c r="L920" s="2"/>
      <c r="M920" s="2"/>
      <c r="N920" s="2"/>
      <c r="O920" s="2"/>
      <c r="P920" s="2"/>
      <c r="Q920" s="2"/>
      <c r="R920" s="2"/>
      <c r="S920" s="52"/>
      <c r="T920" s="52"/>
      <c r="U920" s="52"/>
      <c r="V920" s="52"/>
      <c r="W920" s="52"/>
      <c r="X920" s="52"/>
      <c r="Y920" s="52"/>
      <c r="Z920" s="2"/>
    </row>
    <row r="921" spans="1:26" ht="16.5" customHeight="1">
      <c r="A921" s="2"/>
      <c r="B921" s="2"/>
      <c r="C921" s="14"/>
      <c r="D921" s="14"/>
      <c r="E921" s="14"/>
      <c r="F921" s="14"/>
      <c r="G921" s="14"/>
      <c r="H921" s="2"/>
      <c r="I921" s="2"/>
      <c r="J921" s="2"/>
      <c r="K921" s="2"/>
      <c r="L921" s="2"/>
      <c r="M921" s="2"/>
      <c r="N921" s="2"/>
      <c r="O921" s="2"/>
      <c r="P921" s="2"/>
      <c r="Q921" s="2"/>
      <c r="R921" s="2"/>
      <c r="S921" s="52"/>
      <c r="T921" s="52"/>
      <c r="U921" s="52"/>
      <c r="V921" s="52"/>
      <c r="W921" s="52"/>
      <c r="X921" s="52"/>
      <c r="Y921" s="52"/>
      <c r="Z921" s="2"/>
    </row>
    <row r="922" spans="1:26" ht="16.5" customHeight="1">
      <c r="A922" s="2"/>
      <c r="B922" s="2"/>
      <c r="C922" s="14"/>
      <c r="D922" s="14"/>
      <c r="E922" s="14"/>
      <c r="F922" s="14"/>
      <c r="G922" s="14"/>
      <c r="H922" s="2"/>
      <c r="I922" s="2"/>
      <c r="J922" s="2"/>
      <c r="K922" s="2"/>
      <c r="L922" s="2"/>
      <c r="M922" s="2"/>
      <c r="N922" s="2"/>
      <c r="O922" s="2"/>
      <c r="P922" s="2"/>
      <c r="Q922" s="2"/>
      <c r="R922" s="2"/>
      <c r="S922" s="52"/>
      <c r="T922" s="52"/>
      <c r="U922" s="52"/>
      <c r="V922" s="52"/>
      <c r="W922" s="52"/>
      <c r="X922" s="52"/>
      <c r="Y922" s="52"/>
      <c r="Z922" s="2"/>
    </row>
    <row r="923" spans="1:26" ht="16.5" customHeight="1">
      <c r="A923" s="2"/>
      <c r="B923" s="2"/>
      <c r="C923" s="14"/>
      <c r="D923" s="14"/>
      <c r="E923" s="14"/>
      <c r="F923" s="14"/>
      <c r="G923" s="14"/>
      <c r="H923" s="2"/>
      <c r="I923" s="2"/>
      <c r="J923" s="2"/>
      <c r="K923" s="2"/>
      <c r="L923" s="2"/>
      <c r="M923" s="2"/>
      <c r="N923" s="2"/>
      <c r="O923" s="2"/>
      <c r="P923" s="2"/>
      <c r="Q923" s="2"/>
      <c r="R923" s="2"/>
      <c r="S923" s="52"/>
      <c r="T923" s="52"/>
      <c r="U923" s="52"/>
      <c r="V923" s="52"/>
      <c r="W923" s="52"/>
      <c r="X923" s="52"/>
      <c r="Y923" s="52"/>
      <c r="Z923" s="2"/>
    </row>
    <row r="924" spans="1:26" ht="16.5" customHeight="1">
      <c r="A924" s="2"/>
      <c r="B924" s="2"/>
      <c r="C924" s="14"/>
      <c r="D924" s="14"/>
      <c r="E924" s="14"/>
      <c r="F924" s="14"/>
      <c r="G924" s="14"/>
      <c r="H924" s="2"/>
      <c r="I924" s="2"/>
      <c r="J924" s="2"/>
      <c r="K924" s="2"/>
      <c r="L924" s="2"/>
      <c r="M924" s="2"/>
      <c r="N924" s="2"/>
      <c r="O924" s="2"/>
      <c r="P924" s="2"/>
      <c r="Q924" s="2"/>
      <c r="R924" s="2"/>
      <c r="S924" s="52"/>
      <c r="T924" s="52"/>
      <c r="U924" s="52"/>
      <c r="V924" s="52"/>
      <c r="W924" s="52"/>
      <c r="X924" s="52"/>
      <c r="Y924" s="52"/>
      <c r="Z924" s="2"/>
    </row>
    <row r="925" spans="1:26" ht="16.5" customHeight="1">
      <c r="A925" s="2"/>
      <c r="B925" s="2"/>
      <c r="C925" s="14"/>
      <c r="D925" s="14"/>
      <c r="E925" s="14"/>
      <c r="F925" s="14"/>
      <c r="G925" s="14"/>
      <c r="H925" s="2"/>
      <c r="I925" s="2"/>
      <c r="J925" s="2"/>
      <c r="K925" s="2"/>
      <c r="L925" s="2"/>
      <c r="M925" s="2"/>
      <c r="N925" s="2"/>
      <c r="O925" s="2"/>
      <c r="P925" s="2"/>
      <c r="Q925" s="2"/>
      <c r="R925" s="2"/>
      <c r="S925" s="52"/>
      <c r="T925" s="52"/>
      <c r="U925" s="52"/>
      <c r="V925" s="52"/>
      <c r="W925" s="52"/>
      <c r="X925" s="52"/>
      <c r="Y925" s="52"/>
      <c r="Z925" s="2"/>
    </row>
    <row r="926" spans="1:26" ht="16.5" customHeight="1">
      <c r="A926" s="2"/>
      <c r="B926" s="2"/>
      <c r="C926" s="14"/>
      <c r="D926" s="14"/>
      <c r="E926" s="14"/>
      <c r="F926" s="14"/>
      <c r="G926" s="14"/>
      <c r="H926" s="2"/>
      <c r="I926" s="2"/>
      <c r="J926" s="2"/>
      <c r="K926" s="2"/>
      <c r="L926" s="2"/>
      <c r="M926" s="2"/>
      <c r="N926" s="2"/>
      <c r="O926" s="2"/>
      <c r="P926" s="2"/>
      <c r="Q926" s="2"/>
      <c r="R926" s="2"/>
      <c r="S926" s="52"/>
      <c r="T926" s="52"/>
      <c r="U926" s="52"/>
      <c r="V926" s="52"/>
      <c r="W926" s="52"/>
      <c r="X926" s="52"/>
      <c r="Y926" s="52"/>
      <c r="Z926" s="2"/>
    </row>
    <row r="927" spans="1:26" ht="16.5" customHeight="1">
      <c r="A927" s="2"/>
      <c r="B927" s="2"/>
      <c r="C927" s="14"/>
      <c r="D927" s="14"/>
      <c r="E927" s="14"/>
      <c r="F927" s="14"/>
      <c r="G927" s="14"/>
      <c r="H927" s="2"/>
      <c r="I927" s="2"/>
      <c r="J927" s="2"/>
      <c r="K927" s="2"/>
      <c r="L927" s="2"/>
      <c r="M927" s="2"/>
      <c r="N927" s="2"/>
      <c r="O927" s="2"/>
      <c r="P927" s="2"/>
      <c r="Q927" s="2"/>
      <c r="R927" s="2"/>
      <c r="S927" s="52"/>
      <c r="T927" s="52"/>
      <c r="U927" s="52"/>
      <c r="V927" s="52"/>
      <c r="W927" s="52"/>
      <c r="X927" s="52"/>
      <c r="Y927" s="52"/>
      <c r="Z927" s="2"/>
    </row>
    <row r="928" spans="1:26" ht="16.5" customHeight="1">
      <c r="A928" s="2"/>
      <c r="B928" s="2"/>
      <c r="C928" s="14"/>
      <c r="D928" s="14"/>
      <c r="E928" s="14"/>
      <c r="F928" s="14"/>
      <c r="G928" s="14"/>
      <c r="H928" s="2"/>
      <c r="I928" s="2"/>
      <c r="J928" s="2"/>
      <c r="K928" s="2"/>
      <c r="L928" s="2"/>
      <c r="M928" s="2"/>
      <c r="N928" s="2"/>
      <c r="O928" s="2"/>
      <c r="P928" s="2"/>
      <c r="Q928" s="2"/>
      <c r="R928" s="2"/>
      <c r="S928" s="52"/>
      <c r="T928" s="52"/>
      <c r="U928" s="52"/>
      <c r="V928" s="52"/>
      <c r="W928" s="52"/>
      <c r="X928" s="52"/>
      <c r="Y928" s="52"/>
      <c r="Z928" s="2"/>
    </row>
    <row r="929" spans="1:26" ht="16.5" customHeight="1">
      <c r="A929" s="2"/>
      <c r="B929" s="2"/>
      <c r="C929" s="14"/>
      <c r="D929" s="14"/>
      <c r="E929" s="14"/>
      <c r="F929" s="14"/>
      <c r="G929" s="14"/>
      <c r="H929" s="2"/>
      <c r="I929" s="2"/>
      <c r="J929" s="2"/>
      <c r="K929" s="2"/>
      <c r="L929" s="2"/>
      <c r="M929" s="2"/>
      <c r="N929" s="2"/>
      <c r="O929" s="2"/>
      <c r="P929" s="2"/>
      <c r="Q929" s="2"/>
      <c r="R929" s="2"/>
      <c r="S929" s="52"/>
      <c r="T929" s="52"/>
      <c r="U929" s="52"/>
      <c r="V929" s="52"/>
      <c r="W929" s="52"/>
      <c r="X929" s="52"/>
      <c r="Y929" s="52"/>
      <c r="Z929" s="2"/>
    </row>
    <row r="930" spans="1:26" ht="16.5" customHeight="1">
      <c r="A930" s="2"/>
      <c r="B930" s="2"/>
      <c r="C930" s="14"/>
      <c r="D930" s="14"/>
      <c r="E930" s="14"/>
      <c r="F930" s="14"/>
      <c r="G930" s="14"/>
      <c r="H930" s="2"/>
      <c r="I930" s="2"/>
      <c r="J930" s="2"/>
      <c r="K930" s="2"/>
      <c r="L930" s="2"/>
      <c r="M930" s="2"/>
      <c r="N930" s="2"/>
      <c r="O930" s="2"/>
      <c r="P930" s="2"/>
      <c r="Q930" s="2"/>
      <c r="R930" s="2"/>
      <c r="S930" s="52"/>
      <c r="T930" s="52"/>
      <c r="U930" s="52"/>
      <c r="V930" s="52"/>
      <c r="W930" s="52"/>
      <c r="X930" s="52"/>
      <c r="Y930" s="52"/>
      <c r="Z930" s="2"/>
    </row>
    <row r="931" spans="1:26" ht="16.5" customHeight="1">
      <c r="A931" s="2"/>
      <c r="B931" s="2"/>
      <c r="C931" s="14"/>
      <c r="D931" s="14"/>
      <c r="E931" s="14"/>
      <c r="F931" s="14"/>
      <c r="G931" s="14"/>
      <c r="H931" s="2"/>
      <c r="I931" s="2"/>
      <c r="J931" s="2"/>
      <c r="K931" s="2"/>
      <c r="L931" s="2"/>
      <c r="M931" s="2"/>
      <c r="N931" s="2"/>
      <c r="O931" s="2"/>
      <c r="P931" s="2"/>
      <c r="Q931" s="2"/>
      <c r="R931" s="2"/>
      <c r="S931" s="52"/>
      <c r="T931" s="52"/>
      <c r="U931" s="52"/>
      <c r="V931" s="52"/>
      <c r="W931" s="52"/>
      <c r="X931" s="52"/>
      <c r="Y931" s="52"/>
      <c r="Z931" s="2"/>
    </row>
    <row r="932" spans="1:26" ht="16.5" customHeight="1">
      <c r="A932" s="2"/>
      <c r="B932" s="2"/>
      <c r="C932" s="14"/>
      <c r="D932" s="14"/>
      <c r="E932" s="14"/>
      <c r="F932" s="14"/>
      <c r="G932" s="14"/>
      <c r="H932" s="2"/>
      <c r="I932" s="2"/>
      <c r="J932" s="2"/>
      <c r="K932" s="2"/>
      <c r="L932" s="2"/>
      <c r="M932" s="2"/>
      <c r="N932" s="2"/>
      <c r="O932" s="2"/>
      <c r="P932" s="2"/>
      <c r="Q932" s="2"/>
      <c r="R932" s="2"/>
      <c r="S932" s="52"/>
      <c r="T932" s="52"/>
      <c r="U932" s="52"/>
      <c r="V932" s="52"/>
      <c r="W932" s="52"/>
      <c r="X932" s="52"/>
      <c r="Y932" s="52"/>
      <c r="Z932" s="2"/>
    </row>
    <row r="933" spans="1:26" ht="16.5" customHeight="1">
      <c r="A933" s="2"/>
      <c r="B933" s="2"/>
      <c r="C933" s="14"/>
      <c r="D933" s="14"/>
      <c r="E933" s="14"/>
      <c r="F933" s="14"/>
      <c r="G933" s="14"/>
      <c r="H933" s="2"/>
      <c r="I933" s="2"/>
      <c r="J933" s="2"/>
      <c r="K933" s="2"/>
      <c r="L933" s="2"/>
      <c r="M933" s="2"/>
      <c r="N933" s="2"/>
      <c r="O933" s="2"/>
      <c r="P933" s="2"/>
      <c r="Q933" s="2"/>
      <c r="R933" s="2"/>
      <c r="S933" s="52"/>
      <c r="T933" s="52"/>
      <c r="U933" s="52"/>
      <c r="V933" s="52"/>
      <c r="W933" s="52"/>
      <c r="X933" s="52"/>
      <c r="Y933" s="52"/>
      <c r="Z933" s="2"/>
    </row>
    <row r="934" spans="1:26" ht="16.5" customHeight="1">
      <c r="A934" s="2"/>
      <c r="B934" s="2"/>
      <c r="C934" s="14"/>
      <c r="D934" s="14"/>
      <c r="E934" s="14"/>
      <c r="F934" s="14"/>
      <c r="G934" s="14"/>
      <c r="H934" s="2"/>
      <c r="I934" s="2"/>
      <c r="J934" s="2"/>
      <c r="K934" s="2"/>
      <c r="L934" s="2"/>
      <c r="M934" s="2"/>
      <c r="N934" s="2"/>
      <c r="O934" s="2"/>
      <c r="P934" s="2"/>
      <c r="Q934" s="2"/>
      <c r="R934" s="2"/>
      <c r="S934" s="52"/>
      <c r="T934" s="52"/>
      <c r="U934" s="52"/>
      <c r="V934" s="52"/>
      <c r="W934" s="52"/>
      <c r="X934" s="52"/>
      <c r="Y934" s="52"/>
      <c r="Z934" s="2"/>
    </row>
    <row r="935" spans="1:26" ht="16.5" customHeight="1">
      <c r="A935" s="2"/>
      <c r="B935" s="2"/>
      <c r="C935" s="14"/>
      <c r="D935" s="14"/>
      <c r="E935" s="14"/>
      <c r="F935" s="14"/>
      <c r="G935" s="14"/>
      <c r="H935" s="2"/>
      <c r="I935" s="2"/>
      <c r="J935" s="2"/>
      <c r="K935" s="2"/>
      <c r="L935" s="2"/>
      <c r="M935" s="2"/>
      <c r="N935" s="2"/>
      <c r="O935" s="2"/>
      <c r="P935" s="2"/>
      <c r="Q935" s="2"/>
      <c r="R935" s="2"/>
      <c r="S935" s="52"/>
      <c r="T935" s="52"/>
      <c r="U935" s="52"/>
      <c r="V935" s="52"/>
      <c r="W935" s="52"/>
      <c r="X935" s="52"/>
      <c r="Y935" s="52"/>
      <c r="Z935" s="2"/>
    </row>
    <row r="936" spans="1:26" ht="16.5" customHeight="1">
      <c r="A936" s="2"/>
      <c r="B936" s="2"/>
      <c r="C936" s="14"/>
      <c r="D936" s="14"/>
      <c r="E936" s="14"/>
      <c r="F936" s="14"/>
      <c r="G936" s="14"/>
      <c r="H936" s="2"/>
      <c r="I936" s="2"/>
      <c r="J936" s="2"/>
      <c r="K936" s="2"/>
      <c r="L936" s="2"/>
      <c r="M936" s="2"/>
      <c r="N936" s="2"/>
      <c r="O936" s="2"/>
      <c r="P936" s="2"/>
      <c r="Q936" s="2"/>
      <c r="R936" s="2"/>
      <c r="S936" s="52"/>
      <c r="T936" s="52"/>
      <c r="U936" s="52"/>
      <c r="V936" s="52"/>
      <c r="W936" s="52"/>
      <c r="X936" s="52"/>
      <c r="Y936" s="52"/>
      <c r="Z936" s="2"/>
    </row>
    <row r="937" spans="1:26" ht="16.5" customHeight="1">
      <c r="A937" s="2"/>
      <c r="B937" s="2"/>
      <c r="C937" s="14"/>
      <c r="D937" s="14"/>
      <c r="E937" s="14"/>
      <c r="F937" s="14"/>
      <c r="G937" s="14"/>
      <c r="H937" s="2"/>
      <c r="I937" s="2"/>
      <c r="J937" s="2"/>
      <c r="K937" s="2"/>
      <c r="L937" s="2"/>
      <c r="M937" s="2"/>
      <c r="N937" s="2"/>
      <c r="O937" s="2"/>
      <c r="P937" s="2"/>
      <c r="Q937" s="2"/>
      <c r="R937" s="2"/>
      <c r="S937" s="52"/>
      <c r="T937" s="52"/>
      <c r="U937" s="52"/>
      <c r="V937" s="52"/>
      <c r="W937" s="52"/>
      <c r="X937" s="52"/>
      <c r="Y937" s="52"/>
      <c r="Z937" s="2"/>
    </row>
    <row r="938" spans="1:26" ht="16.5" customHeight="1">
      <c r="A938" s="2"/>
      <c r="B938" s="2"/>
      <c r="C938" s="14"/>
      <c r="D938" s="14"/>
      <c r="E938" s="14"/>
      <c r="F938" s="14"/>
      <c r="G938" s="14"/>
      <c r="H938" s="2"/>
      <c r="I938" s="2"/>
      <c r="J938" s="2"/>
      <c r="K938" s="2"/>
      <c r="L938" s="2"/>
      <c r="M938" s="2"/>
      <c r="N938" s="2"/>
      <c r="O938" s="2"/>
      <c r="P938" s="2"/>
      <c r="Q938" s="2"/>
      <c r="R938" s="2"/>
      <c r="S938" s="52"/>
      <c r="T938" s="52"/>
      <c r="U938" s="52"/>
      <c r="V938" s="52"/>
      <c r="W938" s="52"/>
      <c r="X938" s="52"/>
      <c r="Y938" s="52"/>
      <c r="Z938" s="2"/>
    </row>
    <row r="939" spans="1:26" ht="16.5" customHeight="1">
      <c r="A939" s="2"/>
      <c r="B939" s="2"/>
      <c r="C939" s="14"/>
      <c r="D939" s="14"/>
      <c r="E939" s="14"/>
      <c r="F939" s="14"/>
      <c r="G939" s="14"/>
      <c r="H939" s="2"/>
      <c r="I939" s="2"/>
      <c r="J939" s="2"/>
      <c r="K939" s="2"/>
      <c r="L939" s="2"/>
      <c r="M939" s="2"/>
      <c r="N939" s="2"/>
      <c r="O939" s="2"/>
      <c r="P939" s="2"/>
      <c r="Q939" s="2"/>
      <c r="R939" s="2"/>
      <c r="S939" s="52"/>
      <c r="T939" s="52"/>
      <c r="U939" s="52"/>
      <c r="V939" s="52"/>
      <c r="W939" s="52"/>
      <c r="X939" s="52"/>
      <c r="Y939" s="52"/>
      <c r="Z939" s="2"/>
    </row>
    <row r="940" spans="1:26" ht="16.5" customHeight="1">
      <c r="A940" s="2"/>
      <c r="B940" s="2"/>
      <c r="C940" s="14"/>
      <c r="D940" s="14"/>
      <c r="E940" s="14"/>
      <c r="F940" s="14"/>
      <c r="G940" s="14"/>
      <c r="H940" s="2"/>
      <c r="I940" s="2"/>
      <c r="J940" s="2"/>
      <c r="K940" s="2"/>
      <c r="L940" s="2"/>
      <c r="M940" s="2"/>
      <c r="N940" s="2"/>
      <c r="O940" s="2"/>
      <c r="P940" s="2"/>
      <c r="Q940" s="2"/>
      <c r="R940" s="2"/>
      <c r="S940" s="52"/>
      <c r="T940" s="52"/>
      <c r="U940" s="52"/>
      <c r="V940" s="52"/>
      <c r="W940" s="52"/>
      <c r="X940" s="52"/>
      <c r="Y940" s="52"/>
      <c r="Z940" s="2"/>
    </row>
    <row r="941" spans="1:26" ht="16.5" customHeight="1">
      <c r="A941" s="2"/>
      <c r="B941" s="2"/>
      <c r="C941" s="14"/>
      <c r="D941" s="14"/>
      <c r="E941" s="14"/>
      <c r="F941" s="14"/>
      <c r="G941" s="14"/>
      <c r="H941" s="2"/>
      <c r="I941" s="2"/>
      <c r="J941" s="2"/>
      <c r="K941" s="2"/>
      <c r="L941" s="2"/>
      <c r="M941" s="2"/>
      <c r="N941" s="2"/>
      <c r="O941" s="2"/>
      <c r="P941" s="2"/>
      <c r="Q941" s="2"/>
      <c r="R941" s="2"/>
      <c r="S941" s="52"/>
      <c r="T941" s="52"/>
      <c r="U941" s="52"/>
      <c r="V941" s="52"/>
      <c r="W941" s="52"/>
      <c r="X941" s="52"/>
      <c r="Y941" s="52"/>
      <c r="Z941" s="2"/>
    </row>
    <row r="942" spans="1:26" ht="16.5" customHeight="1">
      <c r="A942" s="2"/>
      <c r="B942" s="2"/>
      <c r="C942" s="14"/>
      <c r="D942" s="14"/>
      <c r="E942" s="14"/>
      <c r="F942" s="14"/>
      <c r="G942" s="14"/>
      <c r="H942" s="2"/>
      <c r="I942" s="2"/>
      <c r="J942" s="2"/>
      <c r="K942" s="2"/>
      <c r="L942" s="2"/>
      <c r="M942" s="2"/>
      <c r="N942" s="2"/>
      <c r="O942" s="2"/>
      <c r="P942" s="2"/>
      <c r="Q942" s="2"/>
      <c r="R942" s="2"/>
      <c r="S942" s="52"/>
      <c r="T942" s="52"/>
      <c r="U942" s="52"/>
      <c r="V942" s="52"/>
      <c r="W942" s="52"/>
      <c r="X942" s="52"/>
      <c r="Y942" s="52"/>
      <c r="Z942" s="2"/>
    </row>
    <row r="943" spans="1:26" ht="16.5" customHeight="1">
      <c r="A943" s="2"/>
      <c r="B943" s="2"/>
      <c r="C943" s="14"/>
      <c r="D943" s="14"/>
      <c r="E943" s="14"/>
      <c r="F943" s="14"/>
      <c r="G943" s="14"/>
      <c r="H943" s="2"/>
      <c r="I943" s="2"/>
      <c r="J943" s="2"/>
      <c r="K943" s="2"/>
      <c r="L943" s="2"/>
      <c r="M943" s="2"/>
      <c r="N943" s="2"/>
      <c r="O943" s="2"/>
      <c r="P943" s="2"/>
      <c r="Q943" s="2"/>
      <c r="R943" s="2"/>
      <c r="S943" s="52"/>
      <c r="T943" s="52"/>
      <c r="U943" s="52"/>
      <c r="V943" s="52"/>
      <c r="W943" s="52"/>
      <c r="X943" s="52"/>
      <c r="Y943" s="52"/>
      <c r="Z943" s="2"/>
    </row>
    <row r="944" spans="1:26" ht="16.5" customHeight="1">
      <c r="A944" s="2"/>
      <c r="B944" s="2"/>
      <c r="C944" s="14"/>
      <c r="D944" s="14"/>
      <c r="E944" s="14"/>
      <c r="F944" s="14"/>
      <c r="G944" s="14"/>
      <c r="H944" s="2"/>
      <c r="I944" s="2"/>
      <c r="J944" s="2"/>
      <c r="K944" s="2"/>
      <c r="L944" s="2"/>
      <c r="M944" s="2"/>
      <c r="N944" s="2"/>
      <c r="O944" s="2"/>
      <c r="P944" s="2"/>
      <c r="Q944" s="2"/>
      <c r="R944" s="2"/>
      <c r="S944" s="52"/>
      <c r="T944" s="52"/>
      <c r="U944" s="52"/>
      <c r="V944" s="52"/>
      <c r="W944" s="52"/>
      <c r="X944" s="52"/>
      <c r="Y944" s="52"/>
      <c r="Z944" s="2"/>
    </row>
    <row r="945" spans="1:26" ht="16.5" customHeight="1">
      <c r="A945" s="2"/>
      <c r="B945" s="2"/>
      <c r="C945" s="14"/>
      <c r="D945" s="14"/>
      <c r="E945" s="14"/>
      <c r="F945" s="14"/>
      <c r="G945" s="14"/>
      <c r="H945" s="2"/>
      <c r="I945" s="2"/>
      <c r="J945" s="2"/>
      <c r="K945" s="2"/>
      <c r="L945" s="2"/>
      <c r="M945" s="2"/>
      <c r="N945" s="2"/>
      <c r="O945" s="2"/>
      <c r="P945" s="2"/>
      <c r="Q945" s="2"/>
      <c r="R945" s="2"/>
      <c r="S945" s="52"/>
      <c r="T945" s="52"/>
      <c r="U945" s="52"/>
      <c r="V945" s="52"/>
      <c r="W945" s="52"/>
      <c r="X945" s="52"/>
      <c r="Y945" s="52"/>
      <c r="Z945" s="2"/>
    </row>
    <row r="946" spans="1:26" ht="16.5" customHeight="1">
      <c r="A946" s="2"/>
      <c r="B946" s="2"/>
      <c r="C946" s="14"/>
      <c r="D946" s="14"/>
      <c r="E946" s="14"/>
      <c r="F946" s="14"/>
      <c r="G946" s="14"/>
      <c r="H946" s="2"/>
      <c r="I946" s="2"/>
      <c r="J946" s="2"/>
      <c r="K946" s="2"/>
      <c r="L946" s="2"/>
      <c r="M946" s="2"/>
      <c r="N946" s="2"/>
      <c r="O946" s="2"/>
      <c r="P946" s="2"/>
      <c r="Q946" s="2"/>
      <c r="R946" s="2"/>
      <c r="S946" s="52"/>
      <c r="T946" s="52"/>
      <c r="U946" s="52"/>
      <c r="V946" s="52"/>
      <c r="W946" s="52"/>
      <c r="X946" s="52"/>
      <c r="Y946" s="52"/>
      <c r="Z946" s="2"/>
    </row>
    <row r="947" spans="1:26" ht="16.5" customHeight="1">
      <c r="A947" s="2"/>
      <c r="B947" s="2"/>
      <c r="C947" s="14"/>
      <c r="D947" s="14"/>
      <c r="E947" s="14"/>
      <c r="F947" s="14"/>
      <c r="G947" s="14"/>
      <c r="H947" s="2"/>
      <c r="I947" s="2"/>
      <c r="J947" s="2"/>
      <c r="K947" s="2"/>
      <c r="L947" s="2"/>
      <c r="M947" s="2"/>
      <c r="N947" s="2"/>
      <c r="O947" s="2"/>
      <c r="P947" s="2"/>
      <c r="Q947" s="2"/>
      <c r="R947" s="2"/>
      <c r="S947" s="52"/>
      <c r="T947" s="52"/>
      <c r="U947" s="52"/>
      <c r="V947" s="52"/>
      <c r="W947" s="52"/>
      <c r="X947" s="52"/>
      <c r="Y947" s="52"/>
      <c r="Z947" s="2"/>
    </row>
    <row r="948" spans="1:26" ht="16.5" customHeight="1">
      <c r="A948" s="2"/>
      <c r="B948" s="2"/>
      <c r="C948" s="14"/>
      <c r="D948" s="14"/>
      <c r="E948" s="14"/>
      <c r="F948" s="14"/>
      <c r="G948" s="14"/>
      <c r="H948" s="2"/>
      <c r="I948" s="2"/>
      <c r="J948" s="2"/>
      <c r="K948" s="2"/>
      <c r="L948" s="2"/>
      <c r="M948" s="2"/>
      <c r="N948" s="2"/>
      <c r="O948" s="2"/>
      <c r="P948" s="2"/>
      <c r="Q948" s="2"/>
      <c r="R948" s="2"/>
      <c r="S948" s="52"/>
      <c r="T948" s="52"/>
      <c r="U948" s="52"/>
      <c r="V948" s="52"/>
      <c r="W948" s="52"/>
      <c r="X948" s="52"/>
      <c r="Y948" s="52"/>
      <c r="Z948" s="2"/>
    </row>
    <row r="949" spans="1:26" ht="16.5" customHeight="1">
      <c r="A949" s="2"/>
      <c r="B949" s="2"/>
      <c r="C949" s="14"/>
      <c r="D949" s="14"/>
      <c r="E949" s="14"/>
      <c r="F949" s="14"/>
      <c r="G949" s="14"/>
      <c r="H949" s="2"/>
      <c r="I949" s="2"/>
      <c r="J949" s="2"/>
      <c r="K949" s="2"/>
      <c r="L949" s="2"/>
      <c r="M949" s="2"/>
      <c r="N949" s="2"/>
      <c r="O949" s="2"/>
      <c r="P949" s="2"/>
      <c r="Q949" s="2"/>
      <c r="R949" s="2"/>
      <c r="S949" s="52"/>
      <c r="T949" s="52"/>
      <c r="U949" s="52"/>
      <c r="V949" s="52"/>
      <c r="W949" s="52"/>
      <c r="X949" s="52"/>
      <c r="Y949" s="52"/>
      <c r="Z949" s="2"/>
    </row>
    <row r="950" spans="1:26" ht="16.5" customHeight="1">
      <c r="A950" s="2"/>
      <c r="B950" s="2"/>
      <c r="C950" s="14"/>
      <c r="D950" s="14"/>
      <c r="E950" s="14"/>
      <c r="F950" s="14"/>
      <c r="G950" s="14"/>
      <c r="H950" s="2"/>
      <c r="I950" s="2"/>
      <c r="J950" s="2"/>
      <c r="K950" s="2"/>
      <c r="L950" s="2"/>
      <c r="M950" s="2"/>
      <c r="N950" s="2"/>
      <c r="O950" s="2"/>
      <c r="P950" s="2"/>
      <c r="Q950" s="2"/>
      <c r="R950" s="2"/>
      <c r="S950" s="52"/>
      <c r="T950" s="52"/>
      <c r="U950" s="52"/>
      <c r="V950" s="52"/>
      <c r="W950" s="52"/>
      <c r="X950" s="52"/>
      <c r="Y950" s="52"/>
      <c r="Z950" s="2"/>
    </row>
    <row r="951" spans="1:26" ht="16.5" customHeight="1">
      <c r="A951" s="2"/>
      <c r="B951" s="2"/>
      <c r="C951" s="14"/>
      <c r="D951" s="14"/>
      <c r="E951" s="14"/>
      <c r="F951" s="14"/>
      <c r="G951" s="14"/>
      <c r="H951" s="2"/>
      <c r="I951" s="2"/>
      <c r="J951" s="2"/>
      <c r="K951" s="2"/>
      <c r="L951" s="2"/>
      <c r="M951" s="2"/>
      <c r="N951" s="2"/>
      <c r="O951" s="2"/>
      <c r="P951" s="2"/>
      <c r="Q951" s="2"/>
      <c r="R951" s="2"/>
      <c r="S951" s="52"/>
      <c r="T951" s="52"/>
      <c r="U951" s="52"/>
      <c r="V951" s="52"/>
      <c r="W951" s="52"/>
      <c r="X951" s="52"/>
      <c r="Y951" s="52"/>
      <c r="Z951" s="2"/>
    </row>
    <row r="952" spans="1:26" ht="16.5" customHeight="1">
      <c r="A952" s="2"/>
      <c r="B952" s="2"/>
      <c r="C952" s="14"/>
      <c r="D952" s="14"/>
      <c r="E952" s="14"/>
      <c r="F952" s="14"/>
      <c r="G952" s="14"/>
      <c r="H952" s="2"/>
      <c r="I952" s="2"/>
      <c r="J952" s="2"/>
      <c r="K952" s="2"/>
      <c r="L952" s="2"/>
      <c r="M952" s="2"/>
      <c r="N952" s="2"/>
      <c r="O952" s="2"/>
      <c r="P952" s="2"/>
      <c r="Q952" s="2"/>
      <c r="R952" s="2"/>
      <c r="S952" s="52"/>
      <c r="T952" s="52"/>
      <c r="U952" s="52"/>
      <c r="V952" s="52"/>
      <c r="W952" s="52"/>
      <c r="X952" s="52"/>
      <c r="Y952" s="52"/>
      <c r="Z952" s="2"/>
    </row>
    <row r="953" spans="1:26" ht="16.5" customHeight="1">
      <c r="A953" s="2"/>
      <c r="B953" s="2"/>
      <c r="C953" s="14"/>
      <c r="D953" s="14"/>
      <c r="E953" s="14"/>
      <c r="F953" s="14"/>
      <c r="G953" s="14"/>
      <c r="H953" s="2"/>
      <c r="I953" s="2"/>
      <c r="J953" s="2"/>
      <c r="K953" s="2"/>
      <c r="L953" s="2"/>
      <c r="M953" s="2"/>
      <c r="N953" s="2"/>
      <c r="O953" s="2"/>
      <c r="P953" s="2"/>
      <c r="Q953" s="2"/>
      <c r="R953" s="2"/>
      <c r="S953" s="52"/>
      <c r="T953" s="52"/>
      <c r="U953" s="52"/>
      <c r="V953" s="52"/>
      <c r="W953" s="52"/>
      <c r="X953" s="52"/>
      <c r="Y953" s="52"/>
      <c r="Z953" s="2"/>
    </row>
    <row r="954" spans="1:26" ht="16.5" customHeight="1">
      <c r="A954" s="2"/>
      <c r="B954" s="2"/>
      <c r="C954" s="14"/>
      <c r="D954" s="14"/>
      <c r="E954" s="14"/>
      <c r="F954" s="14"/>
      <c r="G954" s="14"/>
      <c r="H954" s="2"/>
      <c r="I954" s="2"/>
      <c r="J954" s="2"/>
      <c r="K954" s="2"/>
      <c r="L954" s="2"/>
      <c r="M954" s="2"/>
      <c r="N954" s="2"/>
      <c r="O954" s="2"/>
      <c r="P954" s="2"/>
      <c r="Q954" s="2"/>
      <c r="R954" s="2"/>
      <c r="S954" s="52"/>
      <c r="T954" s="52"/>
      <c r="U954" s="52"/>
      <c r="V954" s="52"/>
      <c r="W954" s="52"/>
      <c r="X954" s="52"/>
      <c r="Y954" s="52"/>
      <c r="Z954" s="2"/>
    </row>
    <row r="955" spans="1:26" ht="16.5" customHeight="1">
      <c r="A955" s="2"/>
      <c r="B955" s="2"/>
      <c r="C955" s="14"/>
      <c r="D955" s="14"/>
      <c r="E955" s="14"/>
      <c r="F955" s="14"/>
      <c r="G955" s="14"/>
      <c r="H955" s="2"/>
      <c r="I955" s="2"/>
      <c r="J955" s="2"/>
      <c r="K955" s="2"/>
      <c r="L955" s="2"/>
      <c r="M955" s="2"/>
      <c r="N955" s="2"/>
      <c r="O955" s="2"/>
      <c r="P955" s="2"/>
      <c r="Q955" s="2"/>
      <c r="R955" s="2"/>
      <c r="S955" s="52"/>
      <c r="T955" s="52"/>
      <c r="U955" s="52"/>
      <c r="V955" s="52"/>
      <c r="W955" s="52"/>
      <c r="X955" s="52"/>
      <c r="Y955" s="52"/>
      <c r="Z955" s="2"/>
    </row>
    <row r="956" spans="1:26" ht="16.5" customHeight="1">
      <c r="A956" s="2"/>
      <c r="B956" s="2"/>
      <c r="C956" s="14"/>
      <c r="D956" s="14"/>
      <c r="E956" s="14"/>
      <c r="F956" s="14"/>
      <c r="G956" s="14"/>
      <c r="H956" s="2"/>
      <c r="I956" s="2"/>
      <c r="J956" s="2"/>
      <c r="K956" s="2"/>
      <c r="L956" s="2"/>
      <c r="M956" s="2"/>
      <c r="N956" s="2"/>
      <c r="O956" s="2"/>
      <c r="P956" s="2"/>
      <c r="Q956" s="2"/>
      <c r="R956" s="2"/>
      <c r="S956" s="52"/>
      <c r="T956" s="52"/>
      <c r="U956" s="52"/>
      <c r="V956" s="52"/>
      <c r="W956" s="52"/>
      <c r="X956" s="52"/>
      <c r="Y956" s="52"/>
      <c r="Z956" s="2"/>
    </row>
    <row r="957" spans="1:26" ht="16.5" customHeight="1">
      <c r="A957" s="2"/>
      <c r="B957" s="2"/>
      <c r="C957" s="14"/>
      <c r="D957" s="14"/>
      <c r="E957" s="14"/>
      <c r="F957" s="14"/>
      <c r="G957" s="14"/>
      <c r="H957" s="2"/>
      <c r="I957" s="2"/>
      <c r="J957" s="2"/>
      <c r="K957" s="2"/>
      <c r="L957" s="2"/>
      <c r="M957" s="2"/>
      <c r="N957" s="2"/>
      <c r="O957" s="2"/>
      <c r="P957" s="2"/>
      <c r="Q957" s="2"/>
      <c r="R957" s="2"/>
      <c r="S957" s="52"/>
      <c r="T957" s="52"/>
      <c r="U957" s="52"/>
      <c r="V957" s="52"/>
      <c r="W957" s="52"/>
      <c r="X957" s="52"/>
      <c r="Y957" s="52"/>
      <c r="Z957" s="2"/>
    </row>
    <row r="958" spans="1:26" ht="16.5" customHeight="1">
      <c r="A958" s="2"/>
      <c r="B958" s="2"/>
      <c r="C958" s="14"/>
      <c r="D958" s="14"/>
      <c r="E958" s="14"/>
      <c r="F958" s="14"/>
      <c r="G958" s="14"/>
      <c r="H958" s="2"/>
      <c r="I958" s="2"/>
      <c r="J958" s="2"/>
      <c r="K958" s="2"/>
      <c r="L958" s="2"/>
      <c r="M958" s="2"/>
      <c r="N958" s="2"/>
      <c r="O958" s="2"/>
      <c r="P958" s="2"/>
      <c r="Q958" s="2"/>
      <c r="R958" s="2"/>
      <c r="S958" s="52"/>
      <c r="T958" s="52"/>
      <c r="U958" s="52"/>
      <c r="V958" s="52"/>
      <c r="W958" s="52"/>
      <c r="X958" s="52"/>
      <c r="Y958" s="52"/>
      <c r="Z958" s="2"/>
    </row>
    <row r="959" spans="1:26" ht="16.5" customHeight="1">
      <c r="A959" s="2"/>
      <c r="B959" s="2"/>
      <c r="C959" s="14"/>
      <c r="D959" s="14"/>
      <c r="E959" s="14"/>
      <c r="F959" s="14"/>
      <c r="G959" s="14"/>
      <c r="H959" s="2"/>
      <c r="I959" s="2"/>
      <c r="J959" s="2"/>
      <c r="K959" s="2"/>
      <c r="L959" s="2"/>
      <c r="M959" s="2"/>
      <c r="N959" s="2"/>
      <c r="O959" s="2"/>
      <c r="P959" s="2"/>
      <c r="Q959" s="2"/>
      <c r="R959" s="2"/>
      <c r="S959" s="52"/>
      <c r="T959" s="52"/>
      <c r="U959" s="52"/>
      <c r="V959" s="52"/>
      <c r="W959" s="52"/>
      <c r="X959" s="52"/>
      <c r="Y959" s="52"/>
      <c r="Z959" s="2"/>
    </row>
    <row r="960" spans="1:26" ht="16.5" customHeight="1">
      <c r="A960" s="2"/>
      <c r="B960" s="2"/>
      <c r="C960" s="14"/>
      <c r="D960" s="14"/>
      <c r="E960" s="14"/>
      <c r="F960" s="14"/>
      <c r="G960" s="14"/>
      <c r="H960" s="2"/>
      <c r="I960" s="2"/>
      <c r="J960" s="2"/>
      <c r="K960" s="2"/>
      <c r="L960" s="2"/>
      <c r="M960" s="2"/>
      <c r="N960" s="2"/>
      <c r="O960" s="2"/>
      <c r="P960" s="2"/>
      <c r="Q960" s="2"/>
      <c r="R960" s="2"/>
      <c r="S960" s="52"/>
      <c r="T960" s="52"/>
      <c r="U960" s="52"/>
      <c r="V960" s="52"/>
      <c r="W960" s="52"/>
      <c r="X960" s="52"/>
      <c r="Y960" s="52"/>
      <c r="Z960" s="2"/>
    </row>
    <row r="961" spans="1:26" ht="16.5" customHeight="1">
      <c r="A961" s="2"/>
      <c r="B961" s="2"/>
      <c r="C961" s="14"/>
      <c r="D961" s="14"/>
      <c r="E961" s="14"/>
      <c r="F961" s="14"/>
      <c r="G961" s="14"/>
      <c r="H961" s="2"/>
      <c r="I961" s="2"/>
      <c r="J961" s="2"/>
      <c r="K961" s="2"/>
      <c r="L961" s="2"/>
      <c r="M961" s="2"/>
      <c r="N961" s="2"/>
      <c r="O961" s="2"/>
      <c r="P961" s="2"/>
      <c r="Q961" s="2"/>
      <c r="R961" s="2"/>
      <c r="S961" s="52"/>
      <c r="T961" s="52"/>
      <c r="U961" s="52"/>
      <c r="V961" s="52"/>
      <c r="W961" s="52"/>
      <c r="X961" s="52"/>
      <c r="Y961" s="52"/>
      <c r="Z961" s="2"/>
    </row>
    <row r="962" spans="1:26" ht="16.5" customHeight="1">
      <c r="A962" s="2"/>
      <c r="B962" s="2"/>
      <c r="C962" s="14"/>
      <c r="D962" s="14"/>
      <c r="E962" s="14"/>
      <c r="F962" s="14"/>
      <c r="G962" s="14"/>
      <c r="H962" s="2"/>
      <c r="I962" s="2"/>
      <c r="J962" s="2"/>
      <c r="K962" s="2"/>
      <c r="L962" s="2"/>
      <c r="M962" s="2"/>
      <c r="N962" s="2"/>
      <c r="O962" s="2"/>
      <c r="P962" s="2"/>
      <c r="Q962" s="2"/>
      <c r="R962" s="2"/>
      <c r="S962" s="52"/>
      <c r="T962" s="52"/>
      <c r="U962" s="52"/>
      <c r="V962" s="52"/>
      <c r="W962" s="52"/>
      <c r="X962" s="52"/>
      <c r="Y962" s="52"/>
      <c r="Z962" s="2"/>
    </row>
    <row r="963" spans="1:26" ht="16.5" customHeight="1">
      <c r="A963" s="2"/>
      <c r="B963" s="2"/>
      <c r="C963" s="14"/>
      <c r="D963" s="14"/>
      <c r="E963" s="14"/>
      <c r="F963" s="14"/>
      <c r="G963" s="14"/>
      <c r="H963" s="2"/>
      <c r="I963" s="2"/>
      <c r="J963" s="2"/>
      <c r="K963" s="2"/>
      <c r="L963" s="2"/>
      <c r="M963" s="2"/>
      <c r="N963" s="2"/>
      <c r="O963" s="2"/>
      <c r="P963" s="2"/>
      <c r="Q963" s="2"/>
      <c r="R963" s="2"/>
      <c r="S963" s="52"/>
      <c r="T963" s="52"/>
      <c r="U963" s="52"/>
      <c r="V963" s="52"/>
      <c r="W963" s="52"/>
      <c r="X963" s="52"/>
      <c r="Y963" s="52"/>
      <c r="Z963" s="2"/>
    </row>
    <row r="964" spans="1:26" ht="16.5" customHeight="1">
      <c r="A964" s="2"/>
      <c r="B964" s="2"/>
      <c r="C964" s="14"/>
      <c r="D964" s="14"/>
      <c r="E964" s="14"/>
      <c r="F964" s="14"/>
      <c r="G964" s="14"/>
      <c r="H964" s="2"/>
      <c r="I964" s="2"/>
      <c r="J964" s="2"/>
      <c r="K964" s="2"/>
      <c r="L964" s="2"/>
      <c r="M964" s="2"/>
      <c r="N964" s="2"/>
      <c r="O964" s="2"/>
      <c r="P964" s="2"/>
      <c r="Q964" s="2"/>
      <c r="R964" s="2"/>
      <c r="S964" s="52"/>
      <c r="T964" s="52"/>
      <c r="U964" s="52"/>
      <c r="V964" s="52"/>
      <c r="W964" s="52"/>
      <c r="X964" s="52"/>
      <c r="Y964" s="52"/>
      <c r="Z964" s="2"/>
    </row>
    <row r="965" spans="1:26" ht="16.5" customHeight="1">
      <c r="A965" s="2"/>
      <c r="B965" s="2"/>
      <c r="C965" s="14"/>
      <c r="D965" s="14"/>
      <c r="E965" s="14"/>
      <c r="F965" s="14"/>
      <c r="G965" s="14"/>
      <c r="H965" s="2"/>
      <c r="I965" s="2"/>
      <c r="J965" s="2"/>
      <c r="K965" s="2"/>
      <c r="L965" s="2"/>
      <c r="M965" s="2"/>
      <c r="N965" s="2"/>
      <c r="O965" s="2"/>
      <c r="P965" s="2"/>
      <c r="Q965" s="2"/>
      <c r="R965" s="2"/>
      <c r="S965" s="52"/>
      <c r="T965" s="52"/>
      <c r="U965" s="52"/>
      <c r="V965" s="52"/>
      <c r="W965" s="52"/>
      <c r="X965" s="52"/>
      <c r="Y965" s="52"/>
      <c r="Z965" s="2"/>
    </row>
    <row r="966" spans="1:26" ht="16.5" customHeight="1">
      <c r="A966" s="2"/>
      <c r="B966" s="2"/>
      <c r="C966" s="14"/>
      <c r="D966" s="14"/>
      <c r="E966" s="14"/>
      <c r="F966" s="14"/>
      <c r="G966" s="14"/>
      <c r="H966" s="2"/>
      <c r="I966" s="2"/>
      <c r="J966" s="2"/>
      <c r="K966" s="2"/>
      <c r="L966" s="2"/>
      <c r="M966" s="2"/>
      <c r="N966" s="2"/>
      <c r="O966" s="2"/>
      <c r="P966" s="2"/>
      <c r="Q966" s="2"/>
      <c r="R966" s="2"/>
      <c r="S966" s="52"/>
      <c r="T966" s="52"/>
      <c r="U966" s="52"/>
      <c r="V966" s="52"/>
      <c r="W966" s="52"/>
      <c r="X966" s="52"/>
      <c r="Y966" s="52"/>
      <c r="Z966" s="2"/>
    </row>
    <row r="967" spans="1:26" ht="16.5" customHeight="1">
      <c r="A967" s="2"/>
      <c r="B967" s="2"/>
      <c r="C967" s="14"/>
      <c r="D967" s="14"/>
      <c r="E967" s="14"/>
      <c r="F967" s="14"/>
      <c r="G967" s="14"/>
      <c r="H967" s="2"/>
      <c r="I967" s="2"/>
      <c r="J967" s="2"/>
      <c r="K967" s="2"/>
      <c r="L967" s="2"/>
      <c r="M967" s="2"/>
      <c r="N967" s="2"/>
      <c r="O967" s="2"/>
      <c r="P967" s="2"/>
      <c r="Q967" s="2"/>
      <c r="R967" s="2"/>
      <c r="S967" s="52"/>
      <c r="T967" s="52"/>
      <c r="U967" s="52"/>
      <c r="V967" s="52"/>
      <c r="W967" s="52"/>
      <c r="X967" s="52"/>
      <c r="Y967" s="52"/>
      <c r="Z967" s="2"/>
    </row>
    <row r="968" spans="1:26" ht="16.5" customHeight="1">
      <c r="A968" s="2"/>
      <c r="B968" s="2"/>
      <c r="C968" s="14"/>
      <c r="D968" s="14"/>
      <c r="E968" s="14"/>
      <c r="F968" s="14"/>
      <c r="G968" s="14"/>
      <c r="H968" s="2"/>
      <c r="I968" s="2"/>
      <c r="J968" s="2"/>
      <c r="K968" s="2"/>
      <c r="L968" s="2"/>
      <c r="M968" s="2"/>
      <c r="N968" s="2"/>
      <c r="O968" s="2"/>
      <c r="P968" s="2"/>
      <c r="Q968" s="2"/>
      <c r="R968" s="2"/>
      <c r="S968" s="52"/>
      <c r="T968" s="52"/>
      <c r="U968" s="52"/>
      <c r="V968" s="52"/>
      <c r="W968" s="52"/>
      <c r="X968" s="52"/>
      <c r="Y968" s="52"/>
      <c r="Z968" s="2"/>
    </row>
    <row r="969" spans="1:26" ht="16.5" customHeight="1">
      <c r="A969" s="2"/>
      <c r="B969" s="2"/>
      <c r="C969" s="14"/>
      <c r="D969" s="14"/>
      <c r="E969" s="14"/>
      <c r="F969" s="14"/>
      <c r="G969" s="14"/>
      <c r="H969" s="2"/>
      <c r="I969" s="2"/>
      <c r="J969" s="2"/>
      <c r="K969" s="2"/>
      <c r="L969" s="2"/>
      <c r="M969" s="2"/>
      <c r="N969" s="2"/>
      <c r="O969" s="2"/>
      <c r="P969" s="2"/>
      <c r="Q969" s="2"/>
      <c r="R969" s="2"/>
      <c r="S969" s="52"/>
      <c r="T969" s="52"/>
      <c r="U969" s="52"/>
      <c r="V969" s="52"/>
      <c r="W969" s="52"/>
      <c r="X969" s="52"/>
      <c r="Y969" s="52"/>
      <c r="Z969" s="2"/>
    </row>
    <row r="970" spans="1:26" ht="16.5" customHeight="1">
      <c r="A970" s="2"/>
      <c r="B970" s="2"/>
      <c r="C970" s="14"/>
      <c r="D970" s="14"/>
      <c r="E970" s="14"/>
      <c r="F970" s="14"/>
      <c r="G970" s="14"/>
      <c r="H970" s="2"/>
      <c r="I970" s="2"/>
      <c r="J970" s="2"/>
      <c r="K970" s="2"/>
      <c r="L970" s="2"/>
      <c r="M970" s="2"/>
      <c r="N970" s="2"/>
      <c r="O970" s="2"/>
      <c r="P970" s="2"/>
      <c r="Q970" s="2"/>
      <c r="R970" s="2"/>
      <c r="S970" s="52"/>
      <c r="T970" s="52"/>
      <c r="U970" s="52"/>
      <c r="V970" s="52"/>
      <c r="W970" s="52"/>
      <c r="X970" s="52"/>
      <c r="Y970" s="52"/>
      <c r="Z970" s="2"/>
    </row>
    <row r="971" spans="1:26" ht="16.5" customHeight="1">
      <c r="A971" s="2"/>
      <c r="B971" s="2"/>
      <c r="C971" s="14"/>
      <c r="D971" s="14"/>
      <c r="E971" s="14"/>
      <c r="F971" s="14"/>
      <c r="G971" s="14"/>
      <c r="H971" s="2"/>
      <c r="I971" s="2"/>
      <c r="J971" s="2"/>
      <c r="K971" s="2"/>
      <c r="L971" s="2"/>
      <c r="M971" s="2"/>
      <c r="N971" s="2"/>
      <c r="O971" s="2"/>
      <c r="P971" s="2"/>
      <c r="Q971" s="2"/>
      <c r="R971" s="2"/>
      <c r="S971" s="52"/>
      <c r="T971" s="52"/>
      <c r="U971" s="52"/>
      <c r="V971" s="52"/>
      <c r="W971" s="52"/>
      <c r="X971" s="52"/>
      <c r="Y971" s="52"/>
      <c r="Z971" s="2"/>
    </row>
    <row r="972" spans="1:26" ht="16.5" customHeight="1">
      <c r="A972" s="2"/>
      <c r="B972" s="2"/>
      <c r="C972" s="14"/>
      <c r="D972" s="14"/>
      <c r="E972" s="14"/>
      <c r="F972" s="14"/>
      <c r="G972" s="14"/>
      <c r="H972" s="2"/>
      <c r="I972" s="2"/>
      <c r="J972" s="2"/>
      <c r="K972" s="2"/>
      <c r="L972" s="2"/>
      <c r="M972" s="2"/>
      <c r="N972" s="2"/>
      <c r="O972" s="2"/>
      <c r="P972" s="2"/>
      <c r="Q972" s="2"/>
      <c r="R972" s="2"/>
      <c r="S972" s="52"/>
      <c r="T972" s="52"/>
      <c r="U972" s="52"/>
      <c r="V972" s="52"/>
      <c r="W972" s="52"/>
      <c r="X972" s="52"/>
      <c r="Y972" s="52"/>
      <c r="Z972" s="2"/>
    </row>
    <row r="973" spans="1:26" ht="16.5" customHeight="1">
      <c r="A973" s="2"/>
      <c r="B973" s="2"/>
      <c r="C973" s="14"/>
      <c r="D973" s="14"/>
      <c r="E973" s="14"/>
      <c r="F973" s="14"/>
      <c r="G973" s="14"/>
      <c r="H973" s="2"/>
      <c r="I973" s="2"/>
      <c r="J973" s="2"/>
      <c r="K973" s="2"/>
      <c r="L973" s="2"/>
      <c r="M973" s="2"/>
      <c r="N973" s="2"/>
      <c r="O973" s="2"/>
      <c r="P973" s="2"/>
      <c r="Q973" s="2"/>
      <c r="R973" s="2"/>
      <c r="S973" s="52"/>
      <c r="T973" s="52"/>
      <c r="U973" s="52"/>
      <c r="V973" s="52"/>
      <c r="W973" s="52"/>
      <c r="X973" s="52"/>
      <c r="Y973" s="52"/>
      <c r="Z973" s="2"/>
    </row>
    <row r="974" spans="1:26" ht="16.5" customHeight="1">
      <c r="A974" s="2"/>
      <c r="B974" s="2"/>
      <c r="C974" s="14"/>
      <c r="D974" s="14"/>
      <c r="E974" s="14"/>
      <c r="F974" s="14"/>
      <c r="G974" s="14"/>
      <c r="H974" s="2"/>
      <c r="I974" s="2"/>
      <c r="J974" s="2"/>
      <c r="K974" s="2"/>
      <c r="L974" s="2"/>
      <c r="M974" s="2"/>
      <c r="N974" s="2"/>
      <c r="O974" s="2"/>
      <c r="P974" s="2"/>
      <c r="Q974" s="2"/>
      <c r="R974" s="2"/>
      <c r="S974" s="52"/>
      <c r="T974" s="52"/>
      <c r="U974" s="52"/>
      <c r="V974" s="52"/>
      <c r="W974" s="52"/>
      <c r="X974" s="52"/>
      <c r="Y974" s="52"/>
      <c r="Z974" s="2"/>
    </row>
    <row r="975" spans="1:26" ht="16.5" customHeight="1">
      <c r="A975" s="2"/>
      <c r="B975" s="2"/>
      <c r="C975" s="14"/>
      <c r="D975" s="14"/>
      <c r="E975" s="14"/>
      <c r="F975" s="14"/>
      <c r="G975" s="14"/>
      <c r="H975" s="2"/>
      <c r="I975" s="2"/>
      <c r="J975" s="2"/>
      <c r="K975" s="2"/>
      <c r="L975" s="2"/>
      <c r="M975" s="2"/>
      <c r="N975" s="2"/>
      <c r="O975" s="2"/>
      <c r="P975" s="2"/>
      <c r="Q975" s="2"/>
      <c r="R975" s="2"/>
      <c r="S975" s="52"/>
      <c r="T975" s="52"/>
      <c r="U975" s="52"/>
      <c r="V975" s="52"/>
      <c r="W975" s="52"/>
      <c r="X975" s="52"/>
      <c r="Y975" s="52"/>
      <c r="Z975" s="2"/>
    </row>
    <row r="976" spans="1:26" ht="16.5" customHeight="1">
      <c r="A976" s="2"/>
      <c r="B976" s="2"/>
      <c r="C976" s="14"/>
      <c r="D976" s="14"/>
      <c r="E976" s="14"/>
      <c r="F976" s="14"/>
      <c r="G976" s="14"/>
      <c r="H976" s="2"/>
      <c r="I976" s="2"/>
      <c r="J976" s="2"/>
      <c r="K976" s="2"/>
      <c r="L976" s="2"/>
      <c r="M976" s="2"/>
      <c r="N976" s="2"/>
      <c r="O976" s="2"/>
      <c r="P976" s="2"/>
      <c r="Q976" s="2"/>
      <c r="R976" s="2"/>
      <c r="S976" s="52"/>
      <c r="T976" s="52"/>
      <c r="U976" s="52"/>
      <c r="V976" s="52"/>
      <c r="W976" s="52"/>
      <c r="X976" s="52"/>
      <c r="Y976" s="52"/>
      <c r="Z976" s="2"/>
    </row>
    <row r="977" spans="1:26" ht="16.5" customHeight="1">
      <c r="A977" s="2"/>
      <c r="B977" s="2"/>
      <c r="C977" s="14"/>
      <c r="D977" s="14"/>
      <c r="E977" s="14"/>
      <c r="F977" s="14"/>
      <c r="G977" s="14"/>
      <c r="H977" s="2"/>
      <c r="I977" s="2"/>
      <c r="J977" s="2"/>
      <c r="K977" s="2"/>
      <c r="L977" s="2"/>
      <c r="M977" s="2"/>
      <c r="N977" s="2"/>
      <c r="O977" s="2"/>
      <c r="P977" s="2"/>
      <c r="Q977" s="2"/>
      <c r="R977" s="2"/>
      <c r="S977" s="52"/>
      <c r="T977" s="52"/>
      <c r="U977" s="52"/>
      <c r="V977" s="52"/>
      <c r="W977" s="52"/>
      <c r="X977" s="52"/>
      <c r="Y977" s="52"/>
      <c r="Z977" s="2"/>
    </row>
    <row r="978" spans="1:26" ht="16.5" customHeight="1">
      <c r="A978" s="2"/>
      <c r="B978" s="2"/>
      <c r="C978" s="14"/>
      <c r="D978" s="14"/>
      <c r="E978" s="14"/>
      <c r="F978" s="14"/>
      <c r="G978" s="14"/>
      <c r="H978" s="2"/>
      <c r="I978" s="2"/>
      <c r="J978" s="2"/>
      <c r="K978" s="2"/>
      <c r="L978" s="2"/>
      <c r="M978" s="2"/>
      <c r="N978" s="2"/>
      <c r="O978" s="2"/>
      <c r="P978" s="2"/>
      <c r="Q978" s="2"/>
      <c r="R978" s="2"/>
      <c r="S978" s="52"/>
      <c r="T978" s="52"/>
      <c r="U978" s="52"/>
      <c r="V978" s="52"/>
      <c r="W978" s="52"/>
      <c r="X978" s="52"/>
      <c r="Y978" s="52"/>
      <c r="Z978" s="2"/>
    </row>
    <row r="979" spans="1:26" ht="16.5" customHeight="1">
      <c r="A979" s="2"/>
      <c r="B979" s="2"/>
      <c r="C979" s="14"/>
      <c r="D979" s="14"/>
      <c r="E979" s="14"/>
      <c r="F979" s="14"/>
      <c r="G979" s="14"/>
      <c r="H979" s="2"/>
      <c r="I979" s="2"/>
      <c r="J979" s="2"/>
      <c r="K979" s="2"/>
      <c r="L979" s="2"/>
      <c r="M979" s="2"/>
      <c r="N979" s="2"/>
      <c r="O979" s="2"/>
      <c r="P979" s="2"/>
      <c r="Q979" s="2"/>
      <c r="R979" s="2"/>
      <c r="S979" s="52"/>
      <c r="T979" s="52"/>
      <c r="U979" s="52"/>
      <c r="V979" s="52"/>
      <c r="W979" s="52"/>
      <c r="X979" s="52"/>
      <c r="Y979" s="52"/>
      <c r="Z979" s="2"/>
    </row>
    <row r="980" spans="1:26" ht="16.5" customHeight="1">
      <c r="A980" s="2"/>
      <c r="B980" s="2"/>
      <c r="C980" s="14"/>
      <c r="D980" s="14"/>
      <c r="E980" s="14"/>
      <c r="F980" s="14"/>
      <c r="G980" s="14"/>
      <c r="H980" s="2"/>
      <c r="I980" s="2"/>
      <c r="J980" s="2"/>
      <c r="K980" s="2"/>
      <c r="L980" s="2"/>
      <c r="M980" s="2"/>
      <c r="N980" s="2"/>
      <c r="O980" s="2"/>
      <c r="P980" s="2"/>
      <c r="Q980" s="2"/>
      <c r="R980" s="2"/>
      <c r="S980" s="52"/>
      <c r="T980" s="52"/>
      <c r="U980" s="52"/>
      <c r="V980" s="52"/>
      <c r="W980" s="52"/>
      <c r="X980" s="52"/>
      <c r="Y980" s="52"/>
      <c r="Z980" s="2"/>
    </row>
    <row r="981" spans="1:26" ht="16.5" customHeight="1">
      <c r="A981" s="2"/>
      <c r="B981" s="2"/>
      <c r="C981" s="14"/>
      <c r="D981" s="14"/>
      <c r="E981" s="14"/>
      <c r="F981" s="14"/>
      <c r="G981" s="14"/>
      <c r="H981" s="2"/>
      <c r="I981" s="2"/>
      <c r="J981" s="2"/>
      <c r="K981" s="2"/>
      <c r="L981" s="2"/>
      <c r="M981" s="2"/>
      <c r="N981" s="2"/>
      <c r="O981" s="2"/>
      <c r="P981" s="2"/>
      <c r="Q981" s="2"/>
      <c r="R981" s="2"/>
      <c r="S981" s="52"/>
      <c r="T981" s="52"/>
      <c r="U981" s="52"/>
      <c r="V981" s="52"/>
      <c r="W981" s="52"/>
      <c r="X981" s="52"/>
      <c r="Y981" s="52"/>
      <c r="Z981" s="2"/>
    </row>
    <row r="982" spans="1:26" ht="16.5" customHeight="1">
      <c r="A982" s="2"/>
      <c r="B982" s="2"/>
      <c r="C982" s="14"/>
      <c r="D982" s="14"/>
      <c r="E982" s="14"/>
      <c r="F982" s="14"/>
      <c r="G982" s="14"/>
      <c r="H982" s="2"/>
      <c r="I982" s="2"/>
      <c r="J982" s="2"/>
      <c r="K982" s="2"/>
      <c r="L982" s="2"/>
      <c r="M982" s="2"/>
      <c r="N982" s="2"/>
      <c r="O982" s="2"/>
      <c r="P982" s="2"/>
      <c r="Q982" s="2"/>
      <c r="R982" s="2"/>
      <c r="S982" s="52"/>
      <c r="T982" s="52"/>
      <c r="U982" s="52"/>
      <c r="V982" s="52"/>
      <c r="W982" s="52"/>
      <c r="X982" s="52"/>
      <c r="Y982" s="52"/>
      <c r="Z982" s="2"/>
    </row>
    <row r="983" spans="1:26" ht="16.5" customHeight="1">
      <c r="A983" s="2"/>
      <c r="B983" s="2"/>
      <c r="C983" s="14"/>
      <c r="D983" s="14"/>
      <c r="E983" s="14"/>
      <c r="F983" s="14"/>
      <c r="G983" s="14"/>
      <c r="H983" s="2"/>
      <c r="I983" s="2"/>
      <c r="J983" s="2"/>
      <c r="K983" s="2"/>
      <c r="L983" s="2"/>
      <c r="M983" s="2"/>
      <c r="N983" s="2"/>
      <c r="O983" s="2"/>
      <c r="P983" s="2"/>
      <c r="Q983" s="2"/>
      <c r="R983" s="2"/>
      <c r="S983" s="52"/>
      <c r="T983" s="52"/>
      <c r="U983" s="52"/>
      <c r="V983" s="52"/>
      <c r="W983" s="52"/>
      <c r="X983" s="52"/>
      <c r="Y983" s="52"/>
      <c r="Z983" s="2"/>
    </row>
    <row r="984" spans="1:26" ht="16.5" customHeight="1">
      <c r="A984" s="2"/>
      <c r="B984" s="2"/>
      <c r="C984" s="14"/>
      <c r="D984" s="14"/>
      <c r="E984" s="14"/>
      <c r="F984" s="14"/>
      <c r="G984" s="14"/>
      <c r="H984" s="2"/>
      <c r="I984" s="2"/>
      <c r="J984" s="2"/>
      <c r="K984" s="2"/>
      <c r="L984" s="2"/>
      <c r="M984" s="2"/>
      <c r="N984" s="2"/>
      <c r="O984" s="2"/>
      <c r="P984" s="2"/>
      <c r="Q984" s="2"/>
      <c r="R984" s="2"/>
      <c r="S984" s="52"/>
      <c r="T984" s="52"/>
      <c r="U984" s="52"/>
      <c r="V984" s="52"/>
      <c r="W984" s="52"/>
      <c r="X984" s="52"/>
      <c r="Y984" s="52"/>
      <c r="Z984" s="2"/>
    </row>
    <row r="985" spans="1:26" ht="16.5" customHeight="1">
      <c r="A985" s="2"/>
      <c r="B985" s="2"/>
      <c r="C985" s="14"/>
      <c r="D985" s="14"/>
      <c r="E985" s="14"/>
      <c r="F985" s="14"/>
      <c r="G985" s="14"/>
      <c r="H985" s="2"/>
      <c r="I985" s="2"/>
      <c r="J985" s="2"/>
      <c r="K985" s="2"/>
      <c r="L985" s="2"/>
      <c r="M985" s="2"/>
      <c r="N985" s="2"/>
      <c r="O985" s="2"/>
      <c r="P985" s="2"/>
      <c r="Q985" s="2"/>
      <c r="R985" s="2"/>
      <c r="S985" s="52"/>
      <c r="T985" s="52"/>
      <c r="U985" s="52"/>
      <c r="V985" s="52"/>
      <c r="W985" s="52"/>
      <c r="X985" s="52"/>
      <c r="Y985" s="52"/>
      <c r="Z985" s="2"/>
    </row>
    <row r="986" spans="1:26" ht="16.5" customHeight="1">
      <c r="A986" s="2"/>
      <c r="B986" s="2"/>
      <c r="C986" s="14"/>
      <c r="D986" s="14"/>
      <c r="E986" s="14"/>
      <c r="F986" s="14"/>
      <c r="G986" s="14"/>
      <c r="H986" s="2"/>
      <c r="I986" s="2"/>
      <c r="J986" s="2"/>
      <c r="K986" s="2"/>
      <c r="L986" s="2"/>
      <c r="M986" s="2"/>
      <c r="N986" s="2"/>
      <c r="O986" s="2"/>
      <c r="P986" s="2"/>
      <c r="Q986" s="2"/>
      <c r="R986" s="2"/>
      <c r="S986" s="52"/>
      <c r="T986" s="52"/>
      <c r="U986" s="52"/>
      <c r="V986" s="52"/>
      <c r="W986" s="52"/>
      <c r="X986" s="52"/>
      <c r="Y986" s="52"/>
      <c r="Z986" s="2"/>
    </row>
    <row r="987" spans="1:26" ht="16.5" customHeight="1">
      <c r="A987" s="2"/>
      <c r="B987" s="2"/>
      <c r="C987" s="14"/>
      <c r="D987" s="14"/>
      <c r="E987" s="14"/>
      <c r="F987" s="14"/>
      <c r="G987" s="14"/>
      <c r="H987" s="2"/>
      <c r="I987" s="2"/>
      <c r="J987" s="2"/>
      <c r="K987" s="2"/>
      <c r="L987" s="2"/>
      <c r="M987" s="2"/>
      <c r="N987" s="2"/>
      <c r="O987" s="2"/>
      <c r="P987" s="2"/>
      <c r="Q987" s="2"/>
      <c r="R987" s="2"/>
      <c r="S987" s="52"/>
      <c r="T987" s="52"/>
      <c r="U987" s="52"/>
      <c r="V987" s="52"/>
      <c r="W987" s="52"/>
      <c r="X987" s="52"/>
      <c r="Y987" s="52"/>
      <c r="Z987" s="2"/>
    </row>
    <row r="988" spans="1:26" ht="16.5" customHeight="1">
      <c r="A988" s="2"/>
      <c r="B988" s="2"/>
      <c r="C988" s="14"/>
      <c r="D988" s="14"/>
      <c r="E988" s="14"/>
      <c r="F988" s="14"/>
      <c r="G988" s="14"/>
      <c r="H988" s="2"/>
      <c r="I988" s="2"/>
      <c r="J988" s="2"/>
      <c r="K988" s="2"/>
      <c r="L988" s="2"/>
      <c r="M988" s="2"/>
      <c r="N988" s="2"/>
      <c r="O988" s="2"/>
      <c r="P988" s="2"/>
      <c r="Q988" s="2"/>
      <c r="R988" s="2"/>
      <c r="S988" s="52"/>
      <c r="T988" s="52"/>
      <c r="U988" s="52"/>
      <c r="V988" s="52"/>
      <c r="W988" s="52"/>
      <c r="X988" s="52"/>
      <c r="Y988" s="52"/>
      <c r="Z988" s="2"/>
    </row>
    <row r="989" spans="1:26" ht="16.5" customHeight="1">
      <c r="A989" s="2"/>
      <c r="B989" s="2"/>
      <c r="C989" s="14"/>
      <c r="D989" s="14"/>
      <c r="E989" s="14"/>
      <c r="F989" s="14"/>
      <c r="G989" s="14"/>
      <c r="H989" s="2"/>
      <c r="I989" s="2"/>
      <c r="J989" s="2"/>
      <c r="K989" s="2"/>
      <c r="L989" s="2"/>
      <c r="M989" s="2"/>
      <c r="N989" s="2"/>
      <c r="O989" s="2"/>
      <c r="P989" s="2"/>
      <c r="Q989" s="2"/>
      <c r="R989" s="2"/>
      <c r="S989" s="52"/>
      <c r="T989" s="52"/>
      <c r="U989" s="52"/>
      <c r="V989" s="52"/>
      <c r="W989" s="52"/>
      <c r="X989" s="52"/>
      <c r="Y989" s="52"/>
      <c r="Z989" s="2"/>
    </row>
    <row r="990" spans="1:26" ht="16.5" customHeight="1">
      <c r="A990" s="2"/>
      <c r="B990" s="2"/>
      <c r="C990" s="14"/>
      <c r="D990" s="14"/>
      <c r="E990" s="14"/>
      <c r="F990" s="14"/>
      <c r="G990" s="14"/>
      <c r="H990" s="2"/>
      <c r="I990" s="2"/>
      <c r="J990" s="2"/>
      <c r="K990" s="2"/>
      <c r="L990" s="2"/>
      <c r="M990" s="2"/>
      <c r="N990" s="2"/>
      <c r="O990" s="2"/>
      <c r="P990" s="2"/>
      <c r="Q990" s="2"/>
      <c r="R990" s="2"/>
      <c r="S990" s="52"/>
      <c r="T990" s="52"/>
      <c r="U990" s="52"/>
      <c r="V990" s="52"/>
      <c r="W990" s="52"/>
      <c r="X990" s="52"/>
      <c r="Y990" s="52"/>
      <c r="Z990" s="2"/>
    </row>
    <row r="991" spans="1:26" ht="16.5" customHeight="1">
      <c r="A991" s="2"/>
      <c r="B991" s="2"/>
      <c r="C991" s="14"/>
      <c r="D991" s="14"/>
      <c r="E991" s="14"/>
      <c r="F991" s="14"/>
      <c r="G991" s="14"/>
      <c r="H991" s="2"/>
      <c r="I991" s="2"/>
      <c r="J991" s="2"/>
      <c r="K991" s="2"/>
      <c r="L991" s="2"/>
      <c r="M991" s="2"/>
      <c r="N991" s="2"/>
      <c r="O991" s="2"/>
      <c r="P991" s="2"/>
      <c r="Q991" s="2"/>
      <c r="R991" s="2"/>
      <c r="S991" s="52"/>
      <c r="T991" s="52"/>
      <c r="U991" s="52"/>
      <c r="V991" s="52"/>
      <c r="W991" s="52"/>
      <c r="X991" s="52"/>
      <c r="Y991" s="52"/>
      <c r="Z991" s="2"/>
    </row>
    <row r="992" spans="1:26" ht="16.5" customHeight="1">
      <c r="A992" s="2"/>
      <c r="B992" s="2"/>
      <c r="C992" s="14"/>
      <c r="D992" s="14"/>
      <c r="E992" s="14"/>
      <c r="F992" s="14"/>
      <c r="G992" s="14"/>
      <c r="H992" s="2"/>
      <c r="I992" s="2"/>
      <c r="J992" s="2"/>
      <c r="K992" s="2"/>
      <c r="L992" s="2"/>
      <c r="M992" s="2"/>
      <c r="N992" s="2"/>
      <c r="O992" s="2"/>
      <c r="P992" s="2"/>
      <c r="Q992" s="2"/>
      <c r="R992" s="2"/>
      <c r="S992" s="52"/>
      <c r="T992" s="52"/>
      <c r="U992" s="52"/>
      <c r="V992" s="52"/>
      <c r="W992" s="52"/>
      <c r="X992" s="52"/>
      <c r="Y992" s="52"/>
      <c r="Z992" s="2"/>
    </row>
    <row r="993" spans="1:26" ht="16.5" customHeight="1">
      <c r="A993" s="2"/>
      <c r="B993" s="2"/>
      <c r="C993" s="14"/>
      <c r="D993" s="14"/>
      <c r="E993" s="14"/>
      <c r="F993" s="14"/>
      <c r="G993" s="14"/>
      <c r="H993" s="2"/>
      <c r="I993" s="2"/>
      <c r="J993" s="2"/>
      <c r="K993" s="2"/>
      <c r="L993" s="2"/>
      <c r="M993" s="2"/>
      <c r="N993" s="2"/>
      <c r="O993" s="2"/>
      <c r="P993" s="2"/>
      <c r="Q993" s="2"/>
      <c r="R993" s="2"/>
      <c r="S993" s="52"/>
      <c r="T993" s="52"/>
      <c r="U993" s="52"/>
      <c r="V993" s="52"/>
      <c r="W993" s="52"/>
      <c r="X993" s="52"/>
      <c r="Y993" s="52"/>
      <c r="Z993" s="2"/>
    </row>
    <row r="994" spans="1:26" ht="16.5" customHeight="1">
      <c r="A994" s="2"/>
      <c r="B994" s="2"/>
      <c r="C994" s="14"/>
      <c r="D994" s="14"/>
      <c r="E994" s="14"/>
      <c r="F994" s="14"/>
      <c r="G994" s="14"/>
      <c r="H994" s="2"/>
      <c r="I994" s="2"/>
      <c r="J994" s="2"/>
      <c r="K994" s="2"/>
      <c r="L994" s="2"/>
      <c r="M994" s="2"/>
      <c r="N994" s="2"/>
      <c r="O994" s="2"/>
      <c r="P994" s="2"/>
      <c r="Q994" s="2"/>
      <c r="R994" s="2"/>
      <c r="S994" s="52"/>
      <c r="T994" s="52"/>
      <c r="U994" s="52"/>
      <c r="V994" s="52"/>
      <c r="W994" s="52"/>
      <c r="X994" s="52"/>
      <c r="Y994" s="52"/>
      <c r="Z994" s="2"/>
    </row>
    <row r="995" spans="1:26" ht="16.5" customHeight="1">
      <c r="A995" s="2"/>
      <c r="B995" s="2"/>
      <c r="C995" s="14"/>
      <c r="D995" s="14"/>
      <c r="E995" s="14"/>
      <c r="F995" s="14"/>
      <c r="G995" s="14"/>
      <c r="H995" s="2"/>
      <c r="I995" s="2"/>
      <c r="J995" s="2"/>
      <c r="K995" s="2"/>
      <c r="L995" s="2"/>
      <c r="M995" s="2"/>
      <c r="N995" s="2"/>
      <c r="O995" s="2"/>
      <c r="P995" s="2"/>
      <c r="Q995" s="2"/>
      <c r="R995" s="2"/>
      <c r="S995" s="52"/>
      <c r="T995" s="52"/>
      <c r="U995" s="52"/>
      <c r="V995" s="52"/>
      <c r="W995" s="52"/>
      <c r="X995" s="52"/>
      <c r="Y995" s="52"/>
      <c r="Z995" s="2"/>
    </row>
    <row r="996" spans="1:26" ht="16.5" customHeight="1">
      <c r="A996" s="2"/>
      <c r="B996" s="2"/>
      <c r="C996" s="14"/>
      <c r="D996" s="14"/>
      <c r="E996" s="14"/>
      <c r="F996" s="14"/>
      <c r="G996" s="14"/>
      <c r="H996" s="2"/>
      <c r="I996" s="2"/>
      <c r="J996" s="2"/>
      <c r="K996" s="2"/>
      <c r="L996" s="2"/>
      <c r="M996" s="2"/>
      <c r="N996" s="2"/>
      <c r="O996" s="2"/>
      <c r="P996" s="2"/>
      <c r="Q996" s="2"/>
      <c r="R996" s="2"/>
      <c r="S996" s="52"/>
      <c r="T996" s="52"/>
      <c r="U996" s="52"/>
      <c r="V996" s="52"/>
      <c r="W996" s="52"/>
      <c r="X996" s="52"/>
      <c r="Y996" s="52"/>
      <c r="Z996" s="2"/>
    </row>
    <row r="997" spans="1:26" ht="16.5" customHeight="1">
      <c r="A997" s="2"/>
      <c r="B997" s="2"/>
      <c r="C997" s="14"/>
      <c r="D997" s="14"/>
      <c r="E997" s="14"/>
      <c r="F997" s="14"/>
      <c r="G997" s="14"/>
      <c r="H997" s="2"/>
      <c r="I997" s="2"/>
      <c r="J997" s="2"/>
      <c r="K997" s="2"/>
      <c r="L997" s="2"/>
      <c r="M997" s="2"/>
      <c r="N997" s="2"/>
      <c r="O997" s="2"/>
      <c r="P997" s="2"/>
      <c r="Q997" s="2"/>
      <c r="R997" s="2"/>
      <c r="S997" s="52"/>
      <c r="T997" s="52"/>
      <c r="U997" s="52"/>
      <c r="V997" s="52"/>
      <c r="W997" s="52"/>
      <c r="X997" s="52"/>
      <c r="Y997" s="52"/>
      <c r="Z997" s="2"/>
    </row>
    <row r="998" spans="1:26" ht="16.5" customHeight="1">
      <c r="A998" s="2"/>
      <c r="B998" s="2"/>
      <c r="C998" s="14"/>
      <c r="D998" s="14"/>
      <c r="E998" s="14"/>
      <c r="F998" s="14"/>
      <c r="G998" s="14"/>
      <c r="H998" s="2"/>
      <c r="I998" s="2"/>
      <c r="J998" s="2"/>
      <c r="K998" s="2"/>
      <c r="L998" s="2"/>
      <c r="M998" s="2"/>
      <c r="N998" s="2"/>
      <c r="O998" s="2"/>
      <c r="P998" s="2"/>
      <c r="Q998" s="2"/>
      <c r="R998" s="2"/>
      <c r="S998" s="52"/>
      <c r="T998" s="52"/>
      <c r="U998" s="52"/>
      <c r="V998" s="52"/>
      <c r="W998" s="52"/>
      <c r="X998" s="52"/>
      <c r="Y998" s="52"/>
      <c r="Z998" s="2"/>
    </row>
  </sheetData>
  <mergeCells count="10">
    <mergeCell ref="C1:I1"/>
    <mergeCell ref="M1:Q1"/>
    <mergeCell ref="C2:I2"/>
    <mergeCell ref="M2:Q2"/>
    <mergeCell ref="M3:Q3"/>
    <mergeCell ref="A4:A8"/>
    <mergeCell ref="K4:K8"/>
    <mergeCell ref="M13:Q13"/>
    <mergeCell ref="C3:I3"/>
    <mergeCell ref="C13:I13"/>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Análisis del Contexto</vt:lpstr>
      <vt:lpstr>ACTIVOS DE INFORMACIÓN</vt:lpstr>
      <vt:lpstr>Riesgos de Gestión - Seg Infor</vt:lpstr>
      <vt:lpstr>Tabla Impacto</vt:lpstr>
      <vt:lpstr>Riesgos corrupción</vt:lpstr>
      <vt:lpstr>Impacto R. Corrupción</vt:lpstr>
      <vt:lpstr>Matriz oportunidades V_3</vt:lpstr>
      <vt:lpstr>DATOS OCULTOS</vt:lpstr>
      <vt:lpstr>Matriz RG-RC-RSD</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PNNC</dc:creator>
  <cp:lastModifiedBy>Microsoft Office User</cp:lastModifiedBy>
  <dcterms:created xsi:type="dcterms:W3CDTF">2020-01-16T15:23:55Z</dcterms:created>
  <dcterms:modified xsi:type="dcterms:W3CDTF">2023-03-02T15:41:55Z</dcterms:modified>
</cp:coreProperties>
</file>